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投标项目\深圳星河丽思卡尔顿酒店5楼SPA区域装修维修改造工程-20260818\投标文件\"/>
    </mc:Choice>
  </mc:AlternateContent>
  <bookViews>
    <workbookView windowWidth="27945" windowHeight="12255"/>
  </bookViews>
  <sheets>
    <sheet name="报价清单" sheetId="3" r:id="rId1"/>
  </sheets>
  <definedNames>
    <definedName name="_xlnm._FilterDatabase" localSheetId="0" hidden="1">报价清单!$A$3:$K$70</definedName>
    <definedName name="_xlnm.Print_Area" localSheetId="0">报价清单!$A$1:$K$70</definedName>
    <definedName name="_xlnm.Print_Titles" localSheetId="0">报价清单!$1:$3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<sst xmlns="http://schemas.openxmlformats.org/spreadsheetml/2006/main" count="234" uniqueCount="104">
  <si>
    <t>深圳星河丽思卡尔顿酒店5楼SPA区域装修维修改造工程报价清单</t>
  </si>
  <si>
    <t>序号</t>
  </si>
  <si>
    <t>项目内容</t>
  </si>
  <si>
    <t>项目特征描述</t>
  </si>
  <si>
    <t>单位</t>
  </si>
  <si>
    <t>工程量</t>
  </si>
  <si>
    <t>综合单价</t>
  </si>
  <si>
    <t>其 中</t>
  </si>
  <si>
    <t>合   价</t>
  </si>
  <si>
    <t>品牌及备注</t>
  </si>
  <si>
    <t>成本价</t>
  </si>
  <si>
    <t>主材费</t>
  </si>
  <si>
    <t>主材损耗率</t>
  </si>
  <si>
    <t>人工费</t>
  </si>
  <si>
    <t>辅材费</t>
  </si>
  <si>
    <t>机械费</t>
  </si>
  <si>
    <t>成本合计</t>
  </si>
  <si>
    <t>材料费</t>
  </si>
  <si>
    <t>其他费用</t>
  </si>
  <si>
    <t>一</t>
  </si>
  <si>
    <t>男宾区</t>
  </si>
  <si>
    <t>破损石膏板吊顶拆除及恢复</t>
  </si>
  <si>
    <t>1.已塌陷变形的石膏板吊顶，切割后破坏性拆除，具体区域详见图纸及现场自行勘查，拆除时候保护周边区域未变形的吊顶不被破坏；
2.吊顶吊筋及龙骨如锈蚀、损坏严重需要更换新的防锈的，具体情况自行勘查现场；
3.制作安装基层：埃特板+石膏板；
4.接缝处贴绷带，满刮防水腻子，涂刷防水乳胶漆一底两面。</t>
  </si>
  <si>
    <t>m2</t>
  </si>
  <si>
    <t>灯具、烟感、消防喇叭、风口、管线等保护性拆除及恢复</t>
  </si>
  <si>
    <t>1.吊顶更换区域的灯具、烟感、消防喇叭、风口、管线等保护性拆除；
2.吊顶更换完毕后恢复灯具、烟感、消防喇叭、风口等的安装；
3.包含安装所需要吊顶开孔等内容；
4.施工难度自行勘查现场综合考虑。</t>
  </si>
  <si>
    <t>项</t>
  </si>
  <si>
    <t>热泡池区域石材吊顶金属框架更换</t>
  </si>
  <si>
    <t>1.保护性拆除石材吊顶上的石材板，如有损坏自行更换新的；
2.破坏性拆除生锈的不锈钢框架和吊杆，拆除废料自行处置；
3.采购304不锈钢材质的框架及吊杆重新安装，厚度不低于原框架厚度，暖色；
4.拆除下来的石材板，表面翻新，重新恢复安装。
5.施工难度自行勘查现场综合报价。</t>
  </si>
  <si>
    <t>吊顶油漆翻新</t>
  </si>
  <si>
    <t>1.吊顶局部油漆发霉、起皮的区域需要铲掉油漆及腻子，重新刮防水腻子打磨；
2.其他区域打磨掉油漆面漆；
3.涂刷防水乳胶漆，底漆一遍，面漆两遍；
4.油漆翻新过程中需要对吊顶上的灯具、喇叭、烟感、喷淋头、风口等进行保护，避免被刷到；
5.施工难度自行勘查现场综合报价。</t>
  </si>
  <si>
    <t>立邦、多乐士、大师漆</t>
  </si>
  <si>
    <t>天花检修口翻新</t>
  </si>
  <si>
    <t>1.天花检修口的洞口、盖板等有不同程度的变形、破损，需要重新翻新；
2.规格：400*400mm；
3.施工难度自行勘查现场综合报价。</t>
  </si>
  <si>
    <t>个</t>
  </si>
  <si>
    <t>1.天花检修口的洞口、盖板等有不同程度的变形、破损，需要重新翻新；
2.规格：400*600mm；
3.施工难度自行勘查现场综合报价。</t>
  </si>
  <si>
    <t>1.天花检修口的洞口、盖板等有不同程度的变形、破损，需要重新翻新；
2.规格：800*800mm；
3.施工难度自行勘查现场综合报价。</t>
  </si>
  <si>
    <t>大理石墙面维修</t>
  </si>
  <si>
    <t>1.松动的大理石墙面需进行修复、重新固定；
2.破损、脏的及变色的墙面大理石进行修复、清洁等（复原度90%以上）；
3.施工难度自行勘查现场综合报价。</t>
  </si>
  <si>
    <t>热泡池增加两级台阶</t>
  </si>
  <si>
    <t>1.台阶基层灰砂砖砌砖；
2.台阶顶面及侧面湿贴石材，石材种类同现有台阶
3.台阶具体尺寸已现场确定为准。</t>
  </si>
  <si>
    <t>冰泡池增加两级台阶</t>
  </si>
  <si>
    <t>1.台阶基层灰砂砖砌砖；
2.台阶顶面及侧面湿贴石材，石材种类同现有台阶相似度90%以上，防滑处理；
3.台阶具体尺寸已现场确定为准。</t>
  </si>
  <si>
    <t>热泡池铲除马赛克面层</t>
  </si>
  <si>
    <t>1.铲除热泡池马赛克砖面层，尽量不能破坏原有防水层；
2.拆除过程，需保护水池里的设备、管线等不被破坏；
3.施工难度自行勘查现场综合报价。</t>
  </si>
  <si>
    <t>热泡池防水处理</t>
  </si>
  <si>
    <t>1.拆除后基面平整、清理干净，干燥无水；
3.管道口灯具等设备周边、水池边角阴角阳角等细部区域用速凝防水材料填堵压实平整光滑；
4.满铺玻纤布，涂刷JS柔性防水涂料2遍；
5.做闭水试验满足规范要求；
6.施工难度自行勘查现场综合考虑。</t>
  </si>
  <si>
    <t>砂浆保护层</t>
  </si>
  <si>
    <t>1.20mm厚水泥砂浆找平保护；</t>
  </si>
  <si>
    <t>热泡池马赛克铺贴</t>
  </si>
  <si>
    <t>1.用专用粘贴材料铺贴马赛克砖，同泳池马赛克，颜色需确认；
2.按要求填缝，边角细部需做到美观 细致；
3.施工难度自行勘查现场综合考虑。</t>
  </si>
  <si>
    <t>热泡池
池壁给水口</t>
  </si>
  <si>
    <t>1.型号：DN50接口；
2.拆除换新，施工难度自行勘查现场综合考虑。</t>
  </si>
  <si>
    <t>碧池、意万仕、爱克</t>
  </si>
  <si>
    <t>热泡池
池底排水口</t>
  </si>
  <si>
    <t>1.型号：SP-1032 
2.拆除换新，施工难度自行勘查现场综合考虑。</t>
  </si>
  <si>
    <t>热泡池
池壁回水口</t>
  </si>
  <si>
    <t>1.型号：SP-1030
2.拆除换新，施工难度自行勘查现场综合考虑。</t>
  </si>
  <si>
    <t>热泡池
沟道回水口</t>
  </si>
  <si>
    <t>1.型号：SP-1019
2.拆除换新，施工难度自行勘查现场综合考虑。</t>
  </si>
  <si>
    <t>热泡池
按摩喷嘴</t>
  </si>
  <si>
    <t>1.型号：SP-1434
2.拆除换新，施工难度自行勘查现场综合考虑。</t>
  </si>
  <si>
    <t>热泡池
吸污口</t>
  </si>
  <si>
    <t>1.型号：SP-1022
2.拆除换新，施工难度自行勘查现场综合考虑。</t>
  </si>
  <si>
    <t>LED水下灯</t>
  </si>
  <si>
    <t>1.水池专用水下灯，DC12V，12w，进口透明PC灯罩，全316不锈钢灯体。
2.电 缆：专用水下防水电缆。温度范围：工作温度：-40C-+45C（2700K）</t>
  </si>
  <si>
    <t>威浪仕、意万仕、卡丹丽</t>
  </si>
  <si>
    <t>湿蒸房铲除马赛克面层</t>
  </si>
  <si>
    <t>1.铲除湿蒸房墙面、地面、顶棚等全部马赛克砖面层；
2.拆除过程，需保护房间里的设备、管线等不被破坏；
3.施工难度自行勘查现场综合报价。</t>
  </si>
  <si>
    <t>湿蒸房防水处理</t>
  </si>
  <si>
    <t>1.拆除后基面平整、清理干净，干燥无水；
3.管道口灯具等设备周边、阴角阳角等细部区域用速凝防水材料填堵压实平整光滑；
4.满铺玻纤布，涂刷JS柔性防水涂料2遍；
5.做闭水试验满足规范要求；
6.施工难度自行勘查现场综合考虑。</t>
  </si>
  <si>
    <t>湿蒸房马赛克铺贴</t>
  </si>
  <si>
    <t>1.用专用粘贴材料铺贴马赛克砖，同泳池马赛克，颜色需确认；
2.大部分是圆弧，施工单独自行考虑；
3.按要求填缝，边角细部需做到美观 细致；
4.施工难度自行勘查现场综合考虑。</t>
  </si>
  <si>
    <t>湿蒸筒灯</t>
  </si>
  <si>
    <t>1.12V/（3W-5W），2700K，白色铝合金灯壳，防潮耐高温
2.灯光亮度现场定</t>
  </si>
  <si>
    <t>只</t>
  </si>
  <si>
    <t>巴赫、西活、哈维亚</t>
  </si>
  <si>
    <t>湿蒸房整套门更换</t>
  </si>
  <si>
    <t>1.规格：185*80cm
2.含原玻璃门拆除，新玻璃门定制安装，收边收口等费用；
3.具体施工难度自行勘查现场综合考虑。</t>
  </si>
  <si>
    <t>套</t>
  </si>
  <si>
    <t>TYLO、HARVIA、 SAWO</t>
  </si>
  <si>
    <t>湿蒸房手持花洒</t>
  </si>
  <si>
    <t>1.含花洒头、软管、立杆、混水器等；
2.CAPEX2025055淋浴间手持花酒28012979-000050</t>
  </si>
  <si>
    <t>当代、雅生、捷仕</t>
  </si>
  <si>
    <t>湿蒸房冷热水管更换</t>
  </si>
  <si>
    <t>1.拆除原有冷热水管道，重新更换安装冷热管，材质同原有；
2.含接头、弯头、转接头等所有配件；
3.具体施工难度自行勘查现场综合考虑。</t>
  </si>
  <si>
    <t>m</t>
  </si>
  <si>
    <t>二</t>
  </si>
  <si>
    <t>女宾区</t>
  </si>
  <si>
    <t>三</t>
  </si>
  <si>
    <t>其   他</t>
  </si>
  <si>
    <t>SPA区域地面保护</t>
  </si>
  <si>
    <t>1.安装地面保护层；
2.地面保护层规格、厚度：9mm厚木夹板+底膜，木板驳接处用黄黑胶带固定、铺设平整 ；
3.施工作业完毕后拆除并清理干净。</t>
  </si>
  <si>
    <t>公区成品保护</t>
  </si>
  <si>
    <t>1.按酒店要求对公区通道、运货电梯等进行保护；
2.施工作业完毕后拆除并清理干净。</t>
  </si>
  <si>
    <t>保洁及垃圾清理外运</t>
  </si>
  <si>
    <t>1.完工后开荒，深度保洁；
2.施工产生的垃圾人工清理、外运弃置。</t>
  </si>
  <si>
    <t>脚手架</t>
  </si>
  <si>
    <t>1.高空作业需要搭设脚手架，脚手架种类自行考虑，需满足安全要求。</t>
  </si>
  <si>
    <t>不含税小计</t>
  </si>
  <si>
    <t>税      金</t>
  </si>
  <si>
    <t>黄色框填报税率</t>
  </si>
  <si>
    <t>含税合计</t>
  </si>
  <si>
    <r>
      <t>备注：</t>
    </r>
    <r>
      <rPr>
        <sz val="10"/>
        <rFont val="黑体"/>
        <charset val="134"/>
      </rPr>
      <t xml:space="preserve">
1.本次报价以承包范围、现场情况、技术规范、合同条款、招标文件等约定</t>
    </r>
    <r>
      <rPr>
        <b/>
        <sz val="10"/>
        <color indexed="10"/>
        <rFont val="黑体"/>
        <charset val="134"/>
      </rPr>
      <t>总价包干</t>
    </r>
    <r>
      <rPr>
        <sz val="10"/>
        <rFont val="黑体"/>
        <charset val="134"/>
      </rPr>
      <t>。报价时各报价单位已完全复核清单与现场实际、承包范围、技术规范、合同条款、招标文件等约定的符合性，同时各报价单位已仔细复核了报价清单的计算、合计、汇总等计算的正确性。以上各报价单位已完全清楚并已充分考虑在报价及其总价中，无论清单中是否漏项漏量，计算、合计、汇总等是否正确，均视为已包含在其他报价和报价总价中，施工中和结算时均不予调整。本报价清单仅供各报价单位参考，各报价单位负有复核、检查和最终承担的责任，如发现报价清单包括但不限于以上的错误，各报价单位不应自行修改，须以答疑的方式向发包方提出，由发包方判断并修正报价清单后重新发出。除按本合同约定办理的设计变更或按本合同约定办理的有效现场签证外，结算时一律不予调整。
2.报价中综合单价包括主材、辅材、检验试验费、制作、运输、装卸、二次人工搬运费、人工安装、文明施工措施费、施工人员食宿交通费、交通疏导等一切措施费、街道社区备案所需费用、保险</t>
    </r>
    <r>
      <rPr>
        <sz val="10"/>
        <color indexed="10"/>
        <rFont val="黑体"/>
        <charset val="134"/>
      </rPr>
      <t>（缴纳符合万豪要求的一百万美金保额的公众责任险</t>
    </r>
    <r>
      <rPr>
        <sz val="10"/>
        <rFont val="黑体"/>
        <charset val="134"/>
      </rPr>
      <t>）、规费、损耗、管理费、利润等达到图纸和招标人的技术要求所需的一切费用。
3.施工时间、施工安排需按酒店运营安排的时间为准，综合单价中需考虑相关协调费用。</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</si>
</sst>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00_ "/>
    <numFmt numFmtId="178" formatCode="0_ "/>
    <numFmt numFmtId="179" formatCode="&quot;税率：&quot;0%"/>
  </numFmts>
  <fonts count="31">
    <font>
      <sz val="11"/>
      <color rgb="FF000000"/>
      <name val="宋体"/>
      <charset val="134"/>
    </font>
    <font>
      <sz val="10"/>
      <color rgb="FF000000"/>
      <name val="黑体"/>
      <charset val="134"/>
    </font>
    <font>
      <b/>
      <sz val="14"/>
      <color rgb="FF000000"/>
      <name val="黑体"/>
      <charset val="134"/>
    </font>
    <font>
      <b/>
      <sz val="10"/>
      <color rgb="FF000000"/>
      <name val="黑体"/>
      <charset val="134"/>
    </font>
    <font>
      <sz val="10"/>
      <color theme="1"/>
      <name val="黑体"/>
      <charset val="134"/>
    </font>
    <font>
      <sz val="10"/>
      <name val="黑体"/>
      <charset val="134"/>
    </font>
    <font>
      <b/>
      <sz val="10"/>
      <name val="黑体"/>
      <charset val="134"/>
    </font>
    <font>
      <sz val="11"/>
      <color theme="1"/>
      <name val="宋体"/>
      <charset val="134"/>
      <scheme val="minor"/>
    </font>
    <font>
      <u/>
      <sz val="12"/>
      <color rgb="FF0000D4"/>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宋体"/>
      <charset val="134"/>
      <scheme val="minor"/>
    </font>
    <font>
      <sz val="12"/>
      <name val="宋体"/>
      <charset val="134"/>
    </font>
    <font>
      <b/>
      <sz val="10"/>
      <color indexed="10"/>
      <name val="黑体"/>
      <charset val="134"/>
    </font>
    <font>
      <sz val="10"/>
      <color indexed="10"/>
      <name val="黑体"/>
      <charset val="134"/>
    </font>
  </fonts>
  <fills count="35">
    <fill>
      <patternFill patternType="none"/>
    </fill>
    <fill>
      <patternFill patternType="gray125"/>
    </fill>
    <fill>
      <patternFill patternType="solid">
        <fgColor indexed="9"/>
        <bgColor indexed="1"/>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medium">
        <color auto="1"/>
      </left>
      <right/>
      <top style="medium">
        <color auto="1"/>
      </top>
      <bottom/>
      <diagonal/>
    </border>
    <border>
      <left style="thin">
        <color auto="1"/>
      </left>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lignment vertical="top"/>
    </xf>
    <xf numFmtId="0" fontId="9" fillId="0" borderId="0" applyNumberFormat="0" applyFill="0" applyBorder="0" applyAlignment="0" applyProtection="0">
      <alignment vertical="center"/>
    </xf>
    <xf numFmtId="0" fontId="7" fillId="4" borderId="2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5" applyNumberFormat="0" applyFill="0" applyAlignment="0" applyProtection="0">
      <alignment vertical="center"/>
    </xf>
    <xf numFmtId="0" fontId="14" fillId="0" borderId="25" applyNumberFormat="0" applyFill="0" applyAlignment="0" applyProtection="0">
      <alignment vertical="center"/>
    </xf>
    <xf numFmtId="0" fontId="15" fillId="0" borderId="26" applyNumberFormat="0" applyFill="0" applyAlignment="0" applyProtection="0">
      <alignment vertical="center"/>
    </xf>
    <xf numFmtId="0" fontId="15" fillId="0" borderId="0" applyNumberFormat="0" applyFill="0" applyBorder="0" applyAlignment="0" applyProtection="0">
      <alignment vertical="center"/>
    </xf>
    <xf numFmtId="0" fontId="16" fillId="5" borderId="27" applyNumberFormat="0" applyAlignment="0" applyProtection="0">
      <alignment vertical="center"/>
    </xf>
    <xf numFmtId="0" fontId="17" fillId="6" borderId="28" applyNumberFormat="0" applyAlignment="0" applyProtection="0">
      <alignment vertical="center"/>
    </xf>
    <xf numFmtId="0" fontId="18" fillId="6" borderId="27" applyNumberFormat="0" applyAlignment="0" applyProtection="0">
      <alignment vertical="center"/>
    </xf>
    <xf numFmtId="0" fontId="19" fillId="7" borderId="29" applyNumberFormat="0" applyAlignment="0" applyProtection="0">
      <alignment vertical="center"/>
    </xf>
    <xf numFmtId="0" fontId="20" fillId="0" borderId="30" applyNumberFormat="0" applyFill="0" applyAlignment="0" applyProtection="0">
      <alignment vertical="center"/>
    </xf>
    <xf numFmtId="0" fontId="21" fillId="0" borderId="31"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7" fillId="0" borderId="0"/>
    <xf numFmtId="0" fontId="28" fillId="0" borderId="0">
      <alignment vertical="center"/>
    </xf>
    <xf numFmtId="0" fontId="0" fillId="0" borderId="0"/>
    <xf numFmtId="0" fontId="28" fillId="0" borderId="0">
      <alignment vertical="center"/>
    </xf>
    <xf numFmtId="176" fontId="28" fillId="0" borderId="0" applyFont="0" applyFill="0" applyBorder="0" applyAlignment="0" applyProtection="0">
      <alignment vertical="center"/>
    </xf>
    <xf numFmtId="176" fontId="28" fillId="0" borderId="0" applyFont="0" applyFill="0" applyBorder="0" applyAlignment="0" applyProtection="0">
      <alignment vertical="center"/>
    </xf>
    <xf numFmtId="0" fontId="28" fillId="0" borderId="0"/>
  </cellStyleXfs>
  <cellXfs count="73">
    <xf numFmtId="0" fontId="0" fillId="0" borderId="0" xfId="0">
      <alignment vertical="center"/>
    </xf>
    <xf numFmtId="0" fontId="1" fillId="0" borderId="0" xfId="0" applyFont="1" applyAlignment="1">
      <alignment horizontal="center" vertical="center" wrapText="1"/>
    </xf>
    <xf numFmtId="0" fontId="1" fillId="0" borderId="0" xfId="0" applyFont="1">
      <alignment vertical="center"/>
    </xf>
    <xf numFmtId="0" fontId="1" fillId="0" borderId="0" xfId="0" applyFont="1" applyAlignment="1">
      <alignment vertical="center" wrapText="1"/>
    </xf>
    <xf numFmtId="0" fontId="1" fillId="0" borderId="0" xfId="0" applyFont="1" applyAlignment="1">
      <alignment horizontal="left" vertical="center" wrapText="1"/>
    </xf>
    <xf numFmtId="177" fontId="1" fillId="0" borderId="0" xfId="0" applyNumberFormat="1" applyFont="1" applyAlignment="1">
      <alignment vertical="center" wrapText="1"/>
    </xf>
    <xf numFmtId="10" fontId="1" fillId="0" borderId="0" xfId="0" applyNumberFormat="1" applyFont="1" applyAlignment="1">
      <alignment vertical="center" wrapText="1"/>
    </xf>
    <xf numFmtId="178" fontId="2" fillId="0" borderId="0" xfId="0" applyNumberFormat="1" applyFont="1" applyAlignment="1">
      <alignment horizontal="center" vertical="center" wrapText="1"/>
    </xf>
    <xf numFmtId="178" fontId="2" fillId="0" borderId="0" xfId="0" applyNumberFormat="1" applyFont="1" applyAlignment="1">
      <alignment horizontal="left" vertical="center" wrapText="1"/>
    </xf>
    <xf numFmtId="10" fontId="1" fillId="0" borderId="0" xfId="3" applyNumberFormat="1" applyFont="1" applyFill="1" applyAlignment="1">
      <alignment horizontal="center" vertical="center" wrapText="1"/>
    </xf>
    <xf numFmtId="177" fontId="1" fillId="0" borderId="0" xfId="0" applyNumberFormat="1" applyFont="1" applyFill="1" applyAlignment="1">
      <alignment horizontal="center" vertical="center" wrapText="1"/>
    </xf>
    <xf numFmtId="10" fontId="1" fillId="0" borderId="0" xfId="0" applyNumberFormat="1" applyFont="1" applyFill="1" applyAlignment="1">
      <alignment horizontal="center" vertical="center" wrapText="1"/>
    </xf>
    <xf numFmtId="178" fontId="3" fillId="0" borderId="1" xfId="51" applyNumberFormat="1" applyFont="1" applyBorder="1" applyAlignment="1">
      <alignment horizontal="center" vertical="center" wrapText="1"/>
    </xf>
    <xf numFmtId="178" fontId="3" fillId="0" borderId="2" xfId="51" applyNumberFormat="1" applyFont="1" applyBorder="1" applyAlignment="1">
      <alignment horizontal="center" vertical="center" wrapText="1"/>
    </xf>
    <xf numFmtId="178" fontId="3" fillId="0" borderId="3" xfId="51" applyNumberFormat="1" applyFont="1" applyBorder="1" applyAlignment="1">
      <alignment horizontal="center" vertical="center" wrapText="1"/>
    </xf>
    <xf numFmtId="178" fontId="3" fillId="0" borderId="4" xfId="51" applyNumberFormat="1" applyFont="1" applyBorder="1" applyAlignment="1">
      <alignment horizontal="center" vertical="center" wrapText="1"/>
    </xf>
    <xf numFmtId="178" fontId="3" fillId="0" borderId="5" xfId="51" applyNumberFormat="1" applyFont="1" applyBorder="1" applyAlignment="1">
      <alignment horizontal="center" vertical="center" wrapText="1"/>
    </xf>
    <xf numFmtId="178" fontId="3" fillId="0" borderId="6" xfId="51" applyNumberFormat="1" applyFont="1" applyBorder="1" applyAlignment="1">
      <alignment horizontal="center" vertical="center" wrapText="1"/>
    </xf>
    <xf numFmtId="178" fontId="3" fillId="0" borderId="7" xfId="51" applyNumberFormat="1" applyFont="1" applyBorder="1" applyAlignment="1">
      <alignment horizontal="center" vertical="center" wrapText="1"/>
    </xf>
    <xf numFmtId="177" fontId="4" fillId="0" borderId="8" xfId="0" applyNumberFormat="1" applyFont="1" applyFill="1" applyBorder="1" applyAlignment="1" applyProtection="1">
      <alignment horizontal="center" vertical="center" wrapText="1"/>
    </xf>
    <xf numFmtId="177" fontId="4" fillId="0" borderId="8" xfId="0" applyNumberFormat="1" applyFont="1" applyFill="1" applyBorder="1" applyAlignment="1" applyProtection="1">
      <alignment horizontal="center" vertical="center" wrapText="1"/>
      <protection locked="0"/>
    </xf>
    <xf numFmtId="10" fontId="4" fillId="0" borderId="8" xfId="0" applyNumberFormat="1" applyFont="1" applyFill="1" applyBorder="1" applyAlignment="1" applyProtection="1">
      <alignment horizontal="center" vertical="center" wrapText="1"/>
      <protection locked="0"/>
    </xf>
    <xf numFmtId="177" fontId="1" fillId="0" borderId="0" xfId="0" applyNumberFormat="1" applyFont="1" applyAlignment="1">
      <alignment horizontal="center" vertical="center" wrapText="1"/>
    </xf>
    <xf numFmtId="178" fontId="3" fillId="0" borderId="9" xfId="51" applyNumberFormat="1" applyFont="1" applyBorder="1" applyAlignment="1">
      <alignment horizontal="center" vertical="center" wrapText="1"/>
    </xf>
    <xf numFmtId="178" fontId="3" fillId="0" borderId="10" xfId="51" applyNumberFormat="1" applyFont="1" applyBorder="1" applyAlignment="1">
      <alignment horizontal="center" vertical="center" wrapText="1"/>
    </xf>
    <xf numFmtId="178" fontId="3" fillId="0" borderId="8" xfId="51" applyNumberFormat="1" applyFont="1" applyBorder="1" applyAlignment="1">
      <alignment horizontal="center" vertical="center" wrapText="1"/>
    </xf>
    <xf numFmtId="178" fontId="3" fillId="0" borderId="11" xfId="51" applyNumberFormat="1" applyFont="1" applyBorder="1" applyAlignment="1">
      <alignment horizontal="center" vertical="center" wrapText="1"/>
    </xf>
    <xf numFmtId="178" fontId="3" fillId="0" borderId="12" xfId="51" applyNumberFormat="1" applyFont="1" applyBorder="1" applyAlignment="1">
      <alignment horizontal="center" vertical="center" wrapText="1"/>
    </xf>
    <xf numFmtId="177" fontId="4" fillId="0" borderId="0" xfId="0" applyNumberFormat="1" applyFont="1" applyFill="1" applyAlignment="1" applyProtection="1">
      <alignment horizontal="center" vertical="center" wrapText="1"/>
    </xf>
    <xf numFmtId="177" fontId="4" fillId="0" borderId="0" xfId="0" applyNumberFormat="1" applyFont="1" applyFill="1" applyAlignment="1" applyProtection="1">
      <alignment horizontal="center" vertical="center" wrapText="1"/>
      <protection locked="0"/>
    </xf>
    <xf numFmtId="10" fontId="4" fillId="0" borderId="0" xfId="0" applyNumberFormat="1" applyFont="1" applyFill="1" applyAlignment="1" applyProtection="1">
      <alignment horizontal="center" vertical="center" wrapText="1"/>
      <protection locked="0"/>
    </xf>
    <xf numFmtId="177" fontId="4" fillId="0" borderId="0" xfId="0" applyNumberFormat="1" applyFont="1" applyFill="1" applyAlignment="1" applyProtection="1">
      <alignment horizontal="center" vertical="center"/>
      <protection locked="0"/>
    </xf>
    <xf numFmtId="10" fontId="4" fillId="0" borderId="0" xfId="0" applyNumberFormat="1" applyFont="1" applyFill="1" applyAlignment="1" applyProtection="1">
      <alignment horizontal="center" vertical="center"/>
      <protection locked="0"/>
    </xf>
    <xf numFmtId="178" fontId="1" fillId="0" borderId="13" xfId="51" applyNumberFormat="1" applyFont="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horizontal="left" vertical="center" wrapText="1"/>
    </xf>
    <xf numFmtId="177" fontId="5" fillId="0" borderId="8" xfId="0" applyNumberFormat="1" applyFont="1" applyBorder="1" applyAlignment="1">
      <alignment horizontal="center" vertical="center" wrapText="1"/>
    </xf>
    <xf numFmtId="43" fontId="5" fillId="0" borderId="8" xfId="0" applyNumberFormat="1" applyFont="1" applyBorder="1" applyAlignment="1">
      <alignment horizontal="center" vertical="center" wrapText="1"/>
    </xf>
    <xf numFmtId="43" fontId="5" fillId="0" borderId="8" xfId="0" applyNumberFormat="1" applyFont="1" applyFill="1" applyBorder="1" applyAlignment="1">
      <alignment horizontal="center" vertical="center" wrapText="1"/>
    </xf>
    <xf numFmtId="43" fontId="5" fillId="0" borderId="14" xfId="0" applyNumberFormat="1" applyFont="1" applyBorder="1" applyAlignment="1">
      <alignment horizontal="center" vertical="center" wrapText="1"/>
    </xf>
    <xf numFmtId="0" fontId="5" fillId="2" borderId="8" xfId="49" applyFont="1" applyFill="1" applyBorder="1" applyAlignment="1">
      <alignment horizontal="center" vertical="center" wrapText="1"/>
    </xf>
    <xf numFmtId="0" fontId="5" fillId="2" borderId="8" xfId="49" applyFont="1" applyFill="1" applyBorder="1" applyAlignment="1">
      <alignment vertical="center" wrapText="1"/>
    </xf>
    <xf numFmtId="0" fontId="5" fillId="0" borderId="8" xfId="0" applyFont="1" applyFill="1" applyBorder="1" applyAlignment="1">
      <alignment horizontal="left" vertical="center" wrapText="1"/>
    </xf>
    <xf numFmtId="0" fontId="5" fillId="2" borderId="10" xfId="49" applyFont="1" applyFill="1" applyBorder="1" applyAlignment="1">
      <alignment horizontal="center" vertical="center" wrapText="1"/>
    </xf>
    <xf numFmtId="0" fontId="5" fillId="2" borderId="10" xfId="49" applyFont="1" applyFill="1" applyBorder="1" applyAlignment="1">
      <alignment vertical="center" wrapText="1"/>
    </xf>
    <xf numFmtId="0" fontId="5" fillId="0" borderId="10" xfId="0" applyFont="1" applyBorder="1" applyAlignment="1">
      <alignment horizontal="center" vertical="center" wrapText="1"/>
    </xf>
    <xf numFmtId="177" fontId="5" fillId="0" borderId="10" xfId="0" applyNumberFormat="1" applyFont="1" applyBorder="1" applyAlignment="1">
      <alignment horizontal="center" vertical="center" wrapText="1"/>
    </xf>
    <xf numFmtId="43" fontId="5" fillId="0" borderId="12" xfId="0" applyNumberFormat="1" applyFont="1" applyBorder="1" applyAlignment="1">
      <alignment horizontal="center" vertical="center" wrapText="1"/>
    </xf>
    <xf numFmtId="177" fontId="1" fillId="0" borderId="0" xfId="0" applyNumberFormat="1" applyFont="1">
      <alignment vertical="center"/>
    </xf>
    <xf numFmtId="10" fontId="1" fillId="0" borderId="0" xfId="0" applyNumberFormat="1" applyFont="1">
      <alignment vertical="center"/>
    </xf>
    <xf numFmtId="10" fontId="1" fillId="0" borderId="0" xfId="0" applyNumberFormat="1" applyFont="1" applyAlignment="1">
      <alignment horizontal="center" vertical="center" wrapText="1"/>
    </xf>
    <xf numFmtId="23" fontId="5" fillId="0" borderId="8" xfId="0" applyNumberFormat="1" applyFont="1" applyFill="1" applyBorder="1" applyAlignment="1" applyProtection="1">
      <alignment horizontal="center" vertical="center" wrapText="1"/>
    </xf>
    <xf numFmtId="2" fontId="5" fillId="0" borderId="8" xfId="0" applyNumberFormat="1" applyFont="1" applyFill="1" applyBorder="1" applyAlignment="1">
      <alignment horizontal="left" vertical="center" wrapText="1" shrinkToFit="1"/>
    </xf>
    <xf numFmtId="177" fontId="5" fillId="0" borderId="8" xfId="0" applyNumberFormat="1" applyFont="1" applyFill="1" applyBorder="1" applyAlignment="1">
      <alignment horizontal="center" vertical="center" wrapText="1"/>
    </xf>
    <xf numFmtId="0" fontId="5" fillId="0" borderId="14" xfId="0" applyNumberFormat="1" applyFont="1" applyBorder="1" applyAlignment="1">
      <alignment horizontal="center" vertical="center" wrapText="1"/>
    </xf>
    <xf numFmtId="23" fontId="5" fillId="0" borderId="15" xfId="0" applyNumberFormat="1" applyFont="1" applyFill="1" applyBorder="1" applyAlignment="1" applyProtection="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8" xfId="0" applyFont="1" applyBorder="1" applyAlignment="1">
      <alignment vertical="center" wrapText="1"/>
    </xf>
    <xf numFmtId="0" fontId="6" fillId="0" borderId="17" xfId="0" applyFont="1" applyBorder="1" applyAlignment="1">
      <alignment horizontal="center" vertical="center" wrapText="1"/>
    </xf>
    <xf numFmtId="0" fontId="5" fillId="0" borderId="14" xfId="0" applyFont="1" applyBorder="1" applyAlignment="1">
      <alignment horizontal="center" vertical="center" wrapText="1"/>
    </xf>
    <xf numFmtId="0" fontId="6" fillId="0" borderId="8" xfId="0" applyFont="1" applyBorder="1" applyAlignment="1">
      <alignment horizontal="center" vertical="center" wrapText="1"/>
    </xf>
    <xf numFmtId="179" fontId="6" fillId="0" borderId="16" xfId="0" applyNumberFormat="1" applyFont="1" applyBorder="1" applyAlignment="1">
      <alignment horizontal="left" vertical="center" wrapText="1"/>
    </xf>
    <xf numFmtId="9" fontId="6" fillId="3" borderId="8" xfId="3" applyNumberFormat="1" applyFont="1" applyFill="1" applyBorder="1" applyAlignment="1">
      <alignment vertical="center" wrapText="1"/>
    </xf>
    <xf numFmtId="178" fontId="1" fillId="0" borderId="18" xfId="51" applyNumberFormat="1" applyFont="1" applyBorder="1" applyAlignment="1">
      <alignment horizontal="center" vertical="center" wrapText="1"/>
    </xf>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vertical="center" wrapText="1"/>
    </xf>
    <xf numFmtId="0" fontId="6" fillId="0" borderId="22" xfId="0" applyFont="1" applyBorder="1" applyAlignment="1">
      <alignment horizontal="center" vertical="center" wrapText="1"/>
    </xf>
    <xf numFmtId="43" fontId="5" fillId="0" borderId="21" xfId="0" applyNumberFormat="1" applyFont="1" applyBorder="1" applyAlignment="1">
      <alignment horizontal="center" vertical="center" wrapText="1"/>
    </xf>
    <xf numFmtId="0" fontId="5" fillId="0" borderId="23" xfId="0" applyFont="1" applyBorder="1" applyAlignment="1">
      <alignment horizontal="center" vertical="center" wrapText="1"/>
    </xf>
    <xf numFmtId="0" fontId="6" fillId="0" borderId="0" xfId="6" applyFont="1" applyFill="1" applyBorder="1" applyAlignment="1">
      <alignment horizontal="left" vertical="center" wrapText="1"/>
    </xf>
    <xf numFmtId="0" fontId="5" fillId="0" borderId="0" xfId="6" applyFont="1" applyFill="1" applyBorder="1" applyAlignment="1">
      <alignment horizontal="left"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样式 1" xfId="51"/>
    <cellStyle name="常规 5" xfId="52"/>
    <cellStyle name="千位分隔 3" xfId="53"/>
    <cellStyle name="千位分隔 2" xfId="54"/>
    <cellStyle name="常规 16 2" xfId="55"/>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17780</xdr:colOff>
      <xdr:row>6</xdr:row>
      <xdr:rowOff>321310</xdr:rowOff>
    </xdr:from>
    <xdr:to>
      <xdr:col>12</xdr:col>
      <xdr:colOff>837565</xdr:colOff>
      <xdr:row>6</xdr:row>
      <xdr:rowOff>955675</xdr:rowOff>
    </xdr:to>
    <xdr:pic>
      <xdr:nvPicPr>
        <xdr:cNvPr id="3" name="ID_713381C6D6004BD4B4C529EBEF0E3B38"/>
        <xdr:cNvPicPr>
          <a:picLocks noChangeAspect="1"/>
        </xdr:cNvPicPr>
      </xdr:nvPicPr>
      <xdr:blipFill>
        <a:blip r:embed="rId1"/>
        <a:stretch>
          <a:fillRect/>
        </a:stretch>
      </xdr:blipFill>
      <xdr:spPr>
        <a:xfrm>
          <a:off x="11506200" y="3830320"/>
          <a:ext cx="819785" cy="634365"/>
        </a:xfrm>
        <a:prstGeom prst="rect">
          <a:avLst/>
        </a:prstGeom>
        <a:noFill/>
        <a:ln w="9525">
          <a:noFill/>
        </a:ln>
      </xdr:spPr>
    </xdr:pic>
    <xdr:clientData/>
  </xdr:twoCellAnchor>
  <xdr:twoCellAnchor editAs="oneCell">
    <xdr:from>
      <xdr:col>12</xdr:col>
      <xdr:colOff>17780</xdr:colOff>
      <xdr:row>7</xdr:row>
      <xdr:rowOff>271780</xdr:rowOff>
    </xdr:from>
    <xdr:to>
      <xdr:col>12</xdr:col>
      <xdr:colOff>837565</xdr:colOff>
      <xdr:row>7</xdr:row>
      <xdr:rowOff>1130300</xdr:rowOff>
    </xdr:to>
    <xdr:pic>
      <xdr:nvPicPr>
        <xdr:cNvPr id="5" name="ID_FD96D5401C76488687F6BAD1A1C9901C"/>
        <xdr:cNvPicPr>
          <a:picLocks noChangeAspect="1"/>
        </xdr:cNvPicPr>
      </xdr:nvPicPr>
      <xdr:blipFill>
        <a:blip r:embed="rId2"/>
        <a:stretch>
          <a:fillRect/>
        </a:stretch>
      </xdr:blipFill>
      <xdr:spPr>
        <a:xfrm>
          <a:off x="11506200" y="4987290"/>
          <a:ext cx="819785" cy="858520"/>
        </a:xfrm>
        <a:prstGeom prst="rect">
          <a:avLst/>
        </a:prstGeom>
        <a:noFill/>
        <a:ln w="9525">
          <a:noFill/>
        </a:ln>
      </xdr:spPr>
    </xdr:pic>
    <xdr:clientData/>
  </xdr:twoCellAnchor>
  <xdr:twoCellAnchor editAs="oneCell">
    <xdr:from>
      <xdr:col>12</xdr:col>
      <xdr:colOff>26035</xdr:colOff>
      <xdr:row>11</xdr:row>
      <xdr:rowOff>53975</xdr:rowOff>
    </xdr:from>
    <xdr:to>
      <xdr:col>12</xdr:col>
      <xdr:colOff>490220</xdr:colOff>
      <xdr:row>11</xdr:row>
      <xdr:rowOff>626745</xdr:rowOff>
    </xdr:to>
    <xdr:pic>
      <xdr:nvPicPr>
        <xdr:cNvPr id="7" name="ID_66DFD68980374D11BFFE1E8E78BD4856"/>
        <xdr:cNvPicPr>
          <a:picLocks noChangeAspect="1"/>
        </xdr:cNvPicPr>
      </xdr:nvPicPr>
      <xdr:blipFill>
        <a:blip r:embed="rId3"/>
        <a:stretch>
          <a:fillRect/>
        </a:stretch>
      </xdr:blipFill>
      <xdr:spPr>
        <a:xfrm>
          <a:off x="11514455" y="8566785"/>
          <a:ext cx="464185" cy="572770"/>
        </a:xfrm>
        <a:prstGeom prst="rect">
          <a:avLst/>
        </a:prstGeom>
        <a:noFill/>
        <a:ln w="9525">
          <a:noFill/>
        </a:ln>
      </xdr:spPr>
    </xdr:pic>
    <xdr:clientData/>
  </xdr:twoCellAnchor>
  <xdr:twoCellAnchor editAs="oneCell">
    <xdr:from>
      <xdr:col>12</xdr:col>
      <xdr:colOff>17780</xdr:colOff>
      <xdr:row>12</xdr:row>
      <xdr:rowOff>29210</xdr:rowOff>
    </xdr:from>
    <xdr:to>
      <xdr:col>12</xdr:col>
      <xdr:colOff>837565</xdr:colOff>
      <xdr:row>12</xdr:row>
      <xdr:rowOff>601345</xdr:rowOff>
    </xdr:to>
    <xdr:pic>
      <xdr:nvPicPr>
        <xdr:cNvPr id="9" name="ID_44F8B8A3B18D43D1971BA747DADA2263"/>
        <xdr:cNvPicPr>
          <a:picLocks noChangeAspect="1"/>
        </xdr:cNvPicPr>
      </xdr:nvPicPr>
      <xdr:blipFill>
        <a:blip r:embed="rId4"/>
        <a:stretch>
          <a:fillRect/>
        </a:stretch>
      </xdr:blipFill>
      <xdr:spPr>
        <a:xfrm>
          <a:off x="11506200" y="9380220"/>
          <a:ext cx="819785" cy="572135"/>
        </a:xfrm>
        <a:prstGeom prst="rect">
          <a:avLst/>
        </a:prstGeom>
        <a:noFill/>
        <a:ln w="9525">
          <a:noFill/>
        </a:ln>
      </xdr:spPr>
    </xdr:pic>
    <xdr:clientData/>
  </xdr:twoCellAnchor>
  <xdr:twoCellAnchor editAs="oneCell">
    <xdr:from>
      <xdr:col>12</xdr:col>
      <xdr:colOff>17780</xdr:colOff>
      <xdr:row>13</xdr:row>
      <xdr:rowOff>168910</xdr:rowOff>
    </xdr:from>
    <xdr:to>
      <xdr:col>12</xdr:col>
      <xdr:colOff>837565</xdr:colOff>
      <xdr:row>13</xdr:row>
      <xdr:rowOff>735330</xdr:rowOff>
    </xdr:to>
    <xdr:pic>
      <xdr:nvPicPr>
        <xdr:cNvPr id="11" name="ID_C36CD4AFCEDF4EFD8AA34CC7CA38A512"/>
        <xdr:cNvPicPr>
          <a:picLocks noChangeAspect="1"/>
        </xdr:cNvPicPr>
      </xdr:nvPicPr>
      <xdr:blipFill>
        <a:blip r:embed="rId5"/>
        <a:stretch>
          <a:fillRect/>
        </a:stretch>
      </xdr:blipFill>
      <xdr:spPr>
        <a:xfrm>
          <a:off x="11506200" y="10142220"/>
          <a:ext cx="819785" cy="566420"/>
        </a:xfrm>
        <a:prstGeom prst="rect">
          <a:avLst/>
        </a:prstGeom>
        <a:noFill/>
        <a:ln w="9525">
          <a:noFill/>
        </a:ln>
      </xdr:spPr>
    </xdr:pic>
    <xdr:clientData/>
  </xdr:twoCellAnchor>
  <xdr:twoCellAnchor editAs="oneCell">
    <xdr:from>
      <xdr:col>12</xdr:col>
      <xdr:colOff>26035</xdr:colOff>
      <xdr:row>39</xdr:row>
      <xdr:rowOff>53975</xdr:rowOff>
    </xdr:from>
    <xdr:to>
      <xdr:col>12</xdr:col>
      <xdr:colOff>490220</xdr:colOff>
      <xdr:row>39</xdr:row>
      <xdr:rowOff>626745</xdr:rowOff>
    </xdr:to>
    <xdr:pic>
      <xdr:nvPicPr>
        <xdr:cNvPr id="14" name="ID_66DFD68980374D11BFFE1E8E78BD4856"/>
        <xdr:cNvPicPr>
          <a:picLocks noChangeAspect="1"/>
        </xdr:cNvPicPr>
      </xdr:nvPicPr>
      <xdr:blipFill>
        <a:blip r:embed="rId3"/>
        <a:stretch>
          <a:fillRect/>
        </a:stretch>
      </xdr:blipFill>
      <xdr:spPr>
        <a:xfrm>
          <a:off x="11514455" y="26779855"/>
          <a:ext cx="464185" cy="572770"/>
        </a:xfrm>
        <a:prstGeom prst="rect">
          <a:avLst/>
        </a:prstGeom>
        <a:noFill/>
        <a:ln w="9525">
          <a:noFill/>
        </a:ln>
      </xdr:spPr>
    </xdr:pic>
    <xdr:clientData/>
  </xdr:twoCellAnchor>
  <xdr:twoCellAnchor editAs="oneCell">
    <xdr:from>
      <xdr:col>12</xdr:col>
      <xdr:colOff>17780</xdr:colOff>
      <xdr:row>40</xdr:row>
      <xdr:rowOff>29210</xdr:rowOff>
    </xdr:from>
    <xdr:to>
      <xdr:col>12</xdr:col>
      <xdr:colOff>837565</xdr:colOff>
      <xdr:row>40</xdr:row>
      <xdr:rowOff>601345</xdr:rowOff>
    </xdr:to>
    <xdr:pic>
      <xdr:nvPicPr>
        <xdr:cNvPr id="15" name="ID_44F8B8A3B18D43D1971BA747DADA2263"/>
        <xdr:cNvPicPr>
          <a:picLocks noChangeAspect="1"/>
        </xdr:cNvPicPr>
      </xdr:nvPicPr>
      <xdr:blipFill>
        <a:blip r:embed="rId4"/>
        <a:stretch>
          <a:fillRect/>
        </a:stretch>
      </xdr:blipFill>
      <xdr:spPr>
        <a:xfrm>
          <a:off x="11506200" y="27529790"/>
          <a:ext cx="819785" cy="572135"/>
        </a:xfrm>
        <a:prstGeom prst="rect">
          <a:avLst/>
        </a:prstGeom>
        <a:noFill/>
        <a:ln w="9525">
          <a:noFill/>
        </a:ln>
      </xdr:spPr>
    </xdr:pic>
    <xdr:clientData/>
  </xdr:twoCellAnchor>
  <xdr:twoCellAnchor editAs="oneCell">
    <xdr:from>
      <xdr:col>12</xdr:col>
      <xdr:colOff>17780</xdr:colOff>
      <xdr:row>41</xdr:row>
      <xdr:rowOff>168910</xdr:rowOff>
    </xdr:from>
    <xdr:to>
      <xdr:col>12</xdr:col>
      <xdr:colOff>837565</xdr:colOff>
      <xdr:row>41</xdr:row>
      <xdr:rowOff>735330</xdr:rowOff>
    </xdr:to>
    <xdr:pic>
      <xdr:nvPicPr>
        <xdr:cNvPr id="16" name="ID_C36CD4AFCEDF4EFD8AA34CC7CA38A512"/>
        <xdr:cNvPicPr>
          <a:picLocks noChangeAspect="1"/>
        </xdr:cNvPicPr>
      </xdr:nvPicPr>
      <xdr:blipFill>
        <a:blip r:embed="rId5"/>
        <a:stretch>
          <a:fillRect/>
        </a:stretch>
      </xdr:blipFill>
      <xdr:spPr>
        <a:xfrm>
          <a:off x="11506200" y="28291790"/>
          <a:ext cx="819785" cy="566420"/>
        </a:xfrm>
        <a:prstGeom prst="rect">
          <a:avLst/>
        </a:prstGeom>
        <a:noFill/>
        <a:ln w="9525">
          <a:noFill/>
        </a:ln>
      </xdr:spPr>
    </xdr:pic>
    <xdr:clientData/>
  </xdr:twoCellAnchor>
  <xdr:twoCellAnchor editAs="oneCell">
    <xdr:from>
      <xdr:col>12</xdr:col>
      <xdr:colOff>17780</xdr:colOff>
      <xdr:row>34</xdr:row>
      <xdr:rowOff>289560</xdr:rowOff>
    </xdr:from>
    <xdr:to>
      <xdr:col>12</xdr:col>
      <xdr:colOff>837565</xdr:colOff>
      <xdr:row>35</xdr:row>
      <xdr:rowOff>33020</xdr:rowOff>
    </xdr:to>
    <xdr:pic>
      <xdr:nvPicPr>
        <xdr:cNvPr id="18" name="ID_07CEF0C3308C475D96E707306DC12BD6"/>
        <xdr:cNvPicPr>
          <a:picLocks noChangeAspect="1"/>
        </xdr:cNvPicPr>
      </xdr:nvPicPr>
      <xdr:blipFill>
        <a:blip r:embed="rId6"/>
        <a:stretch>
          <a:fillRect/>
        </a:stretch>
      </xdr:blipFill>
      <xdr:spPr>
        <a:xfrm>
          <a:off x="11506200" y="21998940"/>
          <a:ext cx="819785" cy="962660"/>
        </a:xfrm>
        <a:prstGeom prst="rect">
          <a:avLst/>
        </a:prstGeom>
        <a:noFill/>
        <a:ln w="9525">
          <a:noFill/>
        </a:ln>
      </xdr:spPr>
    </xdr:pic>
    <xdr:clientData/>
  </xdr:twoCellAnchor>
  <xdr:twoCellAnchor editAs="oneCell">
    <xdr:from>
      <xdr:col>12</xdr:col>
      <xdr:colOff>17780</xdr:colOff>
      <xdr:row>35</xdr:row>
      <xdr:rowOff>344805</xdr:rowOff>
    </xdr:from>
    <xdr:to>
      <xdr:col>12</xdr:col>
      <xdr:colOff>837565</xdr:colOff>
      <xdr:row>35</xdr:row>
      <xdr:rowOff>1056640</xdr:rowOff>
    </xdr:to>
    <xdr:pic>
      <xdr:nvPicPr>
        <xdr:cNvPr id="20" name="ID_263909B1A1144EE6A5B76FE0B55CD04A"/>
        <xdr:cNvPicPr>
          <a:picLocks noChangeAspect="1"/>
        </xdr:cNvPicPr>
      </xdr:nvPicPr>
      <xdr:blipFill>
        <a:blip r:embed="rId7"/>
        <a:stretch>
          <a:fillRect/>
        </a:stretch>
      </xdr:blipFill>
      <xdr:spPr>
        <a:xfrm>
          <a:off x="11506200" y="23273385"/>
          <a:ext cx="819785" cy="711835"/>
        </a:xfrm>
        <a:prstGeom prst="rect">
          <a:avLst/>
        </a:prstGeom>
        <a:noFill/>
        <a:ln w="9525">
          <a:noFill/>
        </a:ln>
      </xdr:spPr>
    </xdr:pic>
    <xdr:clientData/>
  </xdr:twoCellAnchor>
  <xdr:twoCellAnchor editAs="oneCell">
    <xdr:from>
      <xdr:col>11</xdr:col>
      <xdr:colOff>647065</xdr:colOff>
      <xdr:row>29</xdr:row>
      <xdr:rowOff>363220</xdr:rowOff>
    </xdr:from>
    <xdr:to>
      <xdr:col>12</xdr:col>
      <xdr:colOff>427990</xdr:colOff>
      <xdr:row>31</xdr:row>
      <xdr:rowOff>46355</xdr:rowOff>
    </xdr:to>
    <xdr:pic>
      <xdr:nvPicPr>
        <xdr:cNvPr id="22" name="ID_BC70B8741F574A26B8BED62015225C6B"/>
        <xdr:cNvPicPr>
          <a:picLocks noChangeAspect="1"/>
        </xdr:cNvPicPr>
      </xdr:nvPicPr>
      <xdr:blipFill>
        <a:blip r:embed="rId8"/>
        <a:stretch>
          <a:fillRect/>
        </a:stretch>
      </xdr:blipFill>
      <xdr:spPr>
        <a:xfrm>
          <a:off x="11449685" y="19658330"/>
          <a:ext cx="466725" cy="813435"/>
        </a:xfrm>
        <a:prstGeom prst="rect">
          <a:avLst/>
        </a:prstGeom>
        <a:noFill/>
        <a:ln w="9525">
          <a:noFill/>
        </a:ln>
      </xdr:spPr>
    </xdr:pic>
    <xdr:clientData/>
  </xdr:twoCellAnchor>
  <xdr:twoCellAnchor editAs="oneCell">
    <xdr:from>
      <xdr:col>11</xdr:col>
      <xdr:colOff>514350</xdr:colOff>
      <xdr:row>57</xdr:row>
      <xdr:rowOff>19050</xdr:rowOff>
    </xdr:from>
    <xdr:to>
      <xdr:col>12</xdr:col>
      <xdr:colOff>395605</xdr:colOff>
      <xdr:row>58</xdr:row>
      <xdr:rowOff>584835</xdr:rowOff>
    </xdr:to>
    <xdr:pic>
      <xdr:nvPicPr>
        <xdr:cNvPr id="23" name="ID_BC70B8741F574A26B8BED62015225C6B"/>
        <xdr:cNvPicPr>
          <a:picLocks noChangeAspect="1"/>
        </xdr:cNvPicPr>
      </xdr:nvPicPr>
      <xdr:blipFill>
        <a:blip r:embed="rId8"/>
        <a:stretch>
          <a:fillRect/>
        </a:stretch>
      </xdr:blipFill>
      <xdr:spPr>
        <a:xfrm>
          <a:off x="11316970" y="36879530"/>
          <a:ext cx="567055" cy="984885"/>
        </a:xfrm>
        <a:prstGeom prst="rect">
          <a:avLst/>
        </a:prstGeom>
        <a:noFill/>
        <a:ln w="9525">
          <a:noFill/>
        </a:ln>
      </xdr:spPr>
    </xdr:pic>
    <xdr:clientData/>
  </xdr:twoCellAnchor>
  <xdr:twoCellAnchor editAs="oneCell">
    <xdr:from>
      <xdr:col>13</xdr:col>
      <xdr:colOff>78105</xdr:colOff>
      <xdr:row>11</xdr:row>
      <xdr:rowOff>19050</xdr:rowOff>
    </xdr:from>
    <xdr:to>
      <xdr:col>13</xdr:col>
      <xdr:colOff>616585</xdr:colOff>
      <xdr:row>11</xdr:row>
      <xdr:rowOff>609600</xdr:rowOff>
    </xdr:to>
    <xdr:pic>
      <xdr:nvPicPr>
        <xdr:cNvPr id="4" name="ID_4116305E796E4CA8A64D095D364B1B48"/>
        <xdr:cNvPicPr>
          <a:picLocks noChangeAspect="1"/>
        </xdr:cNvPicPr>
      </xdr:nvPicPr>
      <xdr:blipFill>
        <a:blip r:embed="rId9"/>
        <a:stretch>
          <a:fillRect/>
        </a:stretch>
      </xdr:blipFill>
      <xdr:spPr>
        <a:xfrm>
          <a:off x="12414250" y="8531860"/>
          <a:ext cx="538480" cy="590550"/>
        </a:xfrm>
        <a:prstGeom prst="rect">
          <a:avLst/>
        </a:prstGeom>
        <a:noFill/>
        <a:ln w="9525">
          <a:noFill/>
        </a:ln>
      </xdr:spPr>
    </xdr:pic>
    <xdr:clientData/>
  </xdr:twoCellAnchor>
  <xdr:twoCellAnchor editAs="oneCell">
    <xdr:from>
      <xdr:col>12</xdr:col>
      <xdr:colOff>98425</xdr:colOff>
      <xdr:row>31</xdr:row>
      <xdr:rowOff>95250</xdr:rowOff>
    </xdr:from>
    <xdr:to>
      <xdr:col>12</xdr:col>
      <xdr:colOff>339725</xdr:colOff>
      <xdr:row>32</xdr:row>
      <xdr:rowOff>60325</xdr:rowOff>
    </xdr:to>
    <xdr:pic>
      <xdr:nvPicPr>
        <xdr:cNvPr id="6" name="ID_336DFF2C758A451CAB9F7B8D8EA6D399"/>
        <xdr:cNvPicPr>
          <a:picLocks noChangeAspect="1"/>
        </xdr:cNvPicPr>
      </xdr:nvPicPr>
      <xdr:blipFill>
        <a:blip r:embed="rId10"/>
        <a:stretch>
          <a:fillRect/>
        </a:stretch>
      </xdr:blipFill>
      <xdr:spPr>
        <a:xfrm>
          <a:off x="11586845" y="20520660"/>
          <a:ext cx="241300" cy="447675"/>
        </a:xfrm>
        <a:prstGeom prst="rect">
          <a:avLst/>
        </a:prstGeom>
        <a:noFill/>
        <a:ln w="9525">
          <a:noFill/>
        </a:ln>
      </xdr:spPr>
    </xdr:pic>
    <xdr:clientData/>
  </xdr:twoCellAnchor>
  <xdr:twoCellAnchor editAs="oneCell">
    <xdr:from>
      <xdr:col>12</xdr:col>
      <xdr:colOff>0</xdr:colOff>
      <xdr:row>59</xdr:row>
      <xdr:rowOff>0</xdr:rowOff>
    </xdr:from>
    <xdr:to>
      <xdr:col>12</xdr:col>
      <xdr:colOff>241300</xdr:colOff>
      <xdr:row>60</xdr:row>
      <xdr:rowOff>28575</xdr:rowOff>
    </xdr:to>
    <xdr:pic>
      <xdr:nvPicPr>
        <xdr:cNvPr id="8" name="ID_336DFF2C758A451CAB9F7B8D8EA6D399"/>
        <xdr:cNvPicPr>
          <a:picLocks noChangeAspect="1"/>
        </xdr:cNvPicPr>
      </xdr:nvPicPr>
      <xdr:blipFill>
        <a:blip r:embed="rId10"/>
        <a:stretch>
          <a:fillRect/>
        </a:stretch>
      </xdr:blipFill>
      <xdr:spPr>
        <a:xfrm>
          <a:off x="11488420" y="37889180"/>
          <a:ext cx="241300" cy="4476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F70"/>
  <sheetViews>
    <sheetView tabSelected="1" view="pageBreakPreview" zoomScaleNormal="115" workbookViewId="0">
      <pane xSplit="4" ySplit="3" topLeftCell="E4" activePane="bottomRight" state="frozen"/>
      <selection/>
      <selection pane="topRight"/>
      <selection pane="bottomLeft"/>
      <selection pane="bottomRight" activeCell="P8" sqref="P8"/>
    </sheetView>
  </sheetViews>
  <sheetFormatPr defaultColWidth="9" defaultRowHeight="12"/>
  <cols>
    <col min="1" max="1" width="9.35" style="3" customWidth="1"/>
    <col min="2" max="2" width="16.975" style="3" customWidth="1"/>
    <col min="3" max="3" width="38.125" style="3" customWidth="1"/>
    <col min="4" max="4" width="6.55" style="1" customWidth="1"/>
    <col min="5" max="5" width="9.01666666666667" style="1" customWidth="1"/>
    <col min="6" max="6" width="11.25" style="1" customWidth="1"/>
    <col min="7" max="9" width="9.5" style="1" customWidth="1"/>
    <col min="10" max="10" width="10.75" style="1" customWidth="1"/>
    <col min="11" max="11" width="11.25" style="4" customWidth="1"/>
    <col min="12" max="12" width="9" style="3"/>
    <col min="13" max="13" width="11.125" style="3" customWidth="1"/>
    <col min="14" max="14" width="9" style="3"/>
    <col min="15" max="16" width="9" style="5"/>
    <col min="17" max="17" width="9" style="6"/>
    <col min="18" max="20" width="9" style="5"/>
    <col min="21" max="21" width="9.25" style="5"/>
    <col min="22" max="32" width="9" style="5"/>
    <col min="33" max="16384" width="9" style="3"/>
  </cols>
  <sheetData>
    <row r="1" ht="42" customHeight="1" spans="1:32">
      <c r="A1" s="7" t="s">
        <v>0</v>
      </c>
      <c r="B1" s="8"/>
      <c r="C1" s="8"/>
      <c r="D1" s="7"/>
      <c r="E1" s="7"/>
      <c r="F1" s="7"/>
      <c r="G1" s="7"/>
      <c r="H1" s="7"/>
      <c r="I1" s="7"/>
      <c r="J1" s="7"/>
      <c r="K1" s="8"/>
      <c r="O1" s="9">
        <v>0</v>
      </c>
      <c r="P1" s="10">
        <v>1</v>
      </c>
      <c r="Q1" s="11"/>
      <c r="R1" s="10">
        <v>1</v>
      </c>
      <c r="S1" s="10"/>
      <c r="T1" s="10"/>
      <c r="U1" s="10"/>
    </row>
    <row r="2" s="1" customFormat="1" ht="17.1" customHeight="1" spans="1:32">
      <c r="A2" s="12" t="s">
        <v>1</v>
      </c>
      <c r="B2" s="13" t="s">
        <v>2</v>
      </c>
      <c r="C2" s="13" t="s">
        <v>3</v>
      </c>
      <c r="D2" s="13" t="s">
        <v>4</v>
      </c>
      <c r="E2" s="13" t="s">
        <v>5</v>
      </c>
      <c r="F2" s="13" t="s">
        <v>6</v>
      </c>
      <c r="G2" s="14" t="s">
        <v>7</v>
      </c>
      <c r="H2" s="15"/>
      <c r="I2" s="16"/>
      <c r="J2" s="17" t="s">
        <v>8</v>
      </c>
      <c r="K2" s="18" t="s">
        <v>9</v>
      </c>
      <c r="O2" s="19" t="s">
        <v>10</v>
      </c>
      <c r="P2" s="20" t="s">
        <v>11</v>
      </c>
      <c r="Q2" s="21" t="s">
        <v>12</v>
      </c>
      <c r="R2" s="20" t="s">
        <v>13</v>
      </c>
      <c r="S2" s="20" t="s">
        <v>14</v>
      </c>
      <c r="T2" s="20" t="s">
        <v>15</v>
      </c>
      <c r="U2" s="19" t="s">
        <v>16</v>
      </c>
      <c r="V2" s="22"/>
      <c r="W2" s="22"/>
      <c r="X2" s="22"/>
      <c r="Y2" s="22"/>
      <c r="Z2" s="22"/>
      <c r="AA2" s="22"/>
      <c r="AB2" s="22"/>
      <c r="AC2" s="22"/>
      <c r="AD2" s="22"/>
      <c r="AE2" s="22"/>
      <c r="AF2" s="22"/>
    </row>
    <row r="3" s="1" customFormat="1" ht="17.1" customHeight="1" spans="1:32">
      <c r="A3" s="23"/>
      <c r="B3" s="24"/>
      <c r="C3" s="24"/>
      <c r="D3" s="24"/>
      <c r="E3" s="24"/>
      <c r="F3" s="24"/>
      <c r="G3" s="25" t="s">
        <v>17</v>
      </c>
      <c r="H3" s="25" t="s">
        <v>13</v>
      </c>
      <c r="I3" s="25" t="s">
        <v>18</v>
      </c>
      <c r="J3" s="26"/>
      <c r="K3" s="27"/>
      <c r="L3" s="1"/>
      <c r="M3" s="1"/>
      <c r="N3" s="1"/>
      <c r="O3" s="28"/>
      <c r="P3" s="29"/>
      <c r="Q3" s="30"/>
      <c r="R3" s="29"/>
      <c r="S3" s="29"/>
      <c r="T3" s="29"/>
      <c r="U3" s="29"/>
      <c r="V3" s="22"/>
      <c r="W3" s="22"/>
      <c r="X3" s="22"/>
      <c r="Y3" s="22"/>
      <c r="Z3" s="22"/>
      <c r="AA3" s="22"/>
      <c r="AB3" s="22"/>
      <c r="AC3" s="22"/>
      <c r="AD3" s="22"/>
      <c r="AE3" s="22"/>
      <c r="AF3" s="22"/>
    </row>
    <row r="4" s="1" customFormat="1" ht="17.1" customHeight="1" spans="1:32">
      <c r="A4" s="23" t="s">
        <v>19</v>
      </c>
      <c r="B4" s="24" t="s">
        <v>20</v>
      </c>
      <c r="C4" s="24"/>
      <c r="D4" s="24"/>
      <c r="E4" s="24"/>
      <c r="F4" s="24"/>
      <c r="G4" s="25"/>
      <c r="H4" s="25"/>
      <c r="I4" s="25"/>
      <c r="J4" s="26"/>
      <c r="K4" s="27"/>
      <c r="L4" s="1"/>
      <c r="M4" s="1"/>
      <c r="N4" s="1"/>
      <c r="O4" s="29"/>
      <c r="P4" s="31"/>
      <c r="Q4" s="32"/>
      <c r="R4" s="31"/>
      <c r="S4" s="31"/>
      <c r="T4" s="31"/>
      <c r="U4" s="29"/>
      <c r="V4" s="22"/>
      <c r="W4" s="22"/>
      <c r="X4" s="22"/>
      <c r="Y4" s="22"/>
      <c r="Z4" s="22"/>
      <c r="AA4" s="22"/>
      <c r="AB4" s="22"/>
      <c r="AC4" s="22"/>
      <c r="AD4" s="22"/>
      <c r="AE4" s="22"/>
      <c r="AF4" s="22"/>
    </row>
    <row r="5" ht="101" customHeight="1" outlineLevel="1" spans="1:32">
      <c r="A5" s="33">
        <v>1</v>
      </c>
      <c r="B5" s="34" t="s">
        <v>21</v>
      </c>
      <c r="C5" s="35" t="s">
        <v>22</v>
      </c>
      <c r="D5" s="34" t="s">
        <v>23</v>
      </c>
      <c r="E5" s="36">
        <f>16.2+12+10+2+3</f>
        <v>43.2</v>
      </c>
      <c r="F5" s="37">
        <f>G5+H5+I5</f>
        <v>0</v>
      </c>
      <c r="G5" s="38">
        <f>(P5*(1+Q5)+S5+T5)*$P$1</f>
        <v>0</v>
      </c>
      <c r="H5" s="38">
        <f>R5*$R$1</f>
        <v>0</v>
      </c>
      <c r="I5" s="38">
        <f>O5*$O$1</f>
        <v>0</v>
      </c>
      <c r="J5" s="37">
        <f>F5*E5</f>
        <v>0</v>
      </c>
      <c r="K5" s="39"/>
      <c r="O5" s="29">
        <f>P5+P5*Q5+R5+S5+T5</f>
        <v>0</v>
      </c>
      <c r="P5" s="31"/>
      <c r="Q5" s="32"/>
      <c r="R5" s="31"/>
      <c r="S5" s="31"/>
      <c r="T5" s="31"/>
      <c r="U5" s="29">
        <f>E5*O5</f>
        <v>0</v>
      </c>
    </row>
    <row r="6" ht="82" customHeight="1" outlineLevel="1" spans="1:32">
      <c r="A6" s="33">
        <f t="shared" ref="A6:A18" si="0">A5+1</f>
        <v>2</v>
      </c>
      <c r="B6" s="34" t="s">
        <v>24</v>
      </c>
      <c r="C6" s="35" t="s">
        <v>25</v>
      </c>
      <c r="D6" s="34" t="s">
        <v>26</v>
      </c>
      <c r="E6" s="36">
        <v>1</v>
      </c>
      <c r="F6" s="37">
        <f>G6+H6+I6</f>
        <v>0</v>
      </c>
      <c r="G6" s="38">
        <f>(P6*(1+Q6)+S6+T6)*$P$1</f>
        <v>0</v>
      </c>
      <c r="H6" s="38">
        <f>R6*$R$1</f>
        <v>0</v>
      </c>
      <c r="I6" s="38">
        <f>O6*$O$1</f>
        <v>0</v>
      </c>
      <c r="J6" s="37">
        <f>F6*E6</f>
        <v>0</v>
      </c>
      <c r="K6" s="39"/>
      <c r="O6" s="29">
        <f t="shared" ref="O6:O37" si="1">P6+P6*Q6+R6+S6+T6</f>
        <v>0</v>
      </c>
      <c r="P6" s="31"/>
      <c r="Q6" s="32"/>
      <c r="R6" s="31"/>
      <c r="S6" s="31"/>
      <c r="T6" s="31"/>
      <c r="U6" s="29">
        <f t="shared" ref="U6:U37" si="2">E6*O6</f>
        <v>0</v>
      </c>
    </row>
    <row r="7" ht="95" customHeight="1" outlineLevel="1" spans="1:32">
      <c r="A7" s="33">
        <f t="shared" si="0"/>
        <v>3</v>
      </c>
      <c r="B7" s="34" t="s">
        <v>27</v>
      </c>
      <c r="C7" s="35" t="s">
        <v>28</v>
      </c>
      <c r="D7" s="34" t="s">
        <v>23</v>
      </c>
      <c r="E7" s="36">
        <v>19</v>
      </c>
      <c r="F7" s="37">
        <f t="shared" ref="F7:F33" si="3">G7+H7+I7</f>
        <v>0</v>
      </c>
      <c r="G7" s="38">
        <f t="shared" ref="G7:G33" si="4">(P7*(1+Q7)+S7+T7)*$P$1</f>
        <v>0</v>
      </c>
      <c r="H7" s="38">
        <f t="shared" ref="H7:H33" si="5">R7*$R$1</f>
        <v>0</v>
      </c>
      <c r="I7" s="38">
        <f t="shared" ref="I7:I33" si="6">O7*$O$1</f>
        <v>0</v>
      </c>
      <c r="J7" s="37">
        <f t="shared" ref="J7:J33" si="7">F7*E7</f>
        <v>0</v>
      </c>
      <c r="K7" s="39"/>
      <c r="O7" s="29">
        <f t="shared" si="1"/>
        <v>0</v>
      </c>
      <c r="P7" s="31"/>
      <c r="Q7" s="32"/>
      <c r="R7" s="31"/>
      <c r="S7" s="31"/>
      <c r="T7" s="31"/>
      <c r="U7" s="29">
        <f t="shared" si="2"/>
        <v>0</v>
      </c>
    </row>
    <row r="8" ht="110" customHeight="1" outlineLevel="1" spans="1:32">
      <c r="A8" s="33">
        <f t="shared" si="0"/>
        <v>4</v>
      </c>
      <c r="B8" s="40" t="s">
        <v>29</v>
      </c>
      <c r="C8" s="41" t="s">
        <v>30</v>
      </c>
      <c r="D8" s="34" t="s">
        <v>23</v>
      </c>
      <c r="E8" s="36">
        <f>199-E5</f>
        <v>155.8</v>
      </c>
      <c r="F8" s="37">
        <f t="shared" si="3"/>
        <v>0</v>
      </c>
      <c r="G8" s="38">
        <f t="shared" si="4"/>
        <v>0</v>
      </c>
      <c r="H8" s="38">
        <f t="shared" si="5"/>
        <v>0</v>
      </c>
      <c r="I8" s="38">
        <f t="shared" si="6"/>
        <v>0</v>
      </c>
      <c r="J8" s="37">
        <f t="shared" si="7"/>
        <v>0</v>
      </c>
      <c r="K8" s="39" t="s">
        <v>31</v>
      </c>
      <c r="O8" s="29">
        <f t="shared" si="1"/>
        <v>0</v>
      </c>
      <c r="P8" s="31"/>
      <c r="Q8" s="32"/>
      <c r="R8" s="31"/>
      <c r="S8" s="31"/>
      <c r="T8" s="31"/>
      <c r="U8" s="29">
        <f t="shared" si="2"/>
        <v>0</v>
      </c>
    </row>
    <row r="9" ht="63" customHeight="1" outlineLevel="1" spans="1:32">
      <c r="A9" s="33">
        <f t="shared" si="0"/>
        <v>5</v>
      </c>
      <c r="B9" s="40" t="s">
        <v>32</v>
      </c>
      <c r="C9" s="41" t="s">
        <v>33</v>
      </c>
      <c r="D9" s="34" t="s">
        <v>34</v>
      </c>
      <c r="E9" s="36">
        <v>2</v>
      </c>
      <c r="F9" s="37">
        <f t="shared" si="3"/>
        <v>0</v>
      </c>
      <c r="G9" s="38">
        <f t="shared" si="4"/>
        <v>0</v>
      </c>
      <c r="H9" s="38">
        <f t="shared" si="5"/>
        <v>0</v>
      </c>
      <c r="I9" s="38">
        <f t="shared" si="6"/>
        <v>0</v>
      </c>
      <c r="J9" s="37">
        <f t="shared" si="7"/>
        <v>0</v>
      </c>
      <c r="K9" s="39"/>
      <c r="O9" s="29">
        <f t="shared" si="1"/>
        <v>0</v>
      </c>
      <c r="P9" s="31"/>
      <c r="Q9" s="32"/>
      <c r="R9" s="31"/>
      <c r="S9" s="31"/>
      <c r="T9" s="31"/>
      <c r="U9" s="29">
        <f t="shared" si="2"/>
        <v>0</v>
      </c>
    </row>
    <row r="10" ht="63" customHeight="1" outlineLevel="1" spans="1:32">
      <c r="A10" s="33">
        <f t="shared" si="0"/>
        <v>6</v>
      </c>
      <c r="B10" s="40" t="s">
        <v>32</v>
      </c>
      <c r="C10" s="41" t="s">
        <v>35</v>
      </c>
      <c r="D10" s="34" t="s">
        <v>34</v>
      </c>
      <c r="E10" s="36">
        <v>5</v>
      </c>
      <c r="F10" s="37">
        <f t="shared" si="3"/>
        <v>0</v>
      </c>
      <c r="G10" s="38">
        <f t="shared" si="4"/>
        <v>0</v>
      </c>
      <c r="H10" s="38">
        <f t="shared" si="5"/>
        <v>0</v>
      </c>
      <c r="I10" s="38">
        <f t="shared" si="6"/>
        <v>0</v>
      </c>
      <c r="J10" s="37">
        <f t="shared" si="7"/>
        <v>0</v>
      </c>
      <c r="K10" s="39"/>
      <c r="O10" s="29">
        <f t="shared" si="1"/>
        <v>0</v>
      </c>
      <c r="P10" s="31"/>
      <c r="Q10" s="32"/>
      <c r="R10" s="31"/>
      <c r="S10" s="31"/>
      <c r="T10" s="31"/>
      <c r="U10" s="29">
        <f t="shared" si="2"/>
        <v>0</v>
      </c>
    </row>
    <row r="11" ht="63" customHeight="1" outlineLevel="1" spans="1:32">
      <c r="A11" s="33">
        <f t="shared" si="0"/>
        <v>7</v>
      </c>
      <c r="B11" s="40" t="s">
        <v>32</v>
      </c>
      <c r="C11" s="41" t="s">
        <v>36</v>
      </c>
      <c r="D11" s="34" t="s">
        <v>34</v>
      </c>
      <c r="E11" s="36">
        <v>1</v>
      </c>
      <c r="F11" s="37">
        <f t="shared" si="3"/>
        <v>0</v>
      </c>
      <c r="G11" s="38">
        <f t="shared" si="4"/>
        <v>0</v>
      </c>
      <c r="H11" s="38">
        <f t="shared" si="5"/>
        <v>0</v>
      </c>
      <c r="I11" s="38">
        <f t="shared" si="6"/>
        <v>0</v>
      </c>
      <c r="J11" s="37">
        <f t="shared" si="7"/>
        <v>0</v>
      </c>
      <c r="K11" s="39"/>
      <c r="O11" s="29">
        <f t="shared" si="1"/>
        <v>0</v>
      </c>
      <c r="U11" s="29">
        <f t="shared" si="2"/>
        <v>0</v>
      </c>
    </row>
    <row r="12" ht="66" customHeight="1" outlineLevel="1" spans="1:32">
      <c r="A12" s="33">
        <f t="shared" si="0"/>
        <v>8</v>
      </c>
      <c r="B12" s="40" t="s">
        <v>37</v>
      </c>
      <c r="C12" s="41" t="s">
        <v>38</v>
      </c>
      <c r="D12" s="34" t="s">
        <v>23</v>
      </c>
      <c r="E12" s="36">
        <v>35</v>
      </c>
      <c r="F12" s="37">
        <f t="shared" si="3"/>
        <v>0</v>
      </c>
      <c r="G12" s="38">
        <f t="shared" si="4"/>
        <v>0</v>
      </c>
      <c r="H12" s="38">
        <f t="shared" si="5"/>
        <v>0</v>
      </c>
      <c r="I12" s="38">
        <f t="shared" si="6"/>
        <v>0</v>
      </c>
      <c r="J12" s="37">
        <f t="shared" si="7"/>
        <v>0</v>
      </c>
      <c r="K12" s="39"/>
      <c r="O12" s="29">
        <f t="shared" si="1"/>
        <v>0</v>
      </c>
      <c r="U12" s="29">
        <f t="shared" si="2"/>
        <v>0</v>
      </c>
    </row>
    <row r="13" ht="49" customHeight="1" outlineLevel="1" spans="1:32">
      <c r="A13" s="33">
        <f t="shared" si="0"/>
        <v>9</v>
      </c>
      <c r="B13" s="40" t="s">
        <v>39</v>
      </c>
      <c r="C13" s="41" t="s">
        <v>40</v>
      </c>
      <c r="D13" s="34" t="s">
        <v>26</v>
      </c>
      <c r="E13" s="36">
        <v>1</v>
      </c>
      <c r="F13" s="37">
        <f t="shared" si="3"/>
        <v>0</v>
      </c>
      <c r="G13" s="38">
        <f t="shared" si="4"/>
        <v>0</v>
      </c>
      <c r="H13" s="38">
        <f t="shared" si="5"/>
        <v>0</v>
      </c>
      <c r="I13" s="38">
        <f t="shared" si="6"/>
        <v>0</v>
      </c>
      <c r="J13" s="37">
        <f t="shared" si="7"/>
        <v>0</v>
      </c>
      <c r="K13" s="39"/>
      <c r="O13" s="29">
        <f t="shared" si="1"/>
        <v>0</v>
      </c>
      <c r="U13" s="29">
        <f t="shared" si="2"/>
        <v>0</v>
      </c>
    </row>
    <row r="14" ht="65" customHeight="1" outlineLevel="1" spans="1:32">
      <c r="A14" s="33">
        <f t="shared" si="0"/>
        <v>10</v>
      </c>
      <c r="B14" s="40" t="s">
        <v>41</v>
      </c>
      <c r="C14" s="41" t="s">
        <v>42</v>
      </c>
      <c r="D14" s="34" t="s">
        <v>26</v>
      </c>
      <c r="E14" s="36">
        <v>1</v>
      </c>
      <c r="F14" s="37">
        <f t="shared" si="3"/>
        <v>0</v>
      </c>
      <c r="G14" s="38">
        <f t="shared" si="4"/>
        <v>0</v>
      </c>
      <c r="H14" s="38">
        <f t="shared" si="5"/>
        <v>0</v>
      </c>
      <c r="I14" s="38">
        <f t="shared" si="6"/>
        <v>0</v>
      </c>
      <c r="J14" s="37">
        <f t="shared" si="7"/>
        <v>0</v>
      </c>
      <c r="K14" s="39"/>
      <c r="O14" s="29">
        <f t="shared" si="1"/>
        <v>0</v>
      </c>
      <c r="U14" s="29">
        <f t="shared" si="2"/>
        <v>0</v>
      </c>
    </row>
    <row r="15" ht="72" customHeight="1" outlineLevel="1" spans="1:32">
      <c r="A15" s="33">
        <f t="shared" si="0"/>
        <v>11</v>
      </c>
      <c r="B15" s="40" t="s">
        <v>43</v>
      </c>
      <c r="C15" s="41" t="s">
        <v>44</v>
      </c>
      <c r="D15" s="34" t="s">
        <v>23</v>
      </c>
      <c r="E15" s="36">
        <v>25</v>
      </c>
      <c r="F15" s="37">
        <f t="shared" si="3"/>
        <v>0</v>
      </c>
      <c r="G15" s="38">
        <f t="shared" si="4"/>
        <v>0</v>
      </c>
      <c r="H15" s="38">
        <f t="shared" si="5"/>
        <v>0</v>
      </c>
      <c r="I15" s="38">
        <f t="shared" si="6"/>
        <v>0</v>
      </c>
      <c r="J15" s="37">
        <f t="shared" si="7"/>
        <v>0</v>
      </c>
      <c r="K15" s="39"/>
      <c r="O15" s="29">
        <f t="shared" si="1"/>
        <v>0</v>
      </c>
      <c r="U15" s="29">
        <f t="shared" si="2"/>
        <v>0</v>
      </c>
    </row>
    <row r="16" ht="93" customHeight="1" outlineLevel="1" spans="1:32">
      <c r="A16" s="33">
        <f t="shared" si="0"/>
        <v>12</v>
      </c>
      <c r="B16" s="40" t="s">
        <v>45</v>
      </c>
      <c r="C16" s="42" t="s">
        <v>46</v>
      </c>
      <c r="D16" s="34" t="s">
        <v>23</v>
      </c>
      <c r="E16" s="36">
        <v>25</v>
      </c>
      <c r="F16" s="37">
        <f t="shared" si="3"/>
        <v>0</v>
      </c>
      <c r="G16" s="38">
        <f t="shared" si="4"/>
        <v>0</v>
      </c>
      <c r="H16" s="38">
        <f t="shared" si="5"/>
        <v>0</v>
      </c>
      <c r="I16" s="38">
        <f t="shared" si="6"/>
        <v>0</v>
      </c>
      <c r="J16" s="37">
        <f t="shared" si="7"/>
        <v>0</v>
      </c>
      <c r="K16" s="39"/>
      <c r="O16" s="29">
        <f t="shared" si="1"/>
        <v>0</v>
      </c>
      <c r="U16" s="29">
        <f t="shared" si="2"/>
        <v>0</v>
      </c>
    </row>
    <row r="17" ht="39" customHeight="1" outlineLevel="1" spans="1:32">
      <c r="A17" s="33">
        <f t="shared" si="0"/>
        <v>13</v>
      </c>
      <c r="B17" s="40" t="s">
        <v>47</v>
      </c>
      <c r="C17" s="41" t="s">
        <v>48</v>
      </c>
      <c r="D17" s="34" t="s">
        <v>23</v>
      </c>
      <c r="E17" s="36">
        <v>25</v>
      </c>
      <c r="F17" s="37">
        <f t="shared" si="3"/>
        <v>0</v>
      </c>
      <c r="G17" s="38">
        <f t="shared" si="4"/>
        <v>0</v>
      </c>
      <c r="H17" s="38">
        <f t="shared" si="5"/>
        <v>0</v>
      </c>
      <c r="I17" s="38">
        <f t="shared" si="6"/>
        <v>0</v>
      </c>
      <c r="J17" s="37">
        <f t="shared" si="7"/>
        <v>0</v>
      </c>
      <c r="K17" s="39"/>
      <c r="O17" s="29">
        <f t="shared" si="1"/>
        <v>0</v>
      </c>
      <c r="U17" s="29">
        <f t="shared" si="2"/>
        <v>0</v>
      </c>
    </row>
    <row r="18" ht="48" customHeight="1" outlineLevel="1" spans="1:32">
      <c r="A18" s="33">
        <f t="shared" si="0"/>
        <v>14</v>
      </c>
      <c r="B18" s="40" t="s">
        <v>49</v>
      </c>
      <c r="C18" s="41" t="s">
        <v>50</v>
      </c>
      <c r="D18" s="34" t="s">
        <v>23</v>
      </c>
      <c r="E18" s="36">
        <v>25</v>
      </c>
      <c r="F18" s="37">
        <f t="shared" si="3"/>
        <v>0</v>
      </c>
      <c r="G18" s="38">
        <f t="shared" si="4"/>
        <v>0</v>
      </c>
      <c r="H18" s="38">
        <f t="shared" si="5"/>
        <v>0</v>
      </c>
      <c r="I18" s="38">
        <f t="shared" si="6"/>
        <v>0</v>
      </c>
      <c r="J18" s="37">
        <f t="shared" si="7"/>
        <v>0</v>
      </c>
      <c r="K18" s="39"/>
      <c r="O18" s="29">
        <f t="shared" si="1"/>
        <v>0</v>
      </c>
      <c r="U18" s="29">
        <f t="shared" si="2"/>
        <v>0</v>
      </c>
    </row>
    <row r="19" ht="24" outlineLevel="1" spans="1:32">
      <c r="A19" s="33">
        <f t="shared" ref="A19:A33" si="8">A18+1</f>
        <v>15</v>
      </c>
      <c r="B19" s="40" t="s">
        <v>51</v>
      </c>
      <c r="C19" s="41" t="s">
        <v>52</v>
      </c>
      <c r="D19" s="34" t="s">
        <v>34</v>
      </c>
      <c r="E19" s="36">
        <v>6</v>
      </c>
      <c r="F19" s="37">
        <f t="shared" si="3"/>
        <v>0</v>
      </c>
      <c r="G19" s="38">
        <f t="shared" si="4"/>
        <v>0</v>
      </c>
      <c r="H19" s="38">
        <f t="shared" si="5"/>
        <v>0</v>
      </c>
      <c r="I19" s="38">
        <f t="shared" si="6"/>
        <v>0</v>
      </c>
      <c r="J19" s="37">
        <f t="shared" si="7"/>
        <v>0</v>
      </c>
      <c r="K19" s="39" t="s">
        <v>53</v>
      </c>
      <c r="O19" s="29">
        <f t="shared" si="1"/>
        <v>0</v>
      </c>
      <c r="U19" s="29">
        <f t="shared" si="2"/>
        <v>0</v>
      </c>
    </row>
    <row r="20" ht="24" outlineLevel="1" spans="1:32">
      <c r="A20" s="33">
        <f t="shared" si="8"/>
        <v>16</v>
      </c>
      <c r="B20" s="40" t="s">
        <v>54</v>
      </c>
      <c r="C20" s="41" t="s">
        <v>55</v>
      </c>
      <c r="D20" s="34" t="s">
        <v>34</v>
      </c>
      <c r="E20" s="36">
        <v>2</v>
      </c>
      <c r="F20" s="37">
        <f t="shared" si="3"/>
        <v>0</v>
      </c>
      <c r="G20" s="38">
        <f t="shared" si="4"/>
        <v>0</v>
      </c>
      <c r="H20" s="38">
        <f t="shared" si="5"/>
        <v>0</v>
      </c>
      <c r="I20" s="38">
        <f t="shared" si="6"/>
        <v>0</v>
      </c>
      <c r="J20" s="37">
        <f t="shared" si="7"/>
        <v>0</v>
      </c>
      <c r="K20" s="39" t="s">
        <v>53</v>
      </c>
      <c r="O20" s="29">
        <f t="shared" si="1"/>
        <v>0</v>
      </c>
      <c r="U20" s="29">
        <f t="shared" si="2"/>
        <v>0</v>
      </c>
    </row>
    <row r="21" ht="24" outlineLevel="1" spans="1:32">
      <c r="A21" s="33">
        <f t="shared" si="8"/>
        <v>17</v>
      </c>
      <c r="B21" s="40" t="s">
        <v>56</v>
      </c>
      <c r="C21" s="41" t="s">
        <v>57</v>
      </c>
      <c r="D21" s="34" t="s">
        <v>34</v>
      </c>
      <c r="E21" s="36">
        <v>1</v>
      </c>
      <c r="F21" s="37">
        <f t="shared" si="3"/>
        <v>0</v>
      </c>
      <c r="G21" s="38">
        <f t="shared" si="4"/>
        <v>0</v>
      </c>
      <c r="H21" s="38">
        <f t="shared" si="5"/>
        <v>0</v>
      </c>
      <c r="I21" s="38">
        <f t="shared" si="6"/>
        <v>0</v>
      </c>
      <c r="J21" s="37">
        <f t="shared" si="7"/>
        <v>0</v>
      </c>
      <c r="K21" s="39" t="s">
        <v>53</v>
      </c>
      <c r="O21" s="29">
        <f t="shared" si="1"/>
        <v>0</v>
      </c>
      <c r="U21" s="29">
        <f t="shared" si="2"/>
        <v>0</v>
      </c>
    </row>
    <row r="22" ht="24" outlineLevel="1" spans="1:32">
      <c r="A22" s="33">
        <f t="shared" si="8"/>
        <v>18</v>
      </c>
      <c r="B22" s="40" t="s">
        <v>58</v>
      </c>
      <c r="C22" s="41" t="s">
        <v>59</v>
      </c>
      <c r="D22" s="34" t="s">
        <v>34</v>
      </c>
      <c r="E22" s="36">
        <v>4</v>
      </c>
      <c r="F22" s="37">
        <f t="shared" si="3"/>
        <v>0</v>
      </c>
      <c r="G22" s="38">
        <f t="shared" si="4"/>
        <v>0</v>
      </c>
      <c r="H22" s="38">
        <f t="shared" si="5"/>
        <v>0</v>
      </c>
      <c r="I22" s="38">
        <f t="shared" si="6"/>
        <v>0</v>
      </c>
      <c r="J22" s="37">
        <f t="shared" si="7"/>
        <v>0</v>
      </c>
      <c r="K22" s="39" t="s">
        <v>53</v>
      </c>
      <c r="O22" s="29">
        <f t="shared" si="1"/>
        <v>0</v>
      </c>
      <c r="U22" s="29">
        <f t="shared" si="2"/>
        <v>0</v>
      </c>
    </row>
    <row r="23" ht="24" outlineLevel="1" spans="1:32">
      <c r="A23" s="33">
        <f t="shared" si="8"/>
        <v>19</v>
      </c>
      <c r="B23" s="40" t="s">
        <v>60</v>
      </c>
      <c r="C23" s="41" t="s">
        <v>61</v>
      </c>
      <c r="D23" s="34" t="s">
        <v>34</v>
      </c>
      <c r="E23" s="36">
        <v>4</v>
      </c>
      <c r="F23" s="37">
        <f t="shared" si="3"/>
        <v>0</v>
      </c>
      <c r="G23" s="38">
        <f t="shared" si="4"/>
        <v>0</v>
      </c>
      <c r="H23" s="38">
        <f t="shared" si="5"/>
        <v>0</v>
      </c>
      <c r="I23" s="38">
        <f t="shared" si="6"/>
        <v>0</v>
      </c>
      <c r="J23" s="37">
        <f t="shared" si="7"/>
        <v>0</v>
      </c>
      <c r="K23" s="39" t="s">
        <v>53</v>
      </c>
      <c r="O23" s="29">
        <f t="shared" si="1"/>
        <v>0</v>
      </c>
      <c r="U23" s="29">
        <f t="shared" si="2"/>
        <v>0</v>
      </c>
    </row>
    <row r="24" ht="24" outlineLevel="1" spans="1:32">
      <c r="A24" s="33">
        <f t="shared" si="8"/>
        <v>20</v>
      </c>
      <c r="B24" s="40" t="s">
        <v>62</v>
      </c>
      <c r="C24" s="41" t="s">
        <v>63</v>
      </c>
      <c r="D24" s="34" t="s">
        <v>34</v>
      </c>
      <c r="E24" s="36">
        <v>1</v>
      </c>
      <c r="F24" s="37">
        <f t="shared" si="3"/>
        <v>0</v>
      </c>
      <c r="G24" s="38">
        <f t="shared" si="4"/>
        <v>0</v>
      </c>
      <c r="H24" s="38">
        <f t="shared" si="5"/>
        <v>0</v>
      </c>
      <c r="I24" s="38">
        <f t="shared" si="6"/>
        <v>0</v>
      </c>
      <c r="J24" s="37">
        <f t="shared" si="7"/>
        <v>0</v>
      </c>
      <c r="K24" s="39" t="s">
        <v>53</v>
      </c>
      <c r="O24" s="29">
        <f t="shared" si="1"/>
        <v>0</v>
      </c>
      <c r="U24" s="29">
        <f t="shared" si="2"/>
        <v>0</v>
      </c>
    </row>
    <row r="25" ht="48" outlineLevel="1" spans="1:32">
      <c r="A25" s="33">
        <f t="shared" si="8"/>
        <v>21</v>
      </c>
      <c r="B25" s="40" t="s">
        <v>64</v>
      </c>
      <c r="C25" s="41" t="s">
        <v>65</v>
      </c>
      <c r="D25" s="34" t="s">
        <v>34</v>
      </c>
      <c r="E25" s="36">
        <v>4</v>
      </c>
      <c r="F25" s="37">
        <f t="shared" si="3"/>
        <v>0</v>
      </c>
      <c r="G25" s="38">
        <f t="shared" si="4"/>
        <v>0</v>
      </c>
      <c r="H25" s="38">
        <f t="shared" si="5"/>
        <v>0</v>
      </c>
      <c r="I25" s="38">
        <f t="shared" si="6"/>
        <v>0</v>
      </c>
      <c r="J25" s="37">
        <f t="shared" si="7"/>
        <v>0</v>
      </c>
      <c r="K25" s="39" t="s">
        <v>66</v>
      </c>
      <c r="O25" s="29">
        <f t="shared" si="1"/>
        <v>0</v>
      </c>
      <c r="U25" s="29">
        <f t="shared" si="2"/>
        <v>0</v>
      </c>
    </row>
    <row r="26" ht="50" customHeight="1" outlineLevel="1" spans="1:32">
      <c r="A26" s="33">
        <f t="shared" si="8"/>
        <v>22</v>
      </c>
      <c r="B26" s="40" t="s">
        <v>67</v>
      </c>
      <c r="C26" s="41" t="s">
        <v>68</v>
      </c>
      <c r="D26" s="34" t="s">
        <v>23</v>
      </c>
      <c r="E26" s="36">
        <v>40</v>
      </c>
      <c r="F26" s="37">
        <f t="shared" si="3"/>
        <v>0</v>
      </c>
      <c r="G26" s="38">
        <f t="shared" si="4"/>
        <v>0</v>
      </c>
      <c r="H26" s="38">
        <f t="shared" si="5"/>
        <v>0</v>
      </c>
      <c r="I26" s="38">
        <f t="shared" si="6"/>
        <v>0</v>
      </c>
      <c r="J26" s="37">
        <f t="shared" si="7"/>
        <v>0</v>
      </c>
      <c r="K26" s="39"/>
      <c r="O26" s="29">
        <f t="shared" si="1"/>
        <v>0</v>
      </c>
      <c r="U26" s="29">
        <f t="shared" si="2"/>
        <v>0</v>
      </c>
    </row>
    <row r="27" ht="90" customHeight="1" outlineLevel="1" spans="1:32">
      <c r="A27" s="33">
        <f t="shared" si="8"/>
        <v>23</v>
      </c>
      <c r="B27" s="40" t="s">
        <v>69</v>
      </c>
      <c r="C27" s="42" t="s">
        <v>70</v>
      </c>
      <c r="D27" s="34" t="s">
        <v>23</v>
      </c>
      <c r="E27" s="36">
        <v>40</v>
      </c>
      <c r="F27" s="37">
        <f t="shared" si="3"/>
        <v>0</v>
      </c>
      <c r="G27" s="38">
        <f t="shared" si="4"/>
        <v>0</v>
      </c>
      <c r="H27" s="38">
        <f t="shared" si="5"/>
        <v>0</v>
      </c>
      <c r="I27" s="38">
        <f t="shared" si="6"/>
        <v>0</v>
      </c>
      <c r="J27" s="37">
        <f t="shared" si="7"/>
        <v>0</v>
      </c>
      <c r="K27" s="39"/>
      <c r="O27" s="29">
        <f t="shared" si="1"/>
        <v>0</v>
      </c>
      <c r="U27" s="29">
        <f t="shared" si="2"/>
        <v>0</v>
      </c>
    </row>
    <row r="28" ht="21" customHeight="1" outlineLevel="1" spans="1:32">
      <c r="A28" s="33">
        <f t="shared" si="8"/>
        <v>24</v>
      </c>
      <c r="B28" s="40" t="s">
        <v>47</v>
      </c>
      <c r="C28" s="41" t="s">
        <v>48</v>
      </c>
      <c r="D28" s="34" t="s">
        <v>23</v>
      </c>
      <c r="E28" s="36">
        <v>40</v>
      </c>
      <c r="F28" s="37">
        <f t="shared" si="3"/>
        <v>0</v>
      </c>
      <c r="G28" s="38">
        <f t="shared" si="4"/>
        <v>0</v>
      </c>
      <c r="H28" s="38">
        <f t="shared" si="5"/>
        <v>0</v>
      </c>
      <c r="I28" s="38">
        <f t="shared" si="6"/>
        <v>0</v>
      </c>
      <c r="J28" s="37">
        <f t="shared" si="7"/>
        <v>0</v>
      </c>
      <c r="K28" s="39"/>
      <c r="O28" s="29">
        <f t="shared" si="1"/>
        <v>0</v>
      </c>
      <c r="U28" s="29">
        <f t="shared" si="2"/>
        <v>0</v>
      </c>
    </row>
    <row r="29" ht="64" customHeight="1" outlineLevel="1" spans="1:32">
      <c r="A29" s="33">
        <f t="shared" si="8"/>
        <v>25</v>
      </c>
      <c r="B29" s="40" t="s">
        <v>71</v>
      </c>
      <c r="C29" s="41" t="s">
        <v>72</v>
      </c>
      <c r="D29" s="34" t="s">
        <v>23</v>
      </c>
      <c r="E29" s="36">
        <v>40</v>
      </c>
      <c r="F29" s="37">
        <f t="shared" si="3"/>
        <v>0</v>
      </c>
      <c r="G29" s="38">
        <f t="shared" si="4"/>
        <v>0</v>
      </c>
      <c r="H29" s="38">
        <f t="shared" si="5"/>
        <v>0</v>
      </c>
      <c r="I29" s="38">
        <f t="shared" si="6"/>
        <v>0</v>
      </c>
      <c r="J29" s="37">
        <f t="shared" si="7"/>
        <v>0</v>
      </c>
      <c r="K29" s="39"/>
      <c r="O29" s="29">
        <f t="shared" si="1"/>
        <v>0</v>
      </c>
      <c r="U29" s="29">
        <f t="shared" si="2"/>
        <v>0</v>
      </c>
    </row>
    <row r="30" s="2" customFormat="1" ht="38" customHeight="1" outlineLevel="1" spans="1:32">
      <c r="A30" s="33">
        <f t="shared" si="8"/>
        <v>26</v>
      </c>
      <c r="B30" s="43" t="s">
        <v>73</v>
      </c>
      <c r="C30" s="44" t="s">
        <v>74</v>
      </c>
      <c r="D30" s="45" t="s">
        <v>75</v>
      </c>
      <c r="E30" s="46">
        <v>3</v>
      </c>
      <c r="F30" s="37">
        <f t="shared" si="3"/>
        <v>0</v>
      </c>
      <c r="G30" s="38">
        <f t="shared" si="4"/>
        <v>0</v>
      </c>
      <c r="H30" s="38">
        <f t="shared" si="5"/>
        <v>0</v>
      </c>
      <c r="I30" s="38">
        <f t="shared" si="6"/>
        <v>0</v>
      </c>
      <c r="J30" s="37">
        <f t="shared" si="7"/>
        <v>0</v>
      </c>
      <c r="K30" s="47" t="s">
        <v>76</v>
      </c>
      <c r="L30" s="2"/>
      <c r="M30" s="2"/>
      <c r="N30" s="2"/>
      <c r="O30" s="29">
        <f t="shared" si="1"/>
        <v>0</v>
      </c>
      <c r="P30" s="48"/>
      <c r="Q30" s="49"/>
      <c r="R30" s="48"/>
      <c r="S30" s="48"/>
      <c r="T30" s="48"/>
      <c r="U30" s="29">
        <f t="shared" si="2"/>
        <v>0</v>
      </c>
      <c r="V30" s="48"/>
      <c r="W30" s="48"/>
      <c r="X30" s="48"/>
      <c r="Y30" s="48"/>
      <c r="Z30" s="48"/>
      <c r="AA30" s="48"/>
      <c r="AB30" s="48"/>
      <c r="AC30" s="48"/>
      <c r="AD30" s="48"/>
      <c r="AE30" s="48"/>
      <c r="AF30" s="48"/>
    </row>
    <row r="31" s="2" customFormat="1" ht="51" customHeight="1" outlineLevel="1" spans="1:32">
      <c r="A31" s="33">
        <f t="shared" si="8"/>
        <v>27</v>
      </c>
      <c r="B31" s="43" t="s">
        <v>77</v>
      </c>
      <c r="C31" s="44" t="s">
        <v>78</v>
      </c>
      <c r="D31" s="45" t="s">
        <v>79</v>
      </c>
      <c r="E31" s="46">
        <v>1</v>
      </c>
      <c r="F31" s="37">
        <f t="shared" si="3"/>
        <v>0</v>
      </c>
      <c r="G31" s="38">
        <f t="shared" si="4"/>
        <v>0</v>
      </c>
      <c r="H31" s="38">
        <f t="shared" si="5"/>
        <v>0</v>
      </c>
      <c r="I31" s="38">
        <f t="shared" si="6"/>
        <v>0</v>
      </c>
      <c r="J31" s="37">
        <f t="shared" si="7"/>
        <v>0</v>
      </c>
      <c r="K31" s="47" t="s">
        <v>80</v>
      </c>
      <c r="L31" s="2"/>
      <c r="M31" s="2"/>
      <c r="N31" s="2"/>
      <c r="O31" s="29">
        <f t="shared" si="1"/>
        <v>0</v>
      </c>
      <c r="P31" s="48"/>
      <c r="Q31" s="49"/>
      <c r="R31" s="48"/>
      <c r="S31" s="48"/>
      <c r="T31" s="48"/>
      <c r="U31" s="29">
        <f t="shared" si="2"/>
        <v>0</v>
      </c>
      <c r="V31" s="48"/>
      <c r="W31" s="48"/>
      <c r="X31" s="48"/>
      <c r="Y31" s="48"/>
      <c r="Z31" s="48"/>
      <c r="AA31" s="48"/>
      <c r="AB31" s="48"/>
      <c r="AC31" s="48"/>
      <c r="AD31" s="48"/>
      <c r="AE31" s="48"/>
      <c r="AF31" s="48"/>
    </row>
    <row r="32" s="2" customFormat="1" ht="38" customHeight="1" outlineLevel="1" spans="1:32">
      <c r="A32" s="33">
        <f t="shared" si="8"/>
        <v>28</v>
      </c>
      <c r="B32" s="43" t="s">
        <v>81</v>
      </c>
      <c r="C32" s="44" t="s">
        <v>82</v>
      </c>
      <c r="D32" s="45" t="s">
        <v>79</v>
      </c>
      <c r="E32" s="46">
        <v>1</v>
      </c>
      <c r="F32" s="37">
        <f t="shared" si="3"/>
        <v>0</v>
      </c>
      <c r="G32" s="38">
        <f t="shared" si="4"/>
        <v>0</v>
      </c>
      <c r="H32" s="38">
        <f t="shared" si="5"/>
        <v>0</v>
      </c>
      <c r="I32" s="38">
        <f t="shared" si="6"/>
        <v>0</v>
      </c>
      <c r="J32" s="37">
        <f t="shared" si="7"/>
        <v>0</v>
      </c>
      <c r="K32" s="47" t="s">
        <v>83</v>
      </c>
      <c r="L32" s="2"/>
      <c r="M32" s="2"/>
      <c r="N32" s="2"/>
      <c r="O32" s="29">
        <f t="shared" si="1"/>
        <v>0</v>
      </c>
      <c r="P32" s="48"/>
      <c r="Q32" s="49"/>
      <c r="R32" s="48"/>
      <c r="S32" s="48"/>
      <c r="T32" s="48"/>
      <c r="U32" s="29">
        <f t="shared" si="2"/>
        <v>0</v>
      </c>
      <c r="V32" s="48"/>
      <c r="W32" s="48"/>
      <c r="X32" s="48"/>
      <c r="Y32" s="48"/>
      <c r="Z32" s="48"/>
      <c r="AA32" s="48"/>
      <c r="AB32" s="48"/>
      <c r="AC32" s="48"/>
      <c r="AD32" s="48"/>
      <c r="AE32" s="48"/>
      <c r="AF32" s="48"/>
    </row>
    <row r="33" s="2" customFormat="1" ht="46" customHeight="1" outlineLevel="1" spans="1:32">
      <c r="A33" s="33">
        <f t="shared" si="8"/>
        <v>29</v>
      </c>
      <c r="B33" s="43" t="s">
        <v>84</v>
      </c>
      <c r="C33" s="44" t="s">
        <v>85</v>
      </c>
      <c r="D33" s="45" t="s">
        <v>86</v>
      </c>
      <c r="E33" s="46">
        <v>10</v>
      </c>
      <c r="F33" s="37">
        <f t="shared" si="3"/>
        <v>0</v>
      </c>
      <c r="G33" s="38">
        <f t="shared" si="4"/>
        <v>0</v>
      </c>
      <c r="H33" s="38">
        <f t="shared" si="5"/>
        <v>0</v>
      </c>
      <c r="I33" s="38">
        <f t="shared" si="6"/>
        <v>0</v>
      </c>
      <c r="J33" s="37">
        <f t="shared" si="7"/>
        <v>0</v>
      </c>
      <c r="K33" s="47"/>
      <c r="L33" s="2"/>
      <c r="M33" s="2"/>
      <c r="N33" s="2"/>
      <c r="O33" s="29">
        <f t="shared" si="1"/>
        <v>0</v>
      </c>
      <c r="P33" s="48"/>
      <c r="Q33" s="49"/>
      <c r="R33" s="48"/>
      <c r="S33" s="48"/>
      <c r="T33" s="48"/>
      <c r="U33" s="29">
        <f t="shared" si="2"/>
        <v>0</v>
      </c>
      <c r="V33" s="48"/>
      <c r="W33" s="48"/>
      <c r="X33" s="48"/>
      <c r="Y33" s="48"/>
      <c r="Z33" s="48"/>
      <c r="AA33" s="48"/>
      <c r="AB33" s="48"/>
      <c r="AC33" s="48"/>
      <c r="AD33" s="48"/>
      <c r="AE33" s="48"/>
      <c r="AF33" s="48"/>
    </row>
    <row r="34" s="1" customFormat="1" ht="17.1" customHeight="1" spans="1:32">
      <c r="A34" s="23" t="s">
        <v>87</v>
      </c>
      <c r="B34" s="24" t="s">
        <v>88</v>
      </c>
      <c r="C34" s="24"/>
      <c r="D34" s="24"/>
      <c r="E34" s="24"/>
      <c r="F34" s="24"/>
      <c r="G34" s="25"/>
      <c r="H34" s="25"/>
      <c r="I34" s="25"/>
      <c r="J34" s="26"/>
      <c r="K34" s="27"/>
      <c r="L34" s="1"/>
      <c r="M34" s="1"/>
      <c r="N34" s="1"/>
      <c r="O34" s="29">
        <f t="shared" si="1"/>
        <v>0</v>
      </c>
      <c r="P34" s="22"/>
      <c r="Q34" s="50"/>
      <c r="R34" s="22"/>
      <c r="S34" s="22"/>
      <c r="T34" s="22"/>
      <c r="U34" s="29">
        <f t="shared" si="2"/>
        <v>0</v>
      </c>
      <c r="V34" s="22"/>
      <c r="W34" s="22"/>
      <c r="X34" s="22"/>
      <c r="Y34" s="22"/>
      <c r="Z34" s="22"/>
      <c r="AA34" s="22"/>
      <c r="AB34" s="22"/>
      <c r="AC34" s="22"/>
      <c r="AD34" s="22"/>
      <c r="AE34" s="22"/>
      <c r="AF34" s="22"/>
    </row>
    <row r="35" ht="96" customHeight="1" outlineLevel="1" spans="1:32">
      <c r="A35" s="33">
        <f>A33+1</f>
        <v>30</v>
      </c>
      <c r="B35" s="34" t="s">
        <v>27</v>
      </c>
      <c r="C35" s="35" t="s">
        <v>28</v>
      </c>
      <c r="D35" s="34" t="s">
        <v>23</v>
      </c>
      <c r="E35" s="36">
        <v>14</v>
      </c>
      <c r="F35" s="37">
        <f>G35+H35+I35</f>
        <v>0</v>
      </c>
      <c r="G35" s="38">
        <f>(P35*(1+Q35)+S35+T35)*$P$1</f>
        <v>0</v>
      </c>
      <c r="H35" s="38">
        <f>R35*$R$1</f>
        <v>0</v>
      </c>
      <c r="I35" s="38">
        <f>O35*$O$1</f>
        <v>0</v>
      </c>
      <c r="J35" s="37">
        <f>F35*E35</f>
        <v>0</v>
      </c>
      <c r="K35" s="39"/>
      <c r="O35" s="29">
        <f t="shared" si="1"/>
        <v>0</v>
      </c>
      <c r="U35" s="29">
        <f t="shared" si="2"/>
        <v>0</v>
      </c>
    </row>
    <row r="36" ht="110" customHeight="1" outlineLevel="1" spans="1:32">
      <c r="A36" s="33">
        <f t="shared" ref="A35:A61" si="9">A35+1</f>
        <v>31</v>
      </c>
      <c r="B36" s="40" t="s">
        <v>29</v>
      </c>
      <c r="C36" s="41" t="s">
        <v>30</v>
      </c>
      <c r="D36" s="34" t="s">
        <v>23</v>
      </c>
      <c r="E36" s="36">
        <v>170</v>
      </c>
      <c r="F36" s="37">
        <f t="shared" ref="F36:F66" si="10">G36+H36+I36</f>
        <v>0</v>
      </c>
      <c r="G36" s="38">
        <f t="shared" ref="G36:G66" si="11">(P36*(1+Q36)+S36+T36)*$P$1</f>
        <v>0</v>
      </c>
      <c r="H36" s="38">
        <f t="shared" ref="H36:H66" si="12">R36*$R$1</f>
        <v>0</v>
      </c>
      <c r="I36" s="38">
        <f t="shared" ref="I36:I66" si="13">O36*$O$1</f>
        <v>0</v>
      </c>
      <c r="J36" s="37">
        <f t="shared" ref="J36:J66" si="14">F36*E36</f>
        <v>0</v>
      </c>
      <c r="K36" s="39" t="s">
        <v>31</v>
      </c>
      <c r="O36" s="29">
        <f t="shared" si="1"/>
        <v>0</v>
      </c>
      <c r="U36" s="29">
        <f t="shared" si="2"/>
        <v>0</v>
      </c>
    </row>
    <row r="37" ht="63" customHeight="1" outlineLevel="1" spans="1:32">
      <c r="A37" s="33">
        <f t="shared" si="9"/>
        <v>32</v>
      </c>
      <c r="B37" s="40" t="s">
        <v>32</v>
      </c>
      <c r="C37" s="41" t="s">
        <v>33</v>
      </c>
      <c r="D37" s="34" t="s">
        <v>34</v>
      </c>
      <c r="E37" s="36">
        <v>2</v>
      </c>
      <c r="F37" s="37">
        <f t="shared" si="10"/>
        <v>0</v>
      </c>
      <c r="G37" s="38">
        <f t="shared" si="11"/>
        <v>0</v>
      </c>
      <c r="H37" s="38">
        <f t="shared" si="12"/>
        <v>0</v>
      </c>
      <c r="I37" s="38">
        <f t="shared" si="13"/>
        <v>0</v>
      </c>
      <c r="J37" s="37">
        <f t="shared" si="14"/>
        <v>0</v>
      </c>
      <c r="K37" s="39"/>
      <c r="O37" s="29">
        <f t="shared" si="1"/>
        <v>0</v>
      </c>
      <c r="U37" s="29">
        <f t="shared" si="2"/>
        <v>0</v>
      </c>
    </row>
    <row r="38" ht="63" customHeight="1" outlineLevel="1" spans="1:32">
      <c r="A38" s="33">
        <f t="shared" si="9"/>
        <v>33</v>
      </c>
      <c r="B38" s="40" t="s">
        <v>32</v>
      </c>
      <c r="C38" s="41" t="s">
        <v>35</v>
      </c>
      <c r="D38" s="34" t="s">
        <v>34</v>
      </c>
      <c r="E38" s="36">
        <v>5</v>
      </c>
      <c r="F38" s="37">
        <f t="shared" si="10"/>
        <v>0</v>
      </c>
      <c r="G38" s="38">
        <f t="shared" si="11"/>
        <v>0</v>
      </c>
      <c r="H38" s="38">
        <f t="shared" si="12"/>
        <v>0</v>
      </c>
      <c r="I38" s="38">
        <f t="shared" si="13"/>
        <v>0</v>
      </c>
      <c r="J38" s="37">
        <f t="shared" si="14"/>
        <v>0</v>
      </c>
      <c r="K38" s="39"/>
      <c r="O38" s="29">
        <f t="shared" ref="O38:O66" si="15">P38+P38*Q38+R38+S38+T38</f>
        <v>0</v>
      </c>
      <c r="U38" s="29">
        <f t="shared" ref="U38:U66" si="16">E38*O38</f>
        <v>0</v>
      </c>
    </row>
    <row r="39" ht="63" customHeight="1" outlineLevel="1" spans="1:32">
      <c r="A39" s="33">
        <f t="shared" si="9"/>
        <v>34</v>
      </c>
      <c r="B39" s="40" t="s">
        <v>32</v>
      </c>
      <c r="C39" s="41" t="s">
        <v>36</v>
      </c>
      <c r="D39" s="34" t="s">
        <v>34</v>
      </c>
      <c r="E39" s="36">
        <v>1</v>
      </c>
      <c r="F39" s="37">
        <f t="shared" si="10"/>
        <v>0</v>
      </c>
      <c r="G39" s="38">
        <f t="shared" si="11"/>
        <v>0</v>
      </c>
      <c r="H39" s="38">
        <f t="shared" si="12"/>
        <v>0</v>
      </c>
      <c r="I39" s="38">
        <f t="shared" si="13"/>
        <v>0</v>
      </c>
      <c r="J39" s="37">
        <f t="shared" si="14"/>
        <v>0</v>
      </c>
      <c r="K39" s="39"/>
      <c r="O39" s="29">
        <f t="shared" si="15"/>
        <v>0</v>
      </c>
      <c r="U39" s="29">
        <f t="shared" si="16"/>
        <v>0</v>
      </c>
    </row>
    <row r="40" ht="61" customHeight="1" outlineLevel="1" spans="1:32">
      <c r="A40" s="33">
        <f t="shared" si="9"/>
        <v>35</v>
      </c>
      <c r="B40" s="40" t="s">
        <v>37</v>
      </c>
      <c r="C40" s="41" t="s">
        <v>38</v>
      </c>
      <c r="D40" s="34" t="s">
        <v>23</v>
      </c>
      <c r="E40" s="36">
        <v>25</v>
      </c>
      <c r="F40" s="37">
        <f t="shared" si="10"/>
        <v>0</v>
      </c>
      <c r="G40" s="38">
        <f t="shared" si="11"/>
        <v>0</v>
      </c>
      <c r="H40" s="38">
        <f t="shared" si="12"/>
        <v>0</v>
      </c>
      <c r="I40" s="38">
        <f t="shared" si="13"/>
        <v>0</v>
      </c>
      <c r="J40" s="37">
        <f t="shared" si="14"/>
        <v>0</v>
      </c>
      <c r="K40" s="39"/>
      <c r="O40" s="29">
        <f t="shared" si="15"/>
        <v>0</v>
      </c>
      <c r="U40" s="29">
        <f t="shared" si="16"/>
        <v>0</v>
      </c>
    </row>
    <row r="41" ht="49" customHeight="1" outlineLevel="1" spans="1:32">
      <c r="A41" s="33">
        <f t="shared" si="9"/>
        <v>36</v>
      </c>
      <c r="B41" s="40" t="s">
        <v>39</v>
      </c>
      <c r="C41" s="41" t="s">
        <v>40</v>
      </c>
      <c r="D41" s="34" t="s">
        <v>26</v>
      </c>
      <c r="E41" s="36">
        <v>1</v>
      </c>
      <c r="F41" s="37">
        <f t="shared" si="10"/>
        <v>0</v>
      </c>
      <c r="G41" s="38">
        <f t="shared" si="11"/>
        <v>0</v>
      </c>
      <c r="H41" s="38">
        <f t="shared" si="12"/>
        <v>0</v>
      </c>
      <c r="I41" s="38">
        <f t="shared" si="13"/>
        <v>0</v>
      </c>
      <c r="J41" s="37">
        <f t="shared" si="14"/>
        <v>0</v>
      </c>
      <c r="K41" s="39"/>
      <c r="O41" s="29">
        <f t="shared" si="15"/>
        <v>0</v>
      </c>
      <c r="U41" s="29">
        <f t="shared" si="16"/>
        <v>0</v>
      </c>
    </row>
    <row r="42" ht="68" customHeight="1" outlineLevel="1" spans="1:32">
      <c r="A42" s="33">
        <f t="shared" si="9"/>
        <v>37</v>
      </c>
      <c r="B42" s="40" t="s">
        <v>41</v>
      </c>
      <c r="C42" s="41" t="s">
        <v>42</v>
      </c>
      <c r="D42" s="34" t="s">
        <v>26</v>
      </c>
      <c r="E42" s="36">
        <v>1</v>
      </c>
      <c r="F42" s="37">
        <f t="shared" si="10"/>
        <v>0</v>
      </c>
      <c r="G42" s="38">
        <f t="shared" si="11"/>
        <v>0</v>
      </c>
      <c r="H42" s="38">
        <f t="shared" si="12"/>
        <v>0</v>
      </c>
      <c r="I42" s="38">
        <f t="shared" si="13"/>
        <v>0</v>
      </c>
      <c r="J42" s="37">
        <f t="shared" si="14"/>
        <v>0</v>
      </c>
      <c r="K42" s="39"/>
      <c r="O42" s="29">
        <f t="shared" si="15"/>
        <v>0</v>
      </c>
      <c r="U42" s="29">
        <f t="shared" si="16"/>
        <v>0</v>
      </c>
    </row>
    <row r="43" ht="57" customHeight="1" outlineLevel="1" spans="1:32">
      <c r="A43" s="33">
        <f t="shared" si="9"/>
        <v>38</v>
      </c>
      <c r="B43" s="40" t="s">
        <v>43</v>
      </c>
      <c r="C43" s="41" t="s">
        <v>44</v>
      </c>
      <c r="D43" s="34" t="s">
        <v>23</v>
      </c>
      <c r="E43" s="36">
        <v>22</v>
      </c>
      <c r="F43" s="37">
        <f t="shared" si="10"/>
        <v>0</v>
      </c>
      <c r="G43" s="38">
        <f t="shared" si="11"/>
        <v>0</v>
      </c>
      <c r="H43" s="38">
        <f t="shared" si="12"/>
        <v>0</v>
      </c>
      <c r="I43" s="38">
        <f t="shared" si="13"/>
        <v>0</v>
      </c>
      <c r="J43" s="37">
        <f t="shared" si="14"/>
        <v>0</v>
      </c>
      <c r="K43" s="39"/>
      <c r="O43" s="29">
        <f t="shared" si="15"/>
        <v>0</v>
      </c>
      <c r="U43" s="29">
        <f t="shared" si="16"/>
        <v>0</v>
      </c>
    </row>
    <row r="44" ht="72" outlineLevel="1" spans="1:32">
      <c r="A44" s="33">
        <f t="shared" si="9"/>
        <v>39</v>
      </c>
      <c r="B44" s="40" t="s">
        <v>45</v>
      </c>
      <c r="C44" s="42" t="s">
        <v>46</v>
      </c>
      <c r="D44" s="34" t="s">
        <v>23</v>
      </c>
      <c r="E44" s="36">
        <v>22</v>
      </c>
      <c r="F44" s="37">
        <f t="shared" si="10"/>
        <v>0</v>
      </c>
      <c r="G44" s="38">
        <f t="shared" si="11"/>
        <v>0</v>
      </c>
      <c r="H44" s="38">
        <f t="shared" si="12"/>
        <v>0</v>
      </c>
      <c r="I44" s="38">
        <f t="shared" si="13"/>
        <v>0</v>
      </c>
      <c r="J44" s="37">
        <f t="shared" si="14"/>
        <v>0</v>
      </c>
      <c r="K44" s="39"/>
      <c r="O44" s="29">
        <f t="shared" si="15"/>
        <v>0</v>
      </c>
      <c r="U44" s="29">
        <f t="shared" si="16"/>
        <v>0</v>
      </c>
    </row>
    <row r="45" ht="21" customHeight="1" outlineLevel="1" spans="1:32">
      <c r="A45" s="33">
        <f t="shared" si="9"/>
        <v>40</v>
      </c>
      <c r="B45" s="40" t="s">
        <v>47</v>
      </c>
      <c r="C45" s="41" t="s">
        <v>48</v>
      </c>
      <c r="D45" s="34" t="s">
        <v>23</v>
      </c>
      <c r="E45" s="36">
        <v>22</v>
      </c>
      <c r="F45" s="37">
        <f t="shared" si="10"/>
        <v>0</v>
      </c>
      <c r="G45" s="38">
        <f t="shared" si="11"/>
        <v>0</v>
      </c>
      <c r="H45" s="38">
        <f t="shared" si="12"/>
        <v>0</v>
      </c>
      <c r="I45" s="38">
        <f t="shared" si="13"/>
        <v>0</v>
      </c>
      <c r="J45" s="37">
        <f t="shared" si="14"/>
        <v>0</v>
      </c>
      <c r="K45" s="39"/>
      <c r="O45" s="29">
        <f t="shared" si="15"/>
        <v>0</v>
      </c>
      <c r="U45" s="29">
        <f t="shared" si="16"/>
        <v>0</v>
      </c>
    </row>
    <row r="46" ht="51" customHeight="1" outlineLevel="1" spans="1:32">
      <c r="A46" s="33">
        <f t="shared" si="9"/>
        <v>41</v>
      </c>
      <c r="B46" s="40" t="s">
        <v>49</v>
      </c>
      <c r="C46" s="41" t="s">
        <v>50</v>
      </c>
      <c r="D46" s="34" t="s">
        <v>23</v>
      </c>
      <c r="E46" s="36">
        <v>22</v>
      </c>
      <c r="F46" s="37">
        <f t="shared" si="10"/>
        <v>0</v>
      </c>
      <c r="G46" s="38">
        <f t="shared" si="11"/>
        <v>0</v>
      </c>
      <c r="H46" s="38">
        <f t="shared" si="12"/>
        <v>0</v>
      </c>
      <c r="I46" s="38">
        <f t="shared" si="13"/>
        <v>0</v>
      </c>
      <c r="J46" s="37">
        <f t="shared" si="14"/>
        <v>0</v>
      </c>
      <c r="K46" s="39"/>
      <c r="O46" s="29">
        <f t="shared" si="15"/>
        <v>0</v>
      </c>
      <c r="U46" s="29">
        <f t="shared" si="16"/>
        <v>0</v>
      </c>
    </row>
    <row r="47" ht="24" outlineLevel="1" spans="1:32">
      <c r="A47" s="33">
        <f t="shared" si="9"/>
        <v>42</v>
      </c>
      <c r="B47" s="40" t="s">
        <v>51</v>
      </c>
      <c r="C47" s="41" t="s">
        <v>52</v>
      </c>
      <c r="D47" s="34" t="s">
        <v>34</v>
      </c>
      <c r="E47" s="36">
        <v>6</v>
      </c>
      <c r="F47" s="37">
        <f t="shared" si="10"/>
        <v>0</v>
      </c>
      <c r="G47" s="38">
        <f t="shared" si="11"/>
        <v>0</v>
      </c>
      <c r="H47" s="38">
        <f t="shared" si="12"/>
        <v>0</v>
      </c>
      <c r="I47" s="38">
        <f t="shared" si="13"/>
        <v>0</v>
      </c>
      <c r="J47" s="37">
        <f t="shared" si="14"/>
        <v>0</v>
      </c>
      <c r="K47" s="39" t="s">
        <v>53</v>
      </c>
      <c r="O47" s="29">
        <f t="shared" si="15"/>
        <v>0</v>
      </c>
      <c r="U47" s="29">
        <f t="shared" si="16"/>
        <v>0</v>
      </c>
    </row>
    <row r="48" ht="24" outlineLevel="1" spans="1:32">
      <c r="A48" s="33">
        <f t="shared" si="9"/>
        <v>43</v>
      </c>
      <c r="B48" s="40" t="s">
        <v>54</v>
      </c>
      <c r="C48" s="41" t="s">
        <v>55</v>
      </c>
      <c r="D48" s="34" t="s">
        <v>34</v>
      </c>
      <c r="E48" s="36">
        <v>2</v>
      </c>
      <c r="F48" s="37">
        <f t="shared" si="10"/>
        <v>0</v>
      </c>
      <c r="G48" s="38">
        <f t="shared" si="11"/>
        <v>0</v>
      </c>
      <c r="H48" s="38">
        <f t="shared" si="12"/>
        <v>0</v>
      </c>
      <c r="I48" s="38">
        <f t="shared" si="13"/>
        <v>0</v>
      </c>
      <c r="J48" s="37">
        <f t="shared" si="14"/>
        <v>0</v>
      </c>
      <c r="K48" s="39" t="s">
        <v>53</v>
      </c>
      <c r="O48" s="29">
        <f t="shared" si="15"/>
        <v>0</v>
      </c>
      <c r="U48" s="29">
        <f t="shared" si="16"/>
        <v>0</v>
      </c>
    </row>
    <row r="49" ht="24" outlineLevel="1" spans="1:32">
      <c r="A49" s="33">
        <f t="shared" si="9"/>
        <v>44</v>
      </c>
      <c r="B49" s="40" t="s">
        <v>56</v>
      </c>
      <c r="C49" s="41" t="s">
        <v>57</v>
      </c>
      <c r="D49" s="34" t="s">
        <v>34</v>
      </c>
      <c r="E49" s="36">
        <v>1</v>
      </c>
      <c r="F49" s="37">
        <f t="shared" si="10"/>
        <v>0</v>
      </c>
      <c r="G49" s="38">
        <f t="shared" si="11"/>
        <v>0</v>
      </c>
      <c r="H49" s="38">
        <f t="shared" si="12"/>
        <v>0</v>
      </c>
      <c r="I49" s="38">
        <f t="shared" si="13"/>
        <v>0</v>
      </c>
      <c r="J49" s="37">
        <f t="shared" si="14"/>
        <v>0</v>
      </c>
      <c r="K49" s="39" t="s">
        <v>53</v>
      </c>
      <c r="O49" s="29">
        <f t="shared" si="15"/>
        <v>0</v>
      </c>
      <c r="U49" s="29">
        <f t="shared" si="16"/>
        <v>0</v>
      </c>
    </row>
    <row r="50" ht="24" outlineLevel="1" spans="1:32">
      <c r="A50" s="33">
        <f t="shared" si="9"/>
        <v>45</v>
      </c>
      <c r="B50" s="40" t="s">
        <v>58</v>
      </c>
      <c r="C50" s="41" t="s">
        <v>59</v>
      </c>
      <c r="D50" s="34" t="s">
        <v>34</v>
      </c>
      <c r="E50" s="36">
        <v>4</v>
      </c>
      <c r="F50" s="37">
        <f t="shared" si="10"/>
        <v>0</v>
      </c>
      <c r="G50" s="38">
        <f t="shared" si="11"/>
        <v>0</v>
      </c>
      <c r="H50" s="38">
        <f t="shared" si="12"/>
        <v>0</v>
      </c>
      <c r="I50" s="38">
        <f t="shared" si="13"/>
        <v>0</v>
      </c>
      <c r="J50" s="37">
        <f t="shared" si="14"/>
        <v>0</v>
      </c>
      <c r="K50" s="39" t="s">
        <v>53</v>
      </c>
      <c r="O50" s="29">
        <f t="shared" si="15"/>
        <v>0</v>
      </c>
      <c r="U50" s="29">
        <f t="shared" si="16"/>
        <v>0</v>
      </c>
    </row>
    <row r="51" ht="24" outlineLevel="1" spans="1:32">
      <c r="A51" s="33">
        <f t="shared" si="9"/>
        <v>46</v>
      </c>
      <c r="B51" s="40" t="s">
        <v>60</v>
      </c>
      <c r="C51" s="41" t="s">
        <v>61</v>
      </c>
      <c r="D51" s="34" t="s">
        <v>34</v>
      </c>
      <c r="E51" s="36">
        <v>4</v>
      </c>
      <c r="F51" s="37">
        <f t="shared" si="10"/>
        <v>0</v>
      </c>
      <c r="G51" s="38">
        <f t="shared" si="11"/>
        <v>0</v>
      </c>
      <c r="H51" s="38">
        <f t="shared" si="12"/>
        <v>0</v>
      </c>
      <c r="I51" s="38">
        <f t="shared" si="13"/>
        <v>0</v>
      </c>
      <c r="J51" s="37">
        <f t="shared" si="14"/>
        <v>0</v>
      </c>
      <c r="K51" s="39" t="s">
        <v>53</v>
      </c>
      <c r="O51" s="29">
        <f t="shared" si="15"/>
        <v>0</v>
      </c>
      <c r="U51" s="29">
        <f t="shared" si="16"/>
        <v>0</v>
      </c>
    </row>
    <row r="52" ht="24" outlineLevel="1" spans="1:32">
      <c r="A52" s="33">
        <f t="shared" si="9"/>
        <v>47</v>
      </c>
      <c r="B52" s="40" t="s">
        <v>62</v>
      </c>
      <c r="C52" s="41" t="s">
        <v>63</v>
      </c>
      <c r="D52" s="34" t="s">
        <v>34</v>
      </c>
      <c r="E52" s="36">
        <v>1</v>
      </c>
      <c r="F52" s="37">
        <f t="shared" si="10"/>
        <v>0</v>
      </c>
      <c r="G52" s="38">
        <f t="shared" si="11"/>
        <v>0</v>
      </c>
      <c r="H52" s="38">
        <f t="shared" si="12"/>
        <v>0</v>
      </c>
      <c r="I52" s="38">
        <f t="shared" si="13"/>
        <v>0</v>
      </c>
      <c r="J52" s="37">
        <f t="shared" si="14"/>
        <v>0</v>
      </c>
      <c r="K52" s="39" t="s">
        <v>53</v>
      </c>
      <c r="O52" s="29">
        <f t="shared" si="15"/>
        <v>0</v>
      </c>
      <c r="U52" s="29">
        <f t="shared" si="16"/>
        <v>0</v>
      </c>
    </row>
    <row r="53" ht="48" outlineLevel="1" spans="1:32">
      <c r="A53" s="33">
        <f t="shared" si="9"/>
        <v>48</v>
      </c>
      <c r="B53" s="40" t="s">
        <v>64</v>
      </c>
      <c r="C53" s="41" t="s">
        <v>65</v>
      </c>
      <c r="D53" s="34" t="s">
        <v>34</v>
      </c>
      <c r="E53" s="36">
        <v>4</v>
      </c>
      <c r="F53" s="37">
        <f t="shared" si="10"/>
        <v>0</v>
      </c>
      <c r="G53" s="38">
        <f t="shared" si="11"/>
        <v>0</v>
      </c>
      <c r="H53" s="38">
        <f t="shared" si="12"/>
        <v>0</v>
      </c>
      <c r="I53" s="38">
        <f t="shared" si="13"/>
        <v>0</v>
      </c>
      <c r="J53" s="37">
        <f t="shared" si="14"/>
        <v>0</v>
      </c>
      <c r="K53" s="39" t="s">
        <v>66</v>
      </c>
      <c r="O53" s="29">
        <f t="shared" si="15"/>
        <v>0</v>
      </c>
      <c r="U53" s="29">
        <f t="shared" si="16"/>
        <v>0</v>
      </c>
    </row>
    <row r="54" ht="50" customHeight="1" outlineLevel="1" spans="1:32">
      <c r="A54" s="33">
        <f t="shared" si="9"/>
        <v>49</v>
      </c>
      <c r="B54" s="40" t="s">
        <v>67</v>
      </c>
      <c r="C54" s="41" t="s">
        <v>68</v>
      </c>
      <c r="D54" s="34" t="s">
        <v>23</v>
      </c>
      <c r="E54" s="36">
        <v>60</v>
      </c>
      <c r="F54" s="37">
        <f t="shared" si="10"/>
        <v>0</v>
      </c>
      <c r="G54" s="38">
        <f t="shared" si="11"/>
        <v>0</v>
      </c>
      <c r="H54" s="38">
        <f t="shared" si="12"/>
        <v>0</v>
      </c>
      <c r="I54" s="38">
        <f t="shared" si="13"/>
        <v>0</v>
      </c>
      <c r="J54" s="37">
        <f t="shared" si="14"/>
        <v>0</v>
      </c>
      <c r="K54" s="39"/>
      <c r="O54" s="29">
        <f t="shared" si="15"/>
        <v>0</v>
      </c>
      <c r="U54" s="29">
        <f t="shared" si="16"/>
        <v>0</v>
      </c>
    </row>
    <row r="55" ht="90" customHeight="1" outlineLevel="1" spans="1:32">
      <c r="A55" s="33">
        <f t="shared" si="9"/>
        <v>50</v>
      </c>
      <c r="B55" s="40" t="s">
        <v>69</v>
      </c>
      <c r="C55" s="42" t="s">
        <v>70</v>
      </c>
      <c r="D55" s="34" t="s">
        <v>23</v>
      </c>
      <c r="E55" s="36">
        <v>60</v>
      </c>
      <c r="F55" s="37">
        <f t="shared" si="10"/>
        <v>0</v>
      </c>
      <c r="G55" s="38">
        <f t="shared" si="11"/>
        <v>0</v>
      </c>
      <c r="H55" s="38">
        <f t="shared" si="12"/>
        <v>0</v>
      </c>
      <c r="I55" s="38">
        <f t="shared" si="13"/>
        <v>0</v>
      </c>
      <c r="J55" s="37">
        <f t="shared" si="14"/>
        <v>0</v>
      </c>
      <c r="K55" s="39"/>
      <c r="O55" s="29">
        <f t="shared" si="15"/>
        <v>0</v>
      </c>
      <c r="U55" s="29">
        <f t="shared" si="16"/>
        <v>0</v>
      </c>
    </row>
    <row r="56" ht="21" customHeight="1" outlineLevel="1" spans="1:32">
      <c r="A56" s="33">
        <f t="shared" si="9"/>
        <v>51</v>
      </c>
      <c r="B56" s="40" t="s">
        <v>47</v>
      </c>
      <c r="C56" s="41" t="s">
        <v>48</v>
      </c>
      <c r="D56" s="34" t="s">
        <v>23</v>
      </c>
      <c r="E56" s="36">
        <v>60</v>
      </c>
      <c r="F56" s="37">
        <f t="shared" si="10"/>
        <v>0</v>
      </c>
      <c r="G56" s="38">
        <f t="shared" si="11"/>
        <v>0</v>
      </c>
      <c r="H56" s="38">
        <f t="shared" si="12"/>
        <v>0</v>
      </c>
      <c r="I56" s="38">
        <f t="shared" si="13"/>
        <v>0</v>
      </c>
      <c r="J56" s="37">
        <f t="shared" si="14"/>
        <v>0</v>
      </c>
      <c r="K56" s="39"/>
      <c r="O56" s="29">
        <f t="shared" si="15"/>
        <v>0</v>
      </c>
      <c r="U56" s="29">
        <f t="shared" si="16"/>
        <v>0</v>
      </c>
    </row>
    <row r="57" ht="66" customHeight="1" outlineLevel="1" spans="1:32">
      <c r="A57" s="33">
        <f t="shared" si="9"/>
        <v>52</v>
      </c>
      <c r="B57" s="40" t="s">
        <v>71</v>
      </c>
      <c r="C57" s="41" t="s">
        <v>72</v>
      </c>
      <c r="D57" s="34" t="s">
        <v>23</v>
      </c>
      <c r="E57" s="36">
        <v>60</v>
      </c>
      <c r="F57" s="37">
        <f t="shared" si="10"/>
        <v>0</v>
      </c>
      <c r="G57" s="38">
        <f t="shared" si="11"/>
        <v>0</v>
      </c>
      <c r="H57" s="38">
        <f t="shared" si="12"/>
        <v>0</v>
      </c>
      <c r="I57" s="38">
        <f t="shared" si="13"/>
        <v>0</v>
      </c>
      <c r="J57" s="37">
        <f t="shared" si="14"/>
        <v>0</v>
      </c>
      <c r="K57" s="39"/>
      <c r="O57" s="29">
        <f t="shared" si="15"/>
        <v>0</v>
      </c>
      <c r="U57" s="29">
        <f t="shared" si="16"/>
        <v>0</v>
      </c>
    </row>
    <row r="58" s="2" customFormat="1" ht="33" customHeight="1" outlineLevel="1" spans="1:32">
      <c r="A58" s="33">
        <f t="shared" si="9"/>
        <v>53</v>
      </c>
      <c r="B58" s="43" t="s">
        <v>73</v>
      </c>
      <c r="C58" s="44" t="s">
        <v>74</v>
      </c>
      <c r="D58" s="45" t="s">
        <v>75</v>
      </c>
      <c r="E58" s="46">
        <v>3</v>
      </c>
      <c r="F58" s="37">
        <f t="shared" si="10"/>
        <v>0</v>
      </c>
      <c r="G58" s="38">
        <f t="shared" si="11"/>
        <v>0</v>
      </c>
      <c r="H58" s="38">
        <f t="shared" si="12"/>
        <v>0</v>
      </c>
      <c r="I58" s="38">
        <f t="shared" si="13"/>
        <v>0</v>
      </c>
      <c r="J58" s="37">
        <f t="shared" si="14"/>
        <v>0</v>
      </c>
      <c r="K58" s="47" t="s">
        <v>76</v>
      </c>
      <c r="L58" s="2"/>
      <c r="M58" s="2"/>
      <c r="N58" s="2"/>
      <c r="O58" s="29">
        <f t="shared" si="15"/>
        <v>0</v>
      </c>
      <c r="P58" s="48"/>
      <c r="Q58" s="49"/>
      <c r="R58" s="48"/>
      <c r="S58" s="48"/>
      <c r="T58" s="48"/>
      <c r="U58" s="29">
        <f t="shared" si="16"/>
        <v>0</v>
      </c>
      <c r="V58" s="48"/>
      <c r="W58" s="48"/>
      <c r="X58" s="48"/>
      <c r="Y58" s="48"/>
      <c r="Z58" s="48"/>
      <c r="AA58" s="48"/>
      <c r="AB58" s="48"/>
      <c r="AC58" s="48"/>
      <c r="AD58" s="48"/>
      <c r="AE58" s="48"/>
      <c r="AF58" s="48"/>
    </row>
    <row r="59" s="2" customFormat="1" ht="48" customHeight="1" outlineLevel="1" spans="1:32">
      <c r="A59" s="33">
        <f t="shared" si="9"/>
        <v>54</v>
      </c>
      <c r="B59" s="43" t="s">
        <v>77</v>
      </c>
      <c r="C59" s="44" t="s">
        <v>78</v>
      </c>
      <c r="D59" s="45" t="s">
        <v>79</v>
      </c>
      <c r="E59" s="46">
        <v>1</v>
      </c>
      <c r="F59" s="37">
        <f t="shared" si="10"/>
        <v>0</v>
      </c>
      <c r="G59" s="38">
        <f t="shared" si="11"/>
        <v>0</v>
      </c>
      <c r="H59" s="38">
        <f t="shared" si="12"/>
        <v>0</v>
      </c>
      <c r="I59" s="38">
        <f t="shared" si="13"/>
        <v>0</v>
      </c>
      <c r="J59" s="37">
        <f t="shared" si="14"/>
        <v>0</v>
      </c>
      <c r="K59" s="47" t="s">
        <v>80</v>
      </c>
      <c r="L59" s="2"/>
      <c r="M59" s="2"/>
      <c r="N59" s="2"/>
      <c r="O59" s="29">
        <f t="shared" si="15"/>
        <v>0</v>
      </c>
      <c r="P59" s="48"/>
      <c r="Q59" s="49"/>
      <c r="R59" s="48"/>
      <c r="S59" s="48"/>
      <c r="T59" s="48"/>
      <c r="U59" s="29">
        <f t="shared" si="16"/>
        <v>0</v>
      </c>
      <c r="V59" s="48"/>
      <c r="W59" s="48"/>
      <c r="X59" s="48"/>
      <c r="Y59" s="48"/>
      <c r="Z59" s="48"/>
      <c r="AA59" s="48"/>
      <c r="AB59" s="48"/>
      <c r="AC59" s="48"/>
      <c r="AD59" s="48"/>
      <c r="AE59" s="48"/>
      <c r="AF59" s="48"/>
    </row>
    <row r="60" s="2" customFormat="1" ht="33" customHeight="1" outlineLevel="1" spans="1:32">
      <c r="A60" s="33">
        <f t="shared" si="9"/>
        <v>55</v>
      </c>
      <c r="B60" s="43" t="s">
        <v>81</v>
      </c>
      <c r="C60" s="44" t="s">
        <v>82</v>
      </c>
      <c r="D60" s="45" t="s">
        <v>79</v>
      </c>
      <c r="E60" s="46">
        <v>1</v>
      </c>
      <c r="F60" s="37">
        <f t="shared" si="10"/>
        <v>0</v>
      </c>
      <c r="G60" s="38">
        <f t="shared" si="11"/>
        <v>0</v>
      </c>
      <c r="H60" s="38">
        <f t="shared" si="12"/>
        <v>0</v>
      </c>
      <c r="I60" s="38">
        <f t="shared" si="13"/>
        <v>0</v>
      </c>
      <c r="J60" s="37">
        <f t="shared" si="14"/>
        <v>0</v>
      </c>
      <c r="K60" s="47" t="s">
        <v>83</v>
      </c>
      <c r="L60" s="2"/>
      <c r="M60" s="2"/>
      <c r="N60" s="2"/>
      <c r="O60" s="29">
        <f t="shared" si="15"/>
        <v>0</v>
      </c>
      <c r="P60" s="48"/>
      <c r="Q60" s="49"/>
      <c r="R60" s="48"/>
      <c r="S60" s="48"/>
      <c r="T60" s="48"/>
      <c r="U60" s="29">
        <f t="shared" si="16"/>
        <v>0</v>
      </c>
      <c r="V60" s="48"/>
      <c r="W60" s="48"/>
      <c r="X60" s="48"/>
      <c r="Y60" s="48"/>
      <c r="Z60" s="48"/>
      <c r="AA60" s="48"/>
      <c r="AB60" s="48"/>
      <c r="AC60" s="48"/>
      <c r="AD60" s="48"/>
      <c r="AE60" s="48"/>
      <c r="AF60" s="48"/>
    </row>
    <row r="61" s="2" customFormat="1" ht="48" outlineLevel="1" spans="1:32">
      <c r="A61" s="33">
        <f t="shared" si="9"/>
        <v>56</v>
      </c>
      <c r="B61" s="43" t="s">
        <v>84</v>
      </c>
      <c r="C61" s="44" t="s">
        <v>85</v>
      </c>
      <c r="D61" s="45" t="s">
        <v>86</v>
      </c>
      <c r="E61" s="46">
        <v>10</v>
      </c>
      <c r="F61" s="37">
        <f t="shared" si="10"/>
        <v>0</v>
      </c>
      <c r="G61" s="38">
        <f t="shared" si="11"/>
        <v>0</v>
      </c>
      <c r="H61" s="38">
        <f t="shared" si="12"/>
        <v>0</v>
      </c>
      <c r="I61" s="38">
        <f t="shared" si="13"/>
        <v>0</v>
      </c>
      <c r="J61" s="37">
        <f t="shared" si="14"/>
        <v>0</v>
      </c>
      <c r="K61" s="47"/>
      <c r="L61" s="2"/>
      <c r="M61" s="2"/>
      <c r="N61" s="2"/>
      <c r="O61" s="29">
        <f t="shared" si="15"/>
        <v>0</v>
      </c>
      <c r="P61" s="48"/>
      <c r="Q61" s="49"/>
      <c r="R61" s="48"/>
      <c r="S61" s="48"/>
      <c r="T61" s="48"/>
      <c r="U61" s="29">
        <f t="shared" si="16"/>
        <v>0</v>
      </c>
      <c r="V61" s="48"/>
      <c r="W61" s="48"/>
      <c r="X61" s="48"/>
      <c r="Y61" s="48"/>
      <c r="Z61" s="48"/>
      <c r="AA61" s="48"/>
      <c r="AB61" s="48"/>
      <c r="AC61" s="48"/>
      <c r="AD61" s="48"/>
      <c r="AE61" s="48"/>
      <c r="AF61" s="48"/>
    </row>
    <row r="62" s="2" customFormat="1" ht="21" customHeight="1" spans="1:32">
      <c r="A62" s="33" t="s">
        <v>89</v>
      </c>
      <c r="B62" s="24" t="s">
        <v>90</v>
      </c>
      <c r="C62" s="44"/>
      <c r="D62" s="45"/>
      <c r="E62" s="46"/>
      <c r="F62" s="37"/>
      <c r="G62" s="38"/>
      <c r="H62" s="38"/>
      <c r="I62" s="38"/>
      <c r="J62" s="37"/>
      <c r="K62" s="47"/>
      <c r="L62" s="2"/>
      <c r="M62" s="2"/>
      <c r="N62" s="2"/>
      <c r="O62" s="29"/>
      <c r="P62" s="48"/>
      <c r="Q62" s="49"/>
      <c r="R62" s="48"/>
      <c r="S62" s="48"/>
      <c r="T62" s="48"/>
      <c r="U62" s="29">
        <f t="shared" si="16"/>
        <v>0</v>
      </c>
      <c r="V62" s="48"/>
      <c r="W62" s="48"/>
      <c r="X62" s="48"/>
      <c r="Y62" s="48"/>
      <c r="Z62" s="48"/>
      <c r="AA62" s="48"/>
      <c r="AB62" s="48"/>
      <c r="AC62" s="48"/>
      <c r="AD62" s="48"/>
      <c r="AE62" s="48"/>
      <c r="AF62" s="48"/>
    </row>
    <row r="63" s="2" customFormat="1" ht="58" customHeight="1" outlineLevel="1" spans="1:32">
      <c r="A63" s="33">
        <f>A61+1</f>
        <v>57</v>
      </c>
      <c r="B63" s="51" t="s">
        <v>91</v>
      </c>
      <c r="C63" s="52" t="s">
        <v>92</v>
      </c>
      <c r="D63" s="34" t="s">
        <v>23</v>
      </c>
      <c r="E63" s="53">
        <f>198+189</f>
        <v>387</v>
      </c>
      <c r="F63" s="37">
        <f t="shared" si="10"/>
        <v>0</v>
      </c>
      <c r="G63" s="38">
        <f t="shared" si="11"/>
        <v>0</v>
      </c>
      <c r="H63" s="38">
        <f t="shared" si="12"/>
        <v>0</v>
      </c>
      <c r="I63" s="38">
        <f t="shared" si="13"/>
        <v>0</v>
      </c>
      <c r="J63" s="37">
        <f t="shared" si="14"/>
        <v>0</v>
      </c>
      <c r="K63" s="54"/>
      <c r="L63" s="2"/>
      <c r="M63" s="2"/>
      <c r="N63" s="2"/>
      <c r="O63" s="29">
        <f t="shared" si="15"/>
        <v>0</v>
      </c>
      <c r="P63" s="48"/>
      <c r="Q63" s="49"/>
      <c r="R63" s="48"/>
      <c r="S63" s="48"/>
      <c r="T63" s="48"/>
      <c r="U63" s="29">
        <f t="shared" si="16"/>
        <v>0</v>
      </c>
      <c r="V63" s="48"/>
      <c r="W63" s="48"/>
      <c r="X63" s="48"/>
      <c r="Y63" s="48"/>
      <c r="Z63" s="48"/>
      <c r="AA63" s="48"/>
      <c r="AB63" s="48"/>
      <c r="AC63" s="48"/>
      <c r="AD63" s="48"/>
      <c r="AE63" s="48"/>
      <c r="AF63" s="48"/>
    </row>
    <row r="64" s="2" customFormat="1" ht="36" customHeight="1" outlineLevel="1" spans="1:32">
      <c r="A64" s="33">
        <f t="shared" ref="A64:A69" si="17">A63+1</f>
        <v>58</v>
      </c>
      <c r="B64" s="51" t="s">
        <v>93</v>
      </c>
      <c r="C64" s="52" t="s">
        <v>94</v>
      </c>
      <c r="D64" s="34" t="s">
        <v>26</v>
      </c>
      <c r="E64" s="53">
        <v>1</v>
      </c>
      <c r="F64" s="37">
        <f t="shared" si="10"/>
        <v>0</v>
      </c>
      <c r="G64" s="38">
        <f t="shared" si="11"/>
        <v>0</v>
      </c>
      <c r="H64" s="38">
        <f t="shared" si="12"/>
        <v>0</v>
      </c>
      <c r="I64" s="38">
        <f t="shared" si="13"/>
        <v>0</v>
      </c>
      <c r="J64" s="37">
        <f t="shared" si="14"/>
        <v>0</v>
      </c>
      <c r="K64" s="54"/>
      <c r="L64" s="2"/>
      <c r="M64" s="2"/>
      <c r="N64" s="2"/>
      <c r="O64" s="29">
        <f t="shared" si="15"/>
        <v>0</v>
      </c>
      <c r="P64" s="48"/>
      <c r="Q64" s="49"/>
      <c r="R64" s="48"/>
      <c r="S64" s="48"/>
      <c r="T64" s="48"/>
      <c r="U64" s="29">
        <f t="shared" si="16"/>
        <v>0</v>
      </c>
      <c r="V64" s="48"/>
      <c r="W64" s="48"/>
      <c r="X64" s="48"/>
      <c r="Y64" s="48"/>
      <c r="Z64" s="48"/>
      <c r="AA64" s="48"/>
      <c r="AB64" s="48"/>
      <c r="AC64" s="48"/>
      <c r="AD64" s="48"/>
      <c r="AE64" s="48"/>
      <c r="AF64" s="48"/>
    </row>
    <row r="65" s="2" customFormat="1" ht="36" customHeight="1" outlineLevel="1" spans="1:32">
      <c r="A65" s="33">
        <f t="shared" si="17"/>
        <v>59</v>
      </c>
      <c r="B65" s="51" t="s">
        <v>95</v>
      </c>
      <c r="C65" s="52" t="s">
        <v>96</v>
      </c>
      <c r="D65" s="34" t="s">
        <v>26</v>
      </c>
      <c r="E65" s="53">
        <v>1</v>
      </c>
      <c r="F65" s="37">
        <f t="shared" si="10"/>
        <v>0</v>
      </c>
      <c r="G65" s="38">
        <f t="shared" si="11"/>
        <v>0</v>
      </c>
      <c r="H65" s="38">
        <f t="shared" si="12"/>
        <v>0</v>
      </c>
      <c r="I65" s="38">
        <f t="shared" si="13"/>
        <v>0</v>
      </c>
      <c r="J65" s="37">
        <f t="shared" si="14"/>
        <v>0</v>
      </c>
      <c r="K65" s="54"/>
      <c r="L65" s="2"/>
      <c r="M65" s="2"/>
      <c r="N65" s="2"/>
      <c r="O65" s="29">
        <f t="shared" si="15"/>
        <v>0</v>
      </c>
      <c r="P65" s="48"/>
      <c r="Q65" s="49"/>
      <c r="R65" s="48"/>
      <c r="S65" s="48"/>
      <c r="T65" s="48"/>
      <c r="U65" s="29">
        <f t="shared" si="16"/>
        <v>0</v>
      </c>
      <c r="V65" s="48"/>
      <c r="W65" s="48"/>
      <c r="X65" s="48"/>
      <c r="Y65" s="48"/>
      <c r="Z65" s="48"/>
      <c r="AA65" s="48"/>
      <c r="AB65" s="48"/>
      <c r="AC65" s="48"/>
      <c r="AD65" s="48"/>
      <c r="AE65" s="48"/>
      <c r="AF65" s="48"/>
    </row>
    <row r="66" s="2" customFormat="1" ht="36" customHeight="1" outlineLevel="1" spans="1:32">
      <c r="A66" s="33">
        <f t="shared" si="17"/>
        <v>60</v>
      </c>
      <c r="B66" s="55" t="s">
        <v>97</v>
      </c>
      <c r="C66" s="52" t="s">
        <v>98</v>
      </c>
      <c r="D66" s="34" t="s">
        <v>26</v>
      </c>
      <c r="E66" s="53">
        <v>1</v>
      </c>
      <c r="F66" s="37">
        <f t="shared" si="10"/>
        <v>0</v>
      </c>
      <c r="G66" s="38">
        <f t="shared" si="11"/>
        <v>0</v>
      </c>
      <c r="H66" s="38">
        <f t="shared" si="12"/>
        <v>0</v>
      </c>
      <c r="I66" s="38">
        <f t="shared" si="13"/>
        <v>0</v>
      </c>
      <c r="J66" s="37">
        <f t="shared" si="14"/>
        <v>0</v>
      </c>
      <c r="K66" s="54"/>
      <c r="L66" s="2"/>
      <c r="M66" s="2"/>
      <c r="N66" s="2"/>
      <c r="O66" s="29">
        <f t="shared" si="15"/>
        <v>0</v>
      </c>
      <c r="P66" s="48"/>
      <c r="Q66" s="49"/>
      <c r="R66" s="48"/>
      <c r="S66" s="48"/>
      <c r="T66" s="48"/>
      <c r="U66" s="29">
        <f t="shared" si="16"/>
        <v>0</v>
      </c>
      <c r="V66" s="48"/>
      <c r="W66" s="48"/>
      <c r="X66" s="48"/>
      <c r="Y66" s="48"/>
      <c r="Z66" s="48"/>
      <c r="AA66" s="48"/>
      <c r="AB66" s="48"/>
      <c r="AC66" s="48"/>
      <c r="AD66" s="48"/>
      <c r="AE66" s="48"/>
      <c r="AF66" s="48"/>
    </row>
    <row r="67" ht="27.95" customHeight="1" spans="1:32">
      <c r="A67" s="33">
        <f t="shared" si="17"/>
        <v>61</v>
      </c>
      <c r="B67" s="56" t="s">
        <v>99</v>
      </c>
      <c r="C67" s="57"/>
      <c r="D67" s="58"/>
      <c r="E67" s="58"/>
      <c r="F67" s="58"/>
      <c r="G67" s="59"/>
      <c r="H67" s="59"/>
      <c r="I67" s="59"/>
      <c r="J67" s="37">
        <f>SUM(J5:J66)</f>
        <v>0</v>
      </c>
      <c r="K67" s="60"/>
    </row>
    <row r="68" ht="27.95" customHeight="1" spans="1:32">
      <c r="A68" s="33">
        <f t="shared" si="17"/>
        <v>62</v>
      </c>
      <c r="B68" s="61" t="s">
        <v>100</v>
      </c>
      <c r="C68" s="62">
        <f>F68</f>
        <v>0</v>
      </c>
      <c r="D68" s="34" t="s">
        <v>26</v>
      </c>
      <c r="E68" s="36">
        <v>1</v>
      </c>
      <c r="F68" s="63"/>
      <c r="G68" s="59"/>
      <c r="H68" s="59"/>
      <c r="I68" s="59"/>
      <c r="J68" s="37">
        <f>J67*F68</f>
        <v>0</v>
      </c>
      <c r="K68" s="60" t="s">
        <v>101</v>
      </c>
    </row>
    <row r="69" ht="27.95" customHeight="1" spans="1:32">
      <c r="A69" s="64">
        <f t="shared" si="17"/>
        <v>63</v>
      </c>
      <c r="B69" s="65" t="s">
        <v>102</v>
      </c>
      <c r="C69" s="66"/>
      <c r="D69" s="67"/>
      <c r="E69" s="67"/>
      <c r="F69" s="67"/>
      <c r="G69" s="68"/>
      <c r="H69" s="68"/>
      <c r="I69" s="68"/>
      <c r="J69" s="69">
        <f>SUM(J67:J68)</f>
        <v>0</v>
      </c>
      <c r="K69" s="70"/>
    </row>
    <row r="70" ht="130" customHeight="1" spans="1:32">
      <c r="A70" s="71" t="s">
        <v>103</v>
      </c>
      <c r="B70" s="72"/>
      <c r="C70" s="72"/>
      <c r="D70" s="72"/>
      <c r="E70" s="72"/>
      <c r="F70" s="72"/>
      <c r="G70" s="72"/>
      <c r="H70" s="72"/>
      <c r="I70" s="72"/>
      <c r="J70" s="72"/>
      <c r="K70" s="72"/>
    </row>
  </sheetData>
  <autoFilter xmlns:etc="http://www.wps.cn/officeDocument/2017/etCustomData" ref="A3:K70" etc:filterBottomFollowUsedRange="0">
    <extLst/>
  </autoFilter>
  <mergeCells count="13">
    <mergeCell ref="A1:K1"/>
    <mergeCell ref="G2:I2"/>
    <mergeCell ref="B67:C67"/>
    <mergeCell ref="B69:C69"/>
    <mergeCell ref="A70:K70"/>
    <mergeCell ref="A2:A3"/>
    <mergeCell ref="B2:B3"/>
    <mergeCell ref="C2:C3"/>
    <mergeCell ref="D2:D3"/>
    <mergeCell ref="E2:E3"/>
    <mergeCell ref="F2:F3"/>
    <mergeCell ref="J2:J3"/>
    <mergeCell ref="K2:K3"/>
  </mergeCells>
  <printOptions horizontalCentered="1"/>
  <pageMargins left="0.55" right="0.511805555555556" top="0.354166666666667" bottom="0.393055555555556" header="0.297916666666667" footer="0.297916666666667"/>
  <pageSetup paperSize="8" scale="97" fitToHeight="0" orientation="portrait" horizontalDpi="600"/>
  <headerFooter/>
  <drawing r:id="rId1"/>
</worksheet>
</file>

<file path=docProps/app.xml><?xml version="1.0" encoding="utf-8"?>
<Properties xmlns="http://schemas.openxmlformats.org/officeDocument/2006/extended-properties" xmlns:vt="http://schemas.openxmlformats.org/officeDocument/2006/docPropsVTypes">
  <Template>Normal.eit</Template>
  <Company>Yozosoft</Company>
  <Application>Microsoft Excel</Application>
  <HeadingPairs>
    <vt:vector size="2" baseType="variant">
      <vt:variant>
        <vt:lpstr>工作表</vt:lpstr>
      </vt:variant>
      <vt:variant>
        <vt:i4>1</vt:i4>
      </vt:variant>
    </vt:vector>
  </HeadingPairs>
  <TitlesOfParts>
    <vt:vector size="1" baseType="lpstr">
      <vt:lpstr>报价清单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User274</dc:creator>
  <cp:lastModifiedBy>叶渭淋</cp:lastModifiedBy>
  <cp:revision>0</cp:revision>
  <dcterms:created xsi:type="dcterms:W3CDTF">2020-05-08T06:04:00Z</dcterms:created>
  <cp:lastPrinted>2024-11-13T07:57:00Z</cp:lastPrinted>
  <dcterms:modified xsi:type="dcterms:W3CDTF">2026-08-18T06:38:43Z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18D7652690F34D7197B6CB0EC1426C6B_13</vt:lpwstr>
  </property>
  <property fmtid="{D5CDD505-2E9C-101B-9397-08002B2CF9AE}" pid="3" name="KSOProductBuildVer">
    <vt:lpwstr>2052-12.1.0.28043</vt:lpwstr>
  </property>
  <property fmtid="{D5CDD505-2E9C-101B-9397-08002B2CF9AE}" pid="4" name="CalculationRule">
    <vt:i4>0</vt:i4>
  </property>
</Properties>
</file>