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<sst xmlns="http://schemas.openxmlformats.org/spreadsheetml/2006/main" count="138" uniqueCount="138">
  <si>
    <t>企业代号</t>
  </si>
  <si>
    <t>进项总额</t>
  </si>
  <si>
    <t>销项总额</t>
  </si>
  <si>
    <t>利润</t>
  </si>
  <si>
    <t>进项作废金额</t>
  </si>
  <si>
    <t>进项负数金额</t>
  </si>
  <si>
    <t>销项作废金额</t>
  </si>
  <si>
    <t>销项负数金额</t>
  </si>
  <si>
    <t>作废损失率</t>
  </si>
  <si>
    <t>退货损失率</t>
  </si>
  <si>
    <t>资产回报率</t>
  </si>
  <si>
    <t>EVA</t>
  </si>
  <si>
    <t>流动资产周转次数</t>
  </si>
  <si>
    <t>收入利润率</t>
  </si>
  <si>
    <t>成本费用利润率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</si>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</sst>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0" fillId="0" borderId="0" xfId="0" applyNumberFormat="1" applyBorder="1"/>
    <xf numFmtId="176" fontId="0" fillId="0" borderId="0" xfId="0" applyNumberFormat="1" applyBorder="1"/>
    <xf numFmtId="0" fontId="0" fillId="0" borderId="0" xfId="0" applyNumberFormat="1" applyFont="1" applyFill="1" applyBorder="1" applyAlignment="1"/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abSelected="1" workbookViewId="0">
      <selection activeCell="O118" sqref="O118"/>
    </sheetView>
  </sheetViews>
  <sheetFormatPr defaultColWidth="15.6296296296296" defaultRowHeight="14.4"/>
  <cols>
    <col min="1" max="1" width="8.62962962962963" style="1" customWidth="1"/>
    <col min="2" max="3" width="15.6296296296296" style="2"/>
    <col min="4" max="4" width="16.4444444444444" style="2"/>
    <col min="5" max="8" width="15.6296296296296" style="2"/>
    <col min="9" max="11" width="15.6296296296296" style="3"/>
    <col min="12" max="12" width="15.6296296296296" style="1"/>
    <col min="13" max="13" width="15.6296296296296" style="4"/>
    <col min="14" max="16384" width="15.6296296296296" style="1"/>
  </cols>
  <sheetData>
    <row r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6637942028.29001</v>
      </c>
      <c r="C2" s="2">
        <v>4698633440.6</v>
      </c>
      <c r="D2" s="2">
        <v>-1939308587.69001</v>
      </c>
      <c r="E2" s="2">
        <v>254751813.71</v>
      </c>
      <c r="F2" s="2">
        <v>-574077806.05</v>
      </c>
      <c r="G2" s="2">
        <v>100178504.04</v>
      </c>
      <c r="H2" s="2">
        <v>-150273040.76</v>
      </c>
      <c r="I2" s="3">
        <f>(E2+G2)/(B2+C2)</f>
        <v>0.0313084245523708</v>
      </c>
      <c r="J2" s="3">
        <f>-(H2+F2)/(B2+C2)</f>
        <v>0.0638950315108627</v>
      </c>
      <c r="K2" s="3">
        <f>D2/(C2+B2)</f>
        <v>-0.171066526484289</v>
      </c>
      <c r="L2" s="1">
        <f>D2-B2</f>
        <v>-8577250615.98002</v>
      </c>
      <c r="M2" s="4">
        <v>11551</v>
      </c>
      <c r="N2" s="1">
        <f>D2/C2</f>
        <v>-0.412738855287755</v>
      </c>
      <c r="O2" s="1">
        <f>D2/B2</f>
        <v>-0.292155095574041</v>
      </c>
    </row>
    <row r="3" spans="1:15">
      <c r="A3" s="1" t="s">
        <v>16</v>
      </c>
      <c r="B3" s="2">
        <v>162487956.620001</v>
      </c>
      <c r="C3" s="2">
        <v>626295633.94</v>
      </c>
      <c r="D3" s="2">
        <v>463807677.32</v>
      </c>
      <c r="E3" s="2">
        <v>9248509.23</v>
      </c>
      <c r="F3" s="2">
        <v>-1037742.6</v>
      </c>
      <c r="G3" s="2">
        <v>68412552.78</v>
      </c>
      <c r="H3" s="2">
        <v>-20240761.07</v>
      </c>
      <c r="I3" s="3">
        <f t="shared" ref="I3:I34" si="0">(E3+G3)/(B3+C3)</f>
        <v>0.0984567414173311</v>
      </c>
      <c r="J3" s="3">
        <f t="shared" ref="J3:J34" si="1">-(H3+F3)/(B3+C3)</f>
        <v>0.0269763518468903</v>
      </c>
      <c r="K3" s="3">
        <f t="shared" ref="K3:K34" si="2">D3/(C3+B3)</f>
        <v>0.588003709598874</v>
      </c>
      <c r="L3" s="1">
        <f t="shared" ref="L3:L34" si="3">D3-B3</f>
        <v>301319720.699999</v>
      </c>
      <c r="M3" s="4">
        <v>44863</v>
      </c>
      <c r="N3" s="1">
        <f t="shared" ref="N3:N34" si="4">D3/C3</f>
        <v>0.740557098254389</v>
      </c>
      <c r="O3" s="1">
        <f t="shared" ref="O3:O34" si="5">D3/B3</f>
        <v>2.85441264059142</v>
      </c>
    </row>
    <row r="4" spans="1:15">
      <c r="A4" s="1" t="s">
        <v>17</v>
      </c>
      <c r="B4" s="2">
        <v>54179352.5199998</v>
      </c>
      <c r="C4" s="2">
        <v>661070278.700011</v>
      </c>
      <c r="D4" s="2">
        <v>606890926.180011</v>
      </c>
      <c r="E4" s="2">
        <v>3341485.81</v>
      </c>
      <c r="F4" s="2">
        <v>-340285.37</v>
      </c>
      <c r="G4" s="2">
        <v>21669509.26</v>
      </c>
      <c r="H4" s="2">
        <v>-238344394.16</v>
      </c>
      <c r="I4" s="3">
        <f t="shared" si="0"/>
        <v>0.0349682040763005</v>
      </c>
      <c r="J4" s="3">
        <f t="shared" si="1"/>
        <v>0.3337082175392</v>
      </c>
      <c r="K4" s="3">
        <f t="shared" si="2"/>
        <v>0.848502256680411</v>
      </c>
      <c r="L4" s="1">
        <f t="shared" si="3"/>
        <v>552711573.660012</v>
      </c>
      <c r="M4" s="4">
        <v>28634</v>
      </c>
      <c r="N4" s="1">
        <f t="shared" si="4"/>
        <v>0.918042976267904</v>
      </c>
      <c r="O4" s="1">
        <f t="shared" si="5"/>
        <v>11.2015167762661</v>
      </c>
    </row>
    <row r="5" spans="1:15">
      <c r="A5" s="1" t="s">
        <v>18</v>
      </c>
      <c r="B5" s="2">
        <v>254584214.62</v>
      </c>
      <c r="C5" s="2">
        <v>2146540584.71</v>
      </c>
      <c r="D5" s="2">
        <v>1891956370.09</v>
      </c>
      <c r="E5" s="2">
        <v>125823233.69</v>
      </c>
      <c r="F5" s="2">
        <v>-4413718.9</v>
      </c>
      <c r="G5" s="2">
        <v>199090090.92</v>
      </c>
      <c r="H5" s="2">
        <v>-8412021.22</v>
      </c>
      <c r="I5" s="3">
        <f t="shared" si="0"/>
        <v>0.135317133328789</v>
      </c>
      <c r="J5" s="3">
        <f t="shared" si="1"/>
        <v>0.00534155497605907</v>
      </c>
      <c r="K5" s="3">
        <f t="shared" si="2"/>
        <v>0.787945870459513</v>
      </c>
      <c r="L5" s="1">
        <f t="shared" si="3"/>
        <v>1637372155.47</v>
      </c>
      <c r="M5" s="4">
        <v>2789</v>
      </c>
      <c r="N5" s="1">
        <f t="shared" si="4"/>
        <v>0.881397903010348</v>
      </c>
      <c r="O5" s="1">
        <f t="shared" si="5"/>
        <v>7.43155412409992</v>
      </c>
    </row>
    <row r="6" spans="1:15">
      <c r="A6" s="1" t="s">
        <v>19</v>
      </c>
      <c r="B6" s="2">
        <v>227331978.97</v>
      </c>
      <c r="C6" s="2">
        <v>233290699.99</v>
      </c>
      <c r="D6" s="2">
        <v>5958721.02000028</v>
      </c>
      <c r="E6" s="2">
        <v>4718234.76</v>
      </c>
      <c r="F6" s="2">
        <v>-1299283.68</v>
      </c>
      <c r="G6" s="2">
        <v>9497472.6</v>
      </c>
      <c r="H6" s="2">
        <v>-1119723.6</v>
      </c>
      <c r="I6" s="3">
        <f t="shared" si="0"/>
        <v>0.0308619353960088</v>
      </c>
      <c r="J6" s="3">
        <f t="shared" si="1"/>
        <v>0.0052516026467947</v>
      </c>
      <c r="K6" s="3">
        <f t="shared" si="2"/>
        <v>0.0129362302209131</v>
      </c>
      <c r="L6" s="1">
        <f t="shared" si="3"/>
        <v>-221373257.949999</v>
      </c>
      <c r="M6" s="4">
        <v>3229</v>
      </c>
      <c r="N6" s="1">
        <f t="shared" si="4"/>
        <v>0.025542042697183</v>
      </c>
      <c r="O6" s="1">
        <f t="shared" si="5"/>
        <v>0.0262115389440508</v>
      </c>
    </row>
    <row r="7" spans="1:15">
      <c r="A7" s="1" t="s">
        <v>20</v>
      </c>
      <c r="B7" s="2">
        <v>321178563.500001</v>
      </c>
      <c r="C7" s="2">
        <v>395897438.24</v>
      </c>
      <c r="D7" s="2">
        <v>74718874.7399988</v>
      </c>
      <c r="E7" s="2">
        <v>19958292.05</v>
      </c>
      <c r="F7" s="2">
        <v>-3080228.49</v>
      </c>
      <c r="G7" s="2">
        <v>46706181.58</v>
      </c>
      <c r="H7" s="2">
        <v>-2107993.54</v>
      </c>
      <c r="I7" s="3">
        <f t="shared" si="0"/>
        <v>0.0929670961909716</v>
      </c>
      <c r="J7" s="3">
        <f t="shared" si="1"/>
        <v>0.00723524705527819</v>
      </c>
      <c r="K7" s="3">
        <f t="shared" si="2"/>
        <v>0.104199379924432</v>
      </c>
      <c r="L7" s="1">
        <f t="shared" si="3"/>
        <v>-246459688.760002</v>
      </c>
      <c r="M7" s="4">
        <v>12389</v>
      </c>
      <c r="N7" s="1">
        <f t="shared" si="4"/>
        <v>0.188732907876769</v>
      </c>
      <c r="O7" s="1">
        <f t="shared" si="5"/>
        <v>0.232639669116642</v>
      </c>
    </row>
    <row r="8" spans="1:15">
      <c r="A8" s="1" t="s">
        <v>21</v>
      </c>
      <c r="B8" s="2">
        <v>63491942.0600002</v>
      </c>
      <c r="C8" s="2">
        <v>596230696.76</v>
      </c>
      <c r="D8" s="2">
        <v>532738754.7</v>
      </c>
      <c r="E8" s="2">
        <v>3161654.72</v>
      </c>
      <c r="F8" s="2">
        <v>-7459039</v>
      </c>
      <c r="G8" s="2">
        <v>14977933.35</v>
      </c>
      <c r="H8" s="2">
        <v>-229463896.95</v>
      </c>
      <c r="I8" s="3">
        <f t="shared" si="0"/>
        <v>0.0274957792905895</v>
      </c>
      <c r="J8" s="3">
        <f t="shared" si="1"/>
        <v>0.359125065609038</v>
      </c>
      <c r="K8" s="3">
        <f t="shared" si="2"/>
        <v>0.807519286670035</v>
      </c>
      <c r="L8" s="1">
        <f t="shared" si="3"/>
        <v>469246812.639999</v>
      </c>
      <c r="M8" s="4">
        <v>21246</v>
      </c>
      <c r="N8" s="1">
        <f t="shared" si="4"/>
        <v>0.893511115068338</v>
      </c>
      <c r="O8" s="1">
        <f t="shared" si="5"/>
        <v>8.39065143410732</v>
      </c>
    </row>
    <row r="9" spans="1:15">
      <c r="A9" s="1" t="s">
        <v>22</v>
      </c>
      <c r="B9" s="2">
        <v>170418693.940001</v>
      </c>
      <c r="C9" s="2">
        <v>380793887.67</v>
      </c>
      <c r="D9" s="2">
        <v>210375193.729999</v>
      </c>
      <c r="E9" s="2">
        <v>10648813.23</v>
      </c>
      <c r="F9" s="2">
        <v>-689447.68</v>
      </c>
      <c r="G9" s="2">
        <v>49572293.15</v>
      </c>
      <c r="H9" s="2">
        <v>-15591183</v>
      </c>
      <c r="I9" s="3">
        <f t="shared" si="0"/>
        <v>0.109252053362251</v>
      </c>
      <c r="J9" s="3">
        <f t="shared" si="1"/>
        <v>0.0295360287902844</v>
      </c>
      <c r="K9" s="3">
        <f t="shared" si="2"/>
        <v>0.381658911187273</v>
      </c>
      <c r="L9" s="1">
        <f t="shared" si="3"/>
        <v>39956499.7899977</v>
      </c>
      <c r="M9" s="4">
        <v>31961</v>
      </c>
      <c r="N9" s="1">
        <f t="shared" si="4"/>
        <v>0.552464733657469</v>
      </c>
      <c r="O9" s="1">
        <f t="shared" si="5"/>
        <v>1.23446077930902</v>
      </c>
    </row>
    <row r="10" spans="1:15">
      <c r="A10" s="1" t="s">
        <v>23</v>
      </c>
      <c r="B10" s="2">
        <v>26333514.09</v>
      </c>
      <c r="C10" s="2">
        <v>369412037.87</v>
      </c>
      <c r="D10" s="2">
        <v>343078523.78</v>
      </c>
      <c r="E10" s="2">
        <v>368856.04</v>
      </c>
      <c r="F10" s="2">
        <v>-190521.84</v>
      </c>
      <c r="G10" s="2">
        <v>11406027.99</v>
      </c>
      <c r="H10" s="2">
        <v>-10659504.34</v>
      </c>
      <c r="I10" s="3">
        <f t="shared" si="0"/>
        <v>0.0297536737221247</v>
      </c>
      <c r="J10" s="3">
        <f t="shared" si="1"/>
        <v>0.0274166724711454</v>
      </c>
      <c r="K10" s="3">
        <f t="shared" si="2"/>
        <v>0.866916942163576</v>
      </c>
      <c r="L10" s="1">
        <f t="shared" si="3"/>
        <v>316745009.69</v>
      </c>
      <c r="M10" s="4">
        <v>10199</v>
      </c>
      <c r="N10" s="1">
        <f t="shared" si="4"/>
        <v>0.928715062341127</v>
      </c>
      <c r="O10" s="1">
        <f t="shared" si="5"/>
        <v>13.0282089434574</v>
      </c>
    </row>
    <row r="11" spans="1:15">
      <c r="A11" s="1" t="s">
        <v>24</v>
      </c>
      <c r="B11" s="2">
        <v>5417961.64000001</v>
      </c>
      <c r="C11" s="2">
        <v>351461531.5</v>
      </c>
      <c r="D11" s="2">
        <v>346043569.86</v>
      </c>
      <c r="E11" s="2">
        <v>1060648.91</v>
      </c>
      <c r="F11" s="2">
        <v>-176654.86</v>
      </c>
      <c r="G11" s="2">
        <v>29237019.39</v>
      </c>
      <c r="H11" s="2">
        <v>-1072379.04</v>
      </c>
      <c r="I11" s="3">
        <f t="shared" si="0"/>
        <v>0.0848960752365633</v>
      </c>
      <c r="J11" s="3">
        <f t="shared" si="1"/>
        <v>0.00349987579563732</v>
      </c>
      <c r="K11" s="3">
        <f t="shared" si="2"/>
        <v>0.969637024574709</v>
      </c>
      <c r="L11" s="1">
        <f t="shared" si="3"/>
        <v>340625608.22</v>
      </c>
      <c r="M11" s="4">
        <v>4665</v>
      </c>
      <c r="N11" s="1">
        <f t="shared" si="4"/>
        <v>0.98458448178702</v>
      </c>
      <c r="O11" s="1">
        <f t="shared" si="5"/>
        <v>63.8696972871147</v>
      </c>
    </row>
    <row r="12" spans="1:15">
      <c r="A12" s="1" t="s">
        <v>25</v>
      </c>
      <c r="B12" s="2">
        <v>144211948.08</v>
      </c>
      <c r="C12" s="2">
        <v>162547045.13</v>
      </c>
      <c r="D12" s="2">
        <v>18335097.0500001</v>
      </c>
      <c r="E12" s="2">
        <v>11237620.67</v>
      </c>
      <c r="F12" s="2">
        <v>-488648.41</v>
      </c>
      <c r="G12" s="2">
        <v>4434754.58</v>
      </c>
      <c r="H12" s="2">
        <v>-100000</v>
      </c>
      <c r="I12" s="3">
        <f t="shared" si="0"/>
        <v>0.0510901900087769</v>
      </c>
      <c r="J12" s="3">
        <f t="shared" si="1"/>
        <v>0.00191892796308999</v>
      </c>
      <c r="K12" s="3">
        <f t="shared" si="2"/>
        <v>0.0597703651917006</v>
      </c>
      <c r="L12" s="1">
        <f t="shared" si="3"/>
        <v>-125876851.03</v>
      </c>
      <c r="M12" s="4">
        <v>3953</v>
      </c>
      <c r="N12" s="1">
        <f t="shared" si="4"/>
        <v>0.112798710276993</v>
      </c>
      <c r="O12" s="1">
        <f t="shared" si="5"/>
        <v>0.12713993045728</v>
      </c>
    </row>
    <row r="13" spans="1:15">
      <c r="A13" s="1" t="s">
        <v>26</v>
      </c>
      <c r="B13" s="2">
        <v>95447012.7</v>
      </c>
      <c r="C13" s="2">
        <v>243003020.51</v>
      </c>
      <c r="D13" s="2">
        <v>147556007.81</v>
      </c>
      <c r="E13" s="2">
        <v>15775701.93</v>
      </c>
      <c r="F13" s="2">
        <v>-266550.13</v>
      </c>
      <c r="G13" s="2">
        <v>20579972</v>
      </c>
      <c r="H13" s="2">
        <v>-1000000</v>
      </c>
      <c r="I13" s="3">
        <f t="shared" si="0"/>
        <v>0.107418142599035</v>
      </c>
      <c r="J13" s="3">
        <f t="shared" si="1"/>
        <v>0.00374220713760172</v>
      </c>
      <c r="K13" s="3">
        <f t="shared" si="2"/>
        <v>0.435975752197505</v>
      </c>
      <c r="L13" s="1">
        <f t="shared" si="3"/>
        <v>52108995.1100001</v>
      </c>
      <c r="M13" s="4">
        <v>2081</v>
      </c>
      <c r="N13" s="1">
        <f t="shared" si="4"/>
        <v>0.607218821808546</v>
      </c>
      <c r="O13" s="1">
        <f t="shared" si="5"/>
        <v>1.54594684145626</v>
      </c>
    </row>
    <row r="14" spans="1:15">
      <c r="A14" s="1" t="s">
        <v>27</v>
      </c>
      <c r="B14" s="2">
        <v>103628502.97</v>
      </c>
      <c r="C14" s="2">
        <v>243978023.32</v>
      </c>
      <c r="D14" s="2">
        <v>140349520.35</v>
      </c>
      <c r="E14" s="2">
        <v>6495664.99</v>
      </c>
      <c r="F14" s="2">
        <v>-422609.9</v>
      </c>
      <c r="G14" s="2">
        <v>31474671.32</v>
      </c>
      <c r="H14" s="2">
        <v>-4466842.23</v>
      </c>
      <c r="I14" s="3">
        <f t="shared" si="0"/>
        <v>0.109233669215756</v>
      </c>
      <c r="J14" s="3">
        <f t="shared" si="1"/>
        <v>0.0140660538862289</v>
      </c>
      <c r="K14" s="3">
        <f t="shared" si="2"/>
        <v>0.403759739058839</v>
      </c>
      <c r="L14" s="1">
        <f t="shared" si="3"/>
        <v>36721017.3799997</v>
      </c>
      <c r="M14" s="4">
        <v>21474</v>
      </c>
      <c r="N14" s="1">
        <f t="shared" si="4"/>
        <v>0.575254764507696</v>
      </c>
      <c r="O14" s="1">
        <f t="shared" si="5"/>
        <v>1.35435248341501</v>
      </c>
    </row>
    <row r="15" spans="1:15">
      <c r="A15" s="1" t="s">
        <v>28</v>
      </c>
      <c r="B15" s="2">
        <v>125103670.24</v>
      </c>
      <c r="C15" s="2">
        <v>241760597.37</v>
      </c>
      <c r="D15" s="2">
        <v>116656927.13</v>
      </c>
      <c r="E15" s="2">
        <v>13267406.13</v>
      </c>
      <c r="F15" s="2">
        <v>-2517292.32</v>
      </c>
      <c r="G15" s="2">
        <v>23216789.28</v>
      </c>
      <c r="H15" s="2">
        <v>-2607218.67</v>
      </c>
      <c r="I15" s="3">
        <f t="shared" si="0"/>
        <v>0.0994487570230879</v>
      </c>
      <c r="J15" s="3">
        <f t="shared" si="1"/>
        <v>0.0139684113238515</v>
      </c>
      <c r="K15" s="3">
        <f t="shared" si="2"/>
        <v>0.317983890581607</v>
      </c>
      <c r="L15" s="1">
        <f t="shared" si="3"/>
        <v>-8446743.1100003</v>
      </c>
      <c r="M15" s="4">
        <v>10413</v>
      </c>
      <c r="N15" s="1">
        <f t="shared" si="4"/>
        <v>0.482530769691405</v>
      </c>
      <c r="O15" s="1">
        <f t="shared" si="5"/>
        <v>0.932482051935039</v>
      </c>
    </row>
    <row r="16" spans="1:15">
      <c r="A16" s="1" t="s">
        <v>29</v>
      </c>
      <c r="B16" s="2">
        <v>4803944.44</v>
      </c>
      <c r="C16" s="2">
        <v>219600852.16</v>
      </c>
      <c r="D16" s="2">
        <v>214796907.72</v>
      </c>
      <c r="E16" s="2">
        <v>0</v>
      </c>
      <c r="F16" s="2">
        <v>0</v>
      </c>
      <c r="G16" s="2">
        <v>14578560.85</v>
      </c>
      <c r="H16" s="2">
        <v>0</v>
      </c>
      <c r="I16" s="3">
        <f t="shared" si="0"/>
        <v>0.0649654600564808</v>
      </c>
      <c r="J16" s="3">
        <f t="shared" si="1"/>
        <v>0</v>
      </c>
      <c r="K16" s="3">
        <f t="shared" si="2"/>
        <v>0.957185011080106</v>
      </c>
      <c r="L16" s="1">
        <f t="shared" si="3"/>
        <v>209992963.28</v>
      </c>
      <c r="M16" s="4">
        <v>2504</v>
      </c>
      <c r="N16" s="1">
        <f t="shared" si="4"/>
        <v>0.978124199461212</v>
      </c>
      <c r="O16" s="1">
        <f t="shared" si="5"/>
        <v>44.712612812816</v>
      </c>
    </row>
    <row r="17" spans="1:15">
      <c r="A17" s="1" t="s">
        <v>30</v>
      </c>
      <c r="B17" s="2">
        <v>292748.42</v>
      </c>
      <c r="C17" s="2">
        <v>213556685.94</v>
      </c>
      <c r="D17" s="2">
        <v>213263937.52</v>
      </c>
      <c r="E17" s="2">
        <v>500</v>
      </c>
      <c r="F17" s="2">
        <v>-20500</v>
      </c>
      <c r="G17" s="2">
        <v>24467949.5</v>
      </c>
      <c r="H17" s="2">
        <v>0</v>
      </c>
      <c r="I17" s="3">
        <f t="shared" si="0"/>
        <v>0.114419051765221</v>
      </c>
      <c r="J17" s="3">
        <f t="shared" si="1"/>
        <v>9.58618387808767e-5</v>
      </c>
      <c r="K17" s="3">
        <f t="shared" si="2"/>
        <v>0.997262107137425</v>
      </c>
      <c r="L17" s="1">
        <f t="shared" si="3"/>
        <v>212971189.1</v>
      </c>
      <c r="M17" s="4">
        <v>729</v>
      </c>
      <c r="N17" s="1">
        <f t="shared" si="4"/>
        <v>0.998629176985439</v>
      </c>
      <c r="O17" s="1">
        <f t="shared" si="5"/>
        <v>728.4887738079</v>
      </c>
    </row>
    <row r="18" spans="1:15">
      <c r="A18" s="1" t="s">
        <v>31</v>
      </c>
      <c r="B18" s="2">
        <v>142782019.19</v>
      </c>
      <c r="C18" s="2">
        <v>168088057.43</v>
      </c>
      <c r="D18" s="2">
        <v>25306038.2400002</v>
      </c>
      <c r="E18" s="2">
        <v>13466922.27</v>
      </c>
      <c r="F18" s="2">
        <v>-3437560.69</v>
      </c>
      <c r="G18" s="2">
        <v>33540813.45</v>
      </c>
      <c r="H18" s="2">
        <v>-3408152.48</v>
      </c>
      <c r="I18" s="3">
        <f t="shared" si="0"/>
        <v>0.151213446566172</v>
      </c>
      <c r="J18" s="3">
        <f t="shared" si="1"/>
        <v>0.0220211390058234</v>
      </c>
      <c r="K18" s="3">
        <f t="shared" si="2"/>
        <v>0.0814039051784766</v>
      </c>
      <c r="L18" s="1">
        <f t="shared" si="3"/>
        <v>-117475980.95</v>
      </c>
      <c r="M18" s="4">
        <v>8244</v>
      </c>
      <c r="N18" s="1">
        <f t="shared" si="4"/>
        <v>0.150552267822709</v>
      </c>
      <c r="O18" s="1">
        <f t="shared" si="5"/>
        <v>0.177235469729039</v>
      </c>
    </row>
    <row r="19" spans="1:15">
      <c r="A19" s="1" t="s">
        <v>32</v>
      </c>
      <c r="B19" s="2">
        <v>137752837.21</v>
      </c>
      <c r="C19" s="2">
        <v>197656390.77</v>
      </c>
      <c r="D19" s="2">
        <v>59903553.5599998</v>
      </c>
      <c r="E19" s="2">
        <v>10674052.77</v>
      </c>
      <c r="F19" s="2">
        <v>-1647749.31</v>
      </c>
      <c r="G19" s="2">
        <v>19818147.7</v>
      </c>
      <c r="H19" s="2">
        <v>-1070040.1</v>
      </c>
      <c r="I19" s="3">
        <f t="shared" si="0"/>
        <v>0.0909104399233112</v>
      </c>
      <c r="J19" s="3">
        <f t="shared" si="1"/>
        <v>0.00810290589310219</v>
      </c>
      <c r="K19" s="3">
        <f t="shared" si="2"/>
        <v>0.178598406253664</v>
      </c>
      <c r="L19" s="1">
        <f t="shared" si="3"/>
        <v>-77849283.6500004</v>
      </c>
      <c r="M19" s="4">
        <v>6146</v>
      </c>
      <c r="N19" s="1">
        <f t="shared" si="4"/>
        <v>0.303069146039936</v>
      </c>
      <c r="O19" s="1">
        <f t="shared" si="5"/>
        <v>0.434862575415986</v>
      </c>
    </row>
    <row r="20" spans="1:15">
      <c r="A20" s="1" t="s">
        <v>33</v>
      </c>
      <c r="B20" s="2">
        <v>212140557.3</v>
      </c>
      <c r="C20" s="2">
        <v>209115169.14</v>
      </c>
      <c r="D20" s="2">
        <v>-3025388.15999985</v>
      </c>
      <c r="E20" s="2">
        <v>9205182.98</v>
      </c>
      <c r="F20" s="2">
        <v>-165610</v>
      </c>
      <c r="G20" s="2">
        <v>21724484.4</v>
      </c>
      <c r="H20" s="2">
        <v>-4919353.01</v>
      </c>
      <c r="I20" s="3">
        <f t="shared" si="0"/>
        <v>0.0734225446414326</v>
      </c>
      <c r="J20" s="3">
        <f t="shared" si="1"/>
        <v>0.0120709647153586</v>
      </c>
      <c r="K20" s="3">
        <f t="shared" si="2"/>
        <v>-0.00718183272086809</v>
      </c>
      <c r="L20" s="1">
        <f t="shared" si="3"/>
        <v>-215165945.46</v>
      </c>
      <c r="M20" s="4">
        <v>4623</v>
      </c>
      <c r="N20" s="1">
        <f t="shared" si="4"/>
        <v>-0.0144675691029109</v>
      </c>
      <c r="O20" s="1">
        <f t="shared" si="5"/>
        <v>-0.0142612435759819</v>
      </c>
    </row>
    <row r="21" spans="1:15">
      <c r="A21" s="1" t="s">
        <v>34</v>
      </c>
      <c r="B21" s="2">
        <v>204339817.17</v>
      </c>
      <c r="C21" s="2">
        <v>222122058.8</v>
      </c>
      <c r="D21" s="2">
        <v>17782241.6299997</v>
      </c>
      <c r="E21" s="2">
        <v>19848544.14</v>
      </c>
      <c r="F21" s="2">
        <v>-51356.26</v>
      </c>
      <c r="G21" s="2">
        <v>15117000.76</v>
      </c>
      <c r="H21" s="2">
        <v>0</v>
      </c>
      <c r="I21" s="3">
        <f t="shared" si="0"/>
        <v>0.0819898491992276</v>
      </c>
      <c r="J21" s="3">
        <f t="shared" si="1"/>
        <v>0.000120424035286129</v>
      </c>
      <c r="K21" s="3">
        <f t="shared" si="2"/>
        <v>0.0416971425395375</v>
      </c>
      <c r="L21" s="1">
        <f t="shared" si="3"/>
        <v>-186557575.540001</v>
      </c>
      <c r="M21" s="4">
        <v>1907</v>
      </c>
      <c r="N21" s="1">
        <f t="shared" si="4"/>
        <v>0.0800561714854756</v>
      </c>
      <c r="O21" s="1">
        <f t="shared" si="5"/>
        <v>0.0870228909679691</v>
      </c>
    </row>
    <row r="22" spans="1:15">
      <c r="A22" s="1" t="s">
        <v>35</v>
      </c>
      <c r="B22" s="2">
        <v>123194760.08</v>
      </c>
      <c r="C22" s="2">
        <v>129722845.87</v>
      </c>
      <c r="D22" s="2">
        <v>6528085.79000001</v>
      </c>
      <c r="E22" s="2">
        <v>16059446.19</v>
      </c>
      <c r="F22" s="2">
        <v>-1076458.74</v>
      </c>
      <c r="G22" s="2">
        <v>3376601.97</v>
      </c>
      <c r="H22" s="2">
        <v>-4489290.75</v>
      </c>
      <c r="I22" s="3">
        <f t="shared" si="0"/>
        <v>0.0768473514803171</v>
      </c>
      <c r="J22" s="3">
        <f t="shared" si="1"/>
        <v>0.0220061765534042</v>
      </c>
      <c r="K22" s="3">
        <f t="shared" si="2"/>
        <v>0.0258111164917897</v>
      </c>
      <c r="L22" s="1">
        <f t="shared" si="3"/>
        <v>-116666674.29</v>
      </c>
      <c r="M22" s="4">
        <v>3778</v>
      </c>
      <c r="N22" s="1">
        <f t="shared" si="4"/>
        <v>0.0503233316091603</v>
      </c>
      <c r="O22" s="1">
        <f t="shared" si="5"/>
        <v>0.0529899630938914</v>
      </c>
    </row>
    <row r="23" spans="1:15">
      <c r="A23" s="1" t="s">
        <v>36</v>
      </c>
      <c r="B23" s="2">
        <v>74890175.9399999</v>
      </c>
      <c r="C23" s="2">
        <v>122886463.42</v>
      </c>
      <c r="D23" s="2">
        <v>47996287.4800002</v>
      </c>
      <c r="E23" s="2">
        <v>7580296.76</v>
      </c>
      <c r="F23" s="2">
        <v>-1343486.28</v>
      </c>
      <c r="G23" s="2">
        <v>17929231.14</v>
      </c>
      <c r="H23" s="2">
        <v>-653248.7</v>
      </c>
      <c r="I23" s="3">
        <f t="shared" si="0"/>
        <v>0.128981501468263</v>
      </c>
      <c r="J23" s="3">
        <f t="shared" si="1"/>
        <v>0.0100959091349786</v>
      </c>
      <c r="K23" s="3">
        <f t="shared" si="2"/>
        <v>0.242679254917643</v>
      </c>
      <c r="L23" s="1">
        <f t="shared" si="3"/>
        <v>-26893888.4599997</v>
      </c>
      <c r="M23" s="4">
        <v>3172</v>
      </c>
      <c r="N23" s="1">
        <f t="shared" si="4"/>
        <v>0.39057424344583</v>
      </c>
      <c r="O23" s="1">
        <f t="shared" si="5"/>
        <v>0.64088896677788</v>
      </c>
    </row>
    <row r="24" spans="1:15">
      <c r="A24" s="1" t="s">
        <v>37</v>
      </c>
      <c r="B24" s="2">
        <v>200994746.13</v>
      </c>
      <c r="C24" s="2">
        <v>212044592.53</v>
      </c>
      <c r="D24" s="2">
        <v>11049846.4</v>
      </c>
      <c r="E24" s="2">
        <v>1895683.76</v>
      </c>
      <c r="F24" s="2">
        <v>-1218807.36</v>
      </c>
      <c r="G24" s="2">
        <v>3608735.83</v>
      </c>
      <c r="H24" s="2">
        <v>-1286608.51</v>
      </c>
      <c r="I24" s="3">
        <f t="shared" si="0"/>
        <v>0.013326623095654</v>
      </c>
      <c r="J24" s="3">
        <f t="shared" si="1"/>
        <v>0.00606580447791771</v>
      </c>
      <c r="K24" s="3">
        <f t="shared" si="2"/>
        <v>0.0267525278242221</v>
      </c>
      <c r="L24" s="1">
        <f t="shared" si="3"/>
        <v>-189944899.73</v>
      </c>
      <c r="M24" s="4">
        <v>8521</v>
      </c>
      <c r="N24" s="1">
        <f t="shared" si="4"/>
        <v>0.052110955852065</v>
      </c>
      <c r="O24" s="1">
        <f t="shared" si="5"/>
        <v>0.0549757971924951</v>
      </c>
    </row>
    <row r="25" spans="1:15">
      <c r="A25" s="1" t="s">
        <v>38</v>
      </c>
      <c r="B25" s="2">
        <v>86230669.41</v>
      </c>
      <c r="C25" s="2">
        <v>154248452.83</v>
      </c>
      <c r="D25" s="2">
        <v>68017783.4199999</v>
      </c>
      <c r="E25" s="2">
        <v>1975174.67</v>
      </c>
      <c r="F25" s="2">
        <v>-959164.08</v>
      </c>
      <c r="G25" s="2">
        <v>13437162.48</v>
      </c>
      <c r="H25" s="2">
        <v>-2256580.23</v>
      </c>
      <c r="I25" s="3">
        <f t="shared" si="0"/>
        <v>0.0640901256060739</v>
      </c>
      <c r="J25" s="3">
        <f t="shared" si="1"/>
        <v>0.0133722390536284</v>
      </c>
      <c r="K25" s="3">
        <f t="shared" si="2"/>
        <v>0.282842779807378</v>
      </c>
      <c r="L25" s="1">
        <f t="shared" si="3"/>
        <v>-18212885.9900001</v>
      </c>
      <c r="M25" s="4">
        <v>3829</v>
      </c>
      <c r="N25" s="1">
        <f t="shared" si="4"/>
        <v>0.440962500252521</v>
      </c>
      <c r="O25" s="1">
        <f t="shared" si="5"/>
        <v>0.788788767214557</v>
      </c>
    </row>
    <row r="26" spans="1:15">
      <c r="A26" s="1" t="s">
        <v>39</v>
      </c>
      <c r="B26" s="2">
        <v>10004188.87</v>
      </c>
      <c r="C26" s="2">
        <v>43833796.03</v>
      </c>
      <c r="D26" s="2">
        <v>33829607.16</v>
      </c>
      <c r="E26" s="2">
        <v>300618.2</v>
      </c>
      <c r="F26" s="2">
        <v>-79133.79</v>
      </c>
      <c r="G26" s="2">
        <v>4737111.03</v>
      </c>
      <c r="H26" s="2">
        <v>-579500</v>
      </c>
      <c r="I26" s="3">
        <f t="shared" si="0"/>
        <v>0.0935720242753736</v>
      </c>
      <c r="J26" s="3">
        <f t="shared" si="1"/>
        <v>0.0122336263369322</v>
      </c>
      <c r="K26" s="3">
        <f t="shared" si="2"/>
        <v>0.628359460756861</v>
      </c>
      <c r="L26" s="1">
        <f t="shared" si="3"/>
        <v>23825418.29</v>
      </c>
      <c r="M26" s="4">
        <v>2388</v>
      </c>
      <c r="N26" s="1">
        <f t="shared" si="4"/>
        <v>0.77176996345119</v>
      </c>
      <c r="O26" s="1">
        <f t="shared" si="5"/>
        <v>3.38154423108168</v>
      </c>
    </row>
    <row r="27" spans="1:15">
      <c r="A27" s="1" t="s">
        <v>40</v>
      </c>
      <c r="B27" s="2">
        <v>42645410.52</v>
      </c>
      <c r="C27" s="2">
        <v>42429070.82</v>
      </c>
      <c r="D27" s="2">
        <v>-216339.70000001</v>
      </c>
      <c r="E27" s="2">
        <v>1730168.26</v>
      </c>
      <c r="F27" s="2">
        <v>-79480.8</v>
      </c>
      <c r="G27" s="2">
        <v>4429759.45</v>
      </c>
      <c r="H27" s="2">
        <v>-61772</v>
      </c>
      <c r="I27" s="3">
        <f t="shared" si="0"/>
        <v>0.0724062916749602</v>
      </c>
      <c r="J27" s="3">
        <f t="shared" si="1"/>
        <v>0.00166034276994865</v>
      </c>
      <c r="K27" s="3">
        <f t="shared" si="2"/>
        <v>-0.0025429446832054</v>
      </c>
      <c r="L27" s="1">
        <f t="shared" si="3"/>
        <v>-42861750.22</v>
      </c>
      <c r="M27" s="4">
        <v>1295</v>
      </c>
      <c r="N27" s="1">
        <f t="shared" si="4"/>
        <v>-0.00509885547382841</v>
      </c>
      <c r="O27" s="1">
        <f t="shared" si="5"/>
        <v>-0.00507298903591397</v>
      </c>
    </row>
    <row r="28" spans="1:15">
      <c r="A28" s="1" t="s">
        <v>41</v>
      </c>
      <c r="B28" s="2">
        <v>48889674.1899999</v>
      </c>
      <c r="C28" s="2">
        <v>48659766.5</v>
      </c>
      <c r="D28" s="2">
        <v>-229907.689999901</v>
      </c>
      <c r="E28" s="2">
        <v>3064709.89</v>
      </c>
      <c r="F28" s="2">
        <v>-122908.12</v>
      </c>
      <c r="G28" s="2">
        <v>2084016.43</v>
      </c>
      <c r="H28" s="2">
        <v>-315301.56</v>
      </c>
      <c r="I28" s="3">
        <f t="shared" si="0"/>
        <v>0.0527806851949261</v>
      </c>
      <c r="J28" s="3">
        <f t="shared" si="1"/>
        <v>0.00449218034363289</v>
      </c>
      <c r="K28" s="3">
        <f t="shared" si="2"/>
        <v>-0.00235683247770245</v>
      </c>
      <c r="L28" s="1">
        <f t="shared" si="3"/>
        <v>-49119581.8799998</v>
      </c>
      <c r="M28" s="4">
        <v>4033</v>
      </c>
      <c r="N28" s="1">
        <f t="shared" si="4"/>
        <v>-0.00472480051871808</v>
      </c>
      <c r="O28" s="1">
        <f t="shared" si="5"/>
        <v>-0.00470258175798862</v>
      </c>
    </row>
    <row r="29" spans="1:15">
      <c r="A29" s="1" t="s">
        <v>42</v>
      </c>
      <c r="B29" s="2">
        <v>1414753.47</v>
      </c>
      <c r="C29" s="2">
        <v>53773528.75</v>
      </c>
      <c r="D29" s="2">
        <v>52358775.28</v>
      </c>
      <c r="E29" s="2">
        <v>119585</v>
      </c>
      <c r="F29" s="2">
        <v>0</v>
      </c>
      <c r="G29" s="2">
        <v>5010635.05</v>
      </c>
      <c r="H29" s="2">
        <v>0</v>
      </c>
      <c r="I29" s="3">
        <f t="shared" si="0"/>
        <v>0.0929585021245838</v>
      </c>
      <c r="J29" s="3">
        <f t="shared" si="1"/>
        <v>0</v>
      </c>
      <c r="K29" s="3">
        <f t="shared" si="2"/>
        <v>0.948729932765064</v>
      </c>
      <c r="L29" s="1">
        <f t="shared" si="3"/>
        <v>50944021.81</v>
      </c>
      <c r="M29" s="4">
        <v>738</v>
      </c>
      <c r="N29" s="1">
        <f t="shared" si="4"/>
        <v>0.973690522030321</v>
      </c>
      <c r="O29" s="1">
        <f t="shared" si="5"/>
        <v>37.0091159981392</v>
      </c>
    </row>
    <row r="30" spans="1:15">
      <c r="A30" s="1" t="s">
        <v>43</v>
      </c>
      <c r="B30" s="2">
        <v>186618.44</v>
      </c>
      <c r="C30" s="2">
        <v>46976378.78</v>
      </c>
      <c r="D30" s="2">
        <v>46789760.34</v>
      </c>
      <c r="E30" s="2">
        <v>300</v>
      </c>
      <c r="F30" s="2">
        <v>0</v>
      </c>
      <c r="G30" s="2">
        <v>508000</v>
      </c>
      <c r="H30" s="2">
        <v>0</v>
      </c>
      <c r="I30" s="3">
        <f t="shared" si="0"/>
        <v>0.0107775169086253</v>
      </c>
      <c r="J30" s="3">
        <f t="shared" si="1"/>
        <v>0</v>
      </c>
      <c r="K30" s="3">
        <f t="shared" si="2"/>
        <v>0.992086234929918</v>
      </c>
      <c r="L30" s="1">
        <f t="shared" si="3"/>
        <v>46603141.9</v>
      </c>
      <c r="M30" s="4">
        <v>525</v>
      </c>
      <c r="N30" s="1">
        <f t="shared" si="4"/>
        <v>0.996027398346859</v>
      </c>
      <c r="O30" s="1">
        <f t="shared" si="5"/>
        <v>250.724206782567</v>
      </c>
    </row>
    <row r="31" spans="1:15">
      <c r="A31" s="1" t="s">
        <v>44</v>
      </c>
      <c r="B31" s="2">
        <v>24220896.36</v>
      </c>
      <c r="C31" s="2">
        <v>78108521.8099998</v>
      </c>
      <c r="D31" s="2">
        <v>53887625.4499998</v>
      </c>
      <c r="E31" s="2">
        <v>1111178</v>
      </c>
      <c r="F31" s="2">
        <v>-3375</v>
      </c>
      <c r="G31" s="2">
        <v>5676504.49000001</v>
      </c>
      <c r="H31" s="2">
        <v>0</v>
      </c>
      <c r="I31" s="3">
        <f t="shared" si="0"/>
        <v>0.0663316826322968</v>
      </c>
      <c r="J31" s="3">
        <f t="shared" si="1"/>
        <v>3.29817178711318e-5</v>
      </c>
      <c r="K31" s="3">
        <f t="shared" si="2"/>
        <v>0.526609321285071</v>
      </c>
      <c r="L31" s="1">
        <f t="shared" si="3"/>
        <v>29666729.0899998</v>
      </c>
      <c r="M31" s="4">
        <v>1554</v>
      </c>
      <c r="N31" s="1">
        <f t="shared" si="4"/>
        <v>0.689907121544078</v>
      </c>
      <c r="O31" s="1">
        <f t="shared" si="5"/>
        <v>2.22484026392159</v>
      </c>
    </row>
    <row r="32" spans="1:15">
      <c r="A32" s="1" t="s">
        <v>45</v>
      </c>
      <c r="B32" s="2">
        <v>5059207.58</v>
      </c>
      <c r="C32" s="2">
        <v>54271848.95</v>
      </c>
      <c r="D32" s="2">
        <v>49212641.37</v>
      </c>
      <c r="E32" s="2">
        <v>47364</v>
      </c>
      <c r="F32" s="2">
        <v>-5298.1</v>
      </c>
      <c r="G32" s="2">
        <v>2194389.2</v>
      </c>
      <c r="H32" s="2">
        <v>-29733</v>
      </c>
      <c r="I32" s="3">
        <f t="shared" si="0"/>
        <v>0.0377838071848002</v>
      </c>
      <c r="J32" s="3">
        <f t="shared" si="1"/>
        <v>0.000590434454547206</v>
      </c>
      <c r="K32" s="3">
        <f t="shared" si="2"/>
        <v>0.829458368824365</v>
      </c>
      <c r="L32" s="1">
        <f t="shared" si="3"/>
        <v>44153433.79</v>
      </c>
      <c r="M32" s="4">
        <v>3020</v>
      </c>
      <c r="N32" s="1">
        <f t="shared" si="4"/>
        <v>0.906780261261027</v>
      </c>
      <c r="O32" s="1">
        <f t="shared" si="5"/>
        <v>9.72734180043271</v>
      </c>
    </row>
    <row r="33" spans="1:15">
      <c r="A33" s="1" t="s">
        <v>46</v>
      </c>
      <c r="B33" s="2">
        <v>2542575.72</v>
      </c>
      <c r="C33" s="2">
        <v>45475253.28</v>
      </c>
      <c r="D33" s="2">
        <v>42932677.56</v>
      </c>
      <c r="E33" s="2">
        <v>65287</v>
      </c>
      <c r="F33" s="2">
        <v>-30135</v>
      </c>
      <c r="G33" s="2">
        <v>3251852.2</v>
      </c>
      <c r="H33" s="2">
        <v>-200000</v>
      </c>
      <c r="I33" s="3">
        <f t="shared" si="0"/>
        <v>0.0690814072414644</v>
      </c>
      <c r="J33" s="3">
        <f t="shared" si="1"/>
        <v>0.00479269897853982</v>
      </c>
      <c r="K33" s="3">
        <f t="shared" si="2"/>
        <v>0.89409868072128</v>
      </c>
      <c r="L33" s="1">
        <f t="shared" si="3"/>
        <v>40390101.84</v>
      </c>
      <c r="M33" s="4">
        <v>3378</v>
      </c>
      <c r="N33" s="1">
        <f t="shared" si="4"/>
        <v>0.944088805743536</v>
      </c>
      <c r="O33" s="1">
        <f t="shared" si="5"/>
        <v>16.8855059938982</v>
      </c>
    </row>
    <row r="34" spans="1:15">
      <c r="A34" s="1" t="s">
        <v>47</v>
      </c>
      <c r="B34" s="2">
        <v>69644756.16</v>
      </c>
      <c r="C34" s="2">
        <v>74440396.1600001</v>
      </c>
      <c r="D34" s="2">
        <v>4795640.00000008</v>
      </c>
      <c r="E34" s="2">
        <v>15006989.59</v>
      </c>
      <c r="F34" s="2">
        <v>-584481.26</v>
      </c>
      <c r="G34" s="2">
        <v>13006341.59</v>
      </c>
      <c r="H34" s="2">
        <v>-1317659.71</v>
      </c>
      <c r="I34" s="3">
        <f t="shared" si="0"/>
        <v>0.194422053410368</v>
      </c>
      <c r="J34" s="3">
        <f t="shared" si="1"/>
        <v>0.0132015057719169</v>
      </c>
      <c r="K34" s="3">
        <f t="shared" si="2"/>
        <v>0.0332833739131524</v>
      </c>
      <c r="L34" s="1">
        <f t="shared" si="3"/>
        <v>-64849116.1599999</v>
      </c>
      <c r="M34" s="4">
        <v>2366</v>
      </c>
      <c r="N34" s="1">
        <f t="shared" si="4"/>
        <v>0.0644225480704383</v>
      </c>
      <c r="O34" s="1">
        <f t="shared" si="5"/>
        <v>0.0688585941629647</v>
      </c>
    </row>
    <row r="35" spans="1:15">
      <c r="A35" s="1" t="s">
        <v>48</v>
      </c>
      <c r="B35" s="2">
        <v>52849851.65</v>
      </c>
      <c r="C35" s="2">
        <v>95568728.51</v>
      </c>
      <c r="D35" s="2">
        <v>42718876.86</v>
      </c>
      <c r="E35" s="2">
        <v>10902888.92</v>
      </c>
      <c r="F35" s="2">
        <v>-3127983.66</v>
      </c>
      <c r="G35" s="2">
        <v>5383256.79</v>
      </c>
      <c r="H35" s="2">
        <v>-264764.42</v>
      </c>
      <c r="I35" s="3">
        <f t="shared" ref="I35:I66" si="6">(E35+G35)/(B35+C35)</f>
        <v>0.109731178484816</v>
      </c>
      <c r="J35" s="3">
        <f t="shared" ref="J35:J66" si="7">-(H35+F35)/(B35+C35)</f>
        <v>0.0228593217664696</v>
      </c>
      <c r="K35" s="3">
        <f t="shared" ref="K35:K66" si="8">D35/(C35+B35)</f>
        <v>0.287827014744028</v>
      </c>
      <c r="L35" s="1">
        <f t="shared" ref="L35:L66" si="9">D35-B35</f>
        <v>-10130974.79</v>
      </c>
      <c r="M35" s="4">
        <v>3016</v>
      </c>
      <c r="N35" s="1">
        <f t="shared" ref="N35:N66" si="10">D35/C35</f>
        <v>0.446996392293009</v>
      </c>
      <c r="O35" s="1">
        <f t="shared" ref="O35:O66" si="11">D35/B35</f>
        <v>0.808306466835654</v>
      </c>
    </row>
    <row r="36" spans="1:15">
      <c r="A36" s="1" t="s">
        <v>49</v>
      </c>
      <c r="B36" s="2">
        <v>33451922.23</v>
      </c>
      <c r="C36" s="2">
        <v>38633260.75</v>
      </c>
      <c r="D36" s="2">
        <v>5181338.52</v>
      </c>
      <c r="E36" s="2">
        <v>4243493.58</v>
      </c>
      <c r="F36" s="2">
        <v>-1016293.34</v>
      </c>
      <c r="G36" s="2">
        <v>1599693.06</v>
      </c>
      <c r="H36" s="2">
        <v>-19580</v>
      </c>
      <c r="I36" s="3">
        <f t="shared" si="6"/>
        <v>0.0810594687901561</v>
      </c>
      <c r="J36" s="3">
        <f t="shared" si="7"/>
        <v>0.0143701284671415</v>
      </c>
      <c r="K36" s="3">
        <f t="shared" si="8"/>
        <v>0.0718779963621312</v>
      </c>
      <c r="L36" s="1">
        <f t="shared" si="9"/>
        <v>-28270583.71</v>
      </c>
      <c r="M36" s="4">
        <v>1439</v>
      </c>
      <c r="N36" s="1">
        <f t="shared" si="10"/>
        <v>0.134116003138565</v>
      </c>
      <c r="O36" s="1">
        <f t="shared" si="11"/>
        <v>0.154889111734014</v>
      </c>
    </row>
    <row r="37" spans="1:15">
      <c r="A37" s="1" t="s">
        <v>50</v>
      </c>
      <c r="B37" s="2">
        <v>22400406.1</v>
      </c>
      <c r="C37" s="2">
        <v>40171671.32</v>
      </c>
      <c r="D37" s="2">
        <v>17771265.2200001</v>
      </c>
      <c r="E37" s="2">
        <v>1311567.48</v>
      </c>
      <c r="F37" s="2">
        <v>-69685.48</v>
      </c>
      <c r="G37" s="2">
        <v>3249095.33</v>
      </c>
      <c r="H37" s="2">
        <v>-1008558.25</v>
      </c>
      <c r="I37" s="3">
        <f t="shared" si="6"/>
        <v>0.0728865493691003</v>
      </c>
      <c r="J37" s="3">
        <f t="shared" si="7"/>
        <v>0.0172320270391943</v>
      </c>
      <c r="K37" s="3">
        <f t="shared" si="8"/>
        <v>0.284012709066933</v>
      </c>
      <c r="L37" s="1">
        <f t="shared" si="9"/>
        <v>-4629140.87999994</v>
      </c>
      <c r="M37" s="4">
        <v>3183</v>
      </c>
      <c r="N37" s="1">
        <f t="shared" si="10"/>
        <v>0.442383018581365</v>
      </c>
      <c r="O37" s="1">
        <f t="shared" si="11"/>
        <v>0.79334567153227</v>
      </c>
    </row>
    <row r="38" spans="1:15">
      <c r="A38" s="1" t="s">
        <v>51</v>
      </c>
      <c r="B38" s="2">
        <v>50078318.69</v>
      </c>
      <c r="C38" s="2">
        <v>50089245.77</v>
      </c>
      <c r="D38" s="2">
        <v>10927.080000028</v>
      </c>
      <c r="E38" s="2">
        <v>2074331.99</v>
      </c>
      <c r="F38" s="2">
        <v>-100000</v>
      </c>
      <c r="G38" s="2">
        <v>5926998.48</v>
      </c>
      <c r="H38" s="2">
        <v>-574269.71</v>
      </c>
      <c r="I38" s="3">
        <f t="shared" si="6"/>
        <v>0.0798794551223732</v>
      </c>
      <c r="J38" s="3">
        <f t="shared" si="7"/>
        <v>0.00673141763638724</v>
      </c>
      <c r="K38" s="3">
        <f t="shared" si="8"/>
        <v>0.000109088007269973</v>
      </c>
      <c r="L38" s="1">
        <f t="shared" si="9"/>
        <v>-50067391.61</v>
      </c>
      <c r="M38" s="4">
        <v>1891</v>
      </c>
      <c r="N38" s="1">
        <f t="shared" si="10"/>
        <v>0.00021815221674934</v>
      </c>
      <c r="O38" s="1">
        <f t="shared" si="11"/>
        <v>0.000218199817523227</v>
      </c>
    </row>
    <row r="39" spans="1:15">
      <c r="A39" s="1" t="s">
        <v>52</v>
      </c>
      <c r="B39" s="2">
        <v>13162533.92</v>
      </c>
      <c r="C39" s="2">
        <v>50113398.94</v>
      </c>
      <c r="D39" s="2">
        <v>36950865.02</v>
      </c>
      <c r="E39" s="2">
        <v>2801318.39</v>
      </c>
      <c r="F39" s="2">
        <v>-10740.93</v>
      </c>
      <c r="G39" s="2">
        <v>6368082.05</v>
      </c>
      <c r="H39" s="2">
        <v>-400000</v>
      </c>
      <c r="I39" s="3">
        <f t="shared" si="6"/>
        <v>0.14491134346905</v>
      </c>
      <c r="J39" s="3">
        <f t="shared" si="7"/>
        <v>0.00649126629090996</v>
      </c>
      <c r="K39" s="3">
        <f t="shared" si="8"/>
        <v>0.583963970973845</v>
      </c>
      <c r="L39" s="1">
        <f t="shared" si="9"/>
        <v>23788331.1</v>
      </c>
      <c r="M39" s="4">
        <v>1619</v>
      </c>
      <c r="N39" s="1">
        <f t="shared" si="10"/>
        <v>0.737345017531952</v>
      </c>
      <c r="O39" s="1">
        <f t="shared" si="11"/>
        <v>2.80727595800186</v>
      </c>
    </row>
    <row r="40" spans="1:15">
      <c r="A40" s="1" t="s">
        <v>53</v>
      </c>
      <c r="B40" s="2">
        <v>373240.46</v>
      </c>
      <c r="C40" s="2">
        <v>32917476.68</v>
      </c>
      <c r="D40" s="2">
        <v>32544236.22</v>
      </c>
      <c r="E40" s="2">
        <v>883</v>
      </c>
      <c r="F40" s="2">
        <v>0</v>
      </c>
      <c r="G40" s="2">
        <v>3530167</v>
      </c>
      <c r="H40" s="2">
        <v>-406390</v>
      </c>
      <c r="I40" s="3">
        <f t="shared" si="6"/>
        <v>0.106067105287958</v>
      </c>
      <c r="J40" s="3">
        <f t="shared" si="7"/>
        <v>0.0122073068684876</v>
      </c>
      <c r="K40" s="3">
        <f t="shared" si="8"/>
        <v>0.977576904791183</v>
      </c>
      <c r="L40" s="1">
        <f t="shared" si="9"/>
        <v>32170995.76</v>
      </c>
      <c r="M40" s="4">
        <v>546</v>
      </c>
      <c r="N40" s="1">
        <f t="shared" si="10"/>
        <v>0.988661328338488</v>
      </c>
      <c r="O40" s="1">
        <f t="shared" si="11"/>
        <v>87.1937523064889</v>
      </c>
    </row>
    <row r="41" spans="1:15">
      <c r="A41" s="1" t="s">
        <v>54</v>
      </c>
      <c r="B41" s="2">
        <v>4486335.35999999</v>
      </c>
      <c r="C41" s="2">
        <v>34507751.31</v>
      </c>
      <c r="D41" s="2">
        <v>30021415.95</v>
      </c>
      <c r="E41" s="2">
        <v>360685.27</v>
      </c>
      <c r="F41" s="2">
        <v>-31864.04</v>
      </c>
      <c r="G41" s="2">
        <v>1536830.56</v>
      </c>
      <c r="H41" s="2">
        <v>-2778224</v>
      </c>
      <c r="I41" s="3">
        <f t="shared" si="6"/>
        <v>0.0486616303148305</v>
      </c>
      <c r="J41" s="3">
        <f t="shared" si="7"/>
        <v>0.0720644661787125</v>
      </c>
      <c r="K41" s="3">
        <f t="shared" si="8"/>
        <v>0.769896630842156</v>
      </c>
      <c r="L41" s="1">
        <f t="shared" si="9"/>
        <v>25535080.59</v>
      </c>
      <c r="M41" s="4">
        <v>4031</v>
      </c>
      <c r="N41" s="1">
        <f t="shared" si="10"/>
        <v>0.869990503881373</v>
      </c>
      <c r="O41" s="1">
        <f t="shared" si="11"/>
        <v>6.6917458328394</v>
      </c>
    </row>
    <row r="42" spans="1:15">
      <c r="A42" s="1" t="s">
        <v>55</v>
      </c>
      <c r="B42" s="2">
        <v>5388727.33</v>
      </c>
      <c r="C42" s="2">
        <v>33332217.83</v>
      </c>
      <c r="D42" s="2">
        <v>27943490.5</v>
      </c>
      <c r="E42" s="2">
        <v>499288.16</v>
      </c>
      <c r="F42" s="2">
        <v>-141844</v>
      </c>
      <c r="G42" s="2">
        <v>3262112.12</v>
      </c>
      <c r="H42" s="2">
        <v>-1187231.03</v>
      </c>
      <c r="I42" s="3">
        <f t="shared" si="6"/>
        <v>0.0971412310432351</v>
      </c>
      <c r="J42" s="3">
        <f t="shared" si="7"/>
        <v>0.034324447001696</v>
      </c>
      <c r="K42" s="3">
        <f t="shared" si="8"/>
        <v>0.72166344040761</v>
      </c>
      <c r="L42" s="1">
        <f t="shared" si="9"/>
        <v>22554763.17</v>
      </c>
      <c r="M42" s="4">
        <v>2696</v>
      </c>
      <c r="N42" s="1">
        <f t="shared" si="10"/>
        <v>0.838332769889978</v>
      </c>
      <c r="O42" s="1">
        <f t="shared" si="11"/>
        <v>5.18554545234339</v>
      </c>
    </row>
    <row r="43" spans="1:15">
      <c r="A43" s="1" t="s">
        <v>56</v>
      </c>
      <c r="B43" s="2">
        <v>11769</v>
      </c>
      <c r="C43" s="2">
        <v>26235453.61</v>
      </c>
      <c r="D43" s="2">
        <v>26223684.61</v>
      </c>
      <c r="E43" s="2">
        <v>0</v>
      </c>
      <c r="F43" s="2">
        <v>0</v>
      </c>
      <c r="G43" s="2">
        <v>3096658.79</v>
      </c>
      <c r="H43" s="2">
        <v>-577600</v>
      </c>
      <c r="I43" s="3">
        <f t="shared" si="6"/>
        <v>0.117980436864211</v>
      </c>
      <c r="J43" s="3">
        <f t="shared" si="7"/>
        <v>0.0220061378905644</v>
      </c>
      <c r="K43" s="3">
        <f t="shared" si="8"/>
        <v>0.999103219401544</v>
      </c>
      <c r="L43" s="1">
        <f t="shared" si="9"/>
        <v>26211915.61</v>
      </c>
      <c r="M43" s="4">
        <v>374</v>
      </c>
      <c r="N43" s="1">
        <f t="shared" si="10"/>
        <v>0.999551408556721</v>
      </c>
      <c r="O43" s="1">
        <f t="shared" si="11"/>
        <v>2228.19989888691</v>
      </c>
    </row>
    <row r="44" spans="1:15">
      <c r="A44" s="1" t="s">
        <v>57</v>
      </c>
      <c r="B44" s="2">
        <v>3896529.75</v>
      </c>
      <c r="C44" s="2">
        <v>19715447.14</v>
      </c>
      <c r="D44" s="2">
        <v>15818917.39</v>
      </c>
      <c r="E44" s="2">
        <v>1000000</v>
      </c>
      <c r="F44" s="2">
        <v>-64566.03</v>
      </c>
      <c r="G44" s="2">
        <v>2908584.44</v>
      </c>
      <c r="H44" s="2">
        <v>-463186.3</v>
      </c>
      <c r="I44" s="3">
        <f t="shared" si="6"/>
        <v>0.16553397702398</v>
      </c>
      <c r="J44" s="3">
        <f t="shared" si="7"/>
        <v>0.0223510438138498</v>
      </c>
      <c r="K44" s="3">
        <f t="shared" si="8"/>
        <v>0.669953111664256</v>
      </c>
      <c r="L44" s="1">
        <f t="shared" si="9"/>
        <v>11922387.64</v>
      </c>
      <c r="M44" s="4">
        <v>323</v>
      </c>
      <c r="N44" s="1">
        <f t="shared" si="10"/>
        <v>0.802361583669362</v>
      </c>
      <c r="O44" s="1">
        <f t="shared" si="11"/>
        <v>4.05974505648264</v>
      </c>
    </row>
    <row r="45" spans="1:15">
      <c r="A45" s="1" t="s">
        <v>58</v>
      </c>
      <c r="B45" s="2">
        <v>34381631.3</v>
      </c>
      <c r="C45" s="2">
        <v>37740524.4</v>
      </c>
      <c r="D45" s="2">
        <v>3358893.10000003</v>
      </c>
      <c r="E45" s="2">
        <v>508105.32</v>
      </c>
      <c r="F45" s="2">
        <v>-103058</v>
      </c>
      <c r="G45" s="2">
        <v>2240033.18</v>
      </c>
      <c r="H45" s="2">
        <v>-513337.23</v>
      </c>
      <c r="I45" s="3">
        <f t="shared" si="6"/>
        <v>0.0381039428637045</v>
      </c>
      <c r="J45" s="3">
        <f t="shared" si="7"/>
        <v>0.00854654473396446</v>
      </c>
      <c r="K45" s="3">
        <f t="shared" si="8"/>
        <v>0.0465722782049349</v>
      </c>
      <c r="L45" s="1">
        <f t="shared" si="9"/>
        <v>-31022738.2</v>
      </c>
      <c r="M45" s="4">
        <v>3683</v>
      </c>
      <c r="N45" s="1">
        <f t="shared" si="10"/>
        <v>0.0889996403971543</v>
      </c>
      <c r="O45" s="1">
        <f t="shared" si="11"/>
        <v>0.097694407536737</v>
      </c>
    </row>
    <row r="46" spans="1:15">
      <c r="A46" s="1" t="s">
        <v>59</v>
      </c>
      <c r="B46" s="2">
        <v>26918289.2</v>
      </c>
      <c r="C46" s="2">
        <v>27925863.82</v>
      </c>
      <c r="D46" s="2">
        <v>1007574.62</v>
      </c>
      <c r="E46" s="2">
        <v>246704.11</v>
      </c>
      <c r="F46" s="2">
        <v>0</v>
      </c>
      <c r="G46" s="2">
        <v>1944382.8</v>
      </c>
      <c r="H46" s="2">
        <v>-601819</v>
      </c>
      <c r="I46" s="3">
        <f t="shared" si="6"/>
        <v>0.0399511486520902</v>
      </c>
      <c r="J46" s="3">
        <f t="shared" si="7"/>
        <v>0.0109732572546163</v>
      </c>
      <c r="K46" s="3">
        <f t="shared" si="8"/>
        <v>0.0183715959590546</v>
      </c>
      <c r="L46" s="1">
        <f t="shared" si="9"/>
        <v>-25910714.58</v>
      </c>
      <c r="M46" s="4">
        <v>925</v>
      </c>
      <c r="N46" s="1">
        <f t="shared" si="10"/>
        <v>0.0360803385168124</v>
      </c>
      <c r="O46" s="1">
        <f t="shared" si="11"/>
        <v>0.0374308564899438</v>
      </c>
    </row>
    <row r="47" spans="1:15">
      <c r="A47" s="1" t="s">
        <v>60</v>
      </c>
      <c r="B47" s="2">
        <v>52703543.41</v>
      </c>
      <c r="C47" s="2">
        <v>62111842.82</v>
      </c>
      <c r="D47" s="2">
        <v>9408299.41000005</v>
      </c>
      <c r="E47" s="2">
        <v>2436309.35</v>
      </c>
      <c r="F47" s="2">
        <v>-456934.88</v>
      </c>
      <c r="G47" s="2">
        <v>5611907</v>
      </c>
      <c r="H47" s="2">
        <v>-2797060</v>
      </c>
      <c r="I47" s="3">
        <f t="shared" si="6"/>
        <v>0.070097019347892</v>
      </c>
      <c r="J47" s="3">
        <f t="shared" si="7"/>
        <v>0.028341104679834</v>
      </c>
      <c r="K47" s="3">
        <f t="shared" si="8"/>
        <v>0.0819428451092191</v>
      </c>
      <c r="L47" s="1">
        <f t="shared" si="9"/>
        <v>-43295243.9999999</v>
      </c>
      <c r="M47" s="4">
        <v>3518</v>
      </c>
      <c r="N47" s="1">
        <f t="shared" si="10"/>
        <v>0.151473519104324</v>
      </c>
      <c r="O47" s="1">
        <f t="shared" si="11"/>
        <v>0.178513602715656</v>
      </c>
    </row>
    <row r="48" spans="1:15">
      <c r="A48" s="1" t="s">
        <v>61</v>
      </c>
      <c r="B48" s="2">
        <v>47929854.87</v>
      </c>
      <c r="C48" s="2">
        <v>57588277.6300001</v>
      </c>
      <c r="D48" s="2">
        <v>9658422.76000009</v>
      </c>
      <c r="E48" s="2">
        <v>2913955.8</v>
      </c>
      <c r="F48" s="2">
        <v>-105559.58</v>
      </c>
      <c r="G48" s="2">
        <v>3662644.7</v>
      </c>
      <c r="H48" s="2">
        <v>-460162.38</v>
      </c>
      <c r="I48" s="3">
        <f t="shared" si="6"/>
        <v>0.0623267332749658</v>
      </c>
      <c r="J48" s="3">
        <f t="shared" si="7"/>
        <v>0.00536137198978573</v>
      </c>
      <c r="K48" s="3">
        <f t="shared" si="8"/>
        <v>0.0915332988858582</v>
      </c>
      <c r="L48" s="1">
        <f t="shared" si="9"/>
        <v>-38271432.1099999</v>
      </c>
      <c r="M48" s="4">
        <v>6423</v>
      </c>
      <c r="N48" s="1">
        <f t="shared" si="10"/>
        <v>0.167715082955852</v>
      </c>
      <c r="O48" s="1">
        <f t="shared" si="11"/>
        <v>0.201511621226407</v>
      </c>
    </row>
    <row r="49" spans="1:15">
      <c r="A49" s="1" t="s">
        <v>62</v>
      </c>
      <c r="B49" s="2">
        <v>14377295.35</v>
      </c>
      <c r="C49" s="2">
        <v>57347499.5</v>
      </c>
      <c r="D49" s="2">
        <v>42970204.15</v>
      </c>
      <c r="E49" s="2">
        <v>491550.1</v>
      </c>
      <c r="F49" s="2">
        <v>-70309</v>
      </c>
      <c r="G49" s="2">
        <v>3381854.36</v>
      </c>
      <c r="H49" s="2">
        <v>-82870</v>
      </c>
      <c r="I49" s="3">
        <f t="shared" si="6"/>
        <v>0.0540037021799861</v>
      </c>
      <c r="J49" s="3">
        <f t="shared" si="7"/>
        <v>0.00213564918966094</v>
      </c>
      <c r="K49" s="3">
        <f t="shared" si="8"/>
        <v>0.599098320739219</v>
      </c>
      <c r="L49" s="1">
        <f t="shared" si="9"/>
        <v>28592908.8</v>
      </c>
      <c r="M49" s="4">
        <v>2251</v>
      </c>
      <c r="N49" s="1">
        <f t="shared" si="10"/>
        <v>0.749295165868566</v>
      </c>
      <c r="O49" s="1">
        <f t="shared" si="11"/>
        <v>2.98875435914308</v>
      </c>
    </row>
    <row r="50" spans="1:15">
      <c r="A50" s="1" t="s">
        <v>63</v>
      </c>
      <c r="B50" s="2">
        <v>24500732.04</v>
      </c>
      <c r="C50" s="2">
        <v>39206169.22</v>
      </c>
      <c r="D50" s="2">
        <v>14705437.18</v>
      </c>
      <c r="E50" s="2">
        <v>4120363.91</v>
      </c>
      <c r="F50" s="2">
        <v>-99403.31</v>
      </c>
      <c r="G50" s="2">
        <v>4683661.79</v>
      </c>
      <c r="H50" s="2">
        <v>-865335.41</v>
      </c>
      <c r="I50" s="3">
        <f t="shared" si="6"/>
        <v>0.138195792384707</v>
      </c>
      <c r="J50" s="3">
        <f t="shared" si="7"/>
        <v>0.0151433942150587</v>
      </c>
      <c r="K50" s="3">
        <f t="shared" si="8"/>
        <v>0.230829578729379</v>
      </c>
      <c r="L50" s="1">
        <f t="shared" si="9"/>
        <v>-9795294.86000004</v>
      </c>
      <c r="M50" s="4">
        <v>4128</v>
      </c>
      <c r="N50" s="1">
        <f t="shared" si="10"/>
        <v>0.375079674259488</v>
      </c>
      <c r="O50" s="1">
        <f t="shared" si="11"/>
        <v>0.600203992108963</v>
      </c>
    </row>
    <row r="51" spans="1:15">
      <c r="A51" s="1" t="s">
        <v>64</v>
      </c>
      <c r="B51" s="2">
        <v>1879996.29</v>
      </c>
      <c r="C51" s="2">
        <v>20130478.71</v>
      </c>
      <c r="D51" s="2">
        <v>18250482.42</v>
      </c>
      <c r="E51" s="2">
        <v>1121239</v>
      </c>
      <c r="F51" s="2">
        <v>-11600</v>
      </c>
      <c r="G51" s="2">
        <v>2268083.55</v>
      </c>
      <c r="H51" s="2">
        <v>-1697607.82</v>
      </c>
      <c r="I51" s="3">
        <f t="shared" si="6"/>
        <v>0.153986797195426</v>
      </c>
      <c r="J51" s="3">
        <f t="shared" si="7"/>
        <v>0.0776542905139485</v>
      </c>
      <c r="K51" s="3">
        <f t="shared" si="8"/>
        <v>0.829172583508534</v>
      </c>
      <c r="L51" s="1">
        <f t="shared" si="9"/>
        <v>16370486.13</v>
      </c>
      <c r="M51" s="4">
        <v>482</v>
      </c>
      <c r="N51" s="1">
        <f t="shared" si="10"/>
        <v>0.906609459363423</v>
      </c>
      <c r="O51" s="1">
        <f t="shared" si="11"/>
        <v>9.70772257215465</v>
      </c>
    </row>
    <row r="52" spans="1:15">
      <c r="A52" s="1" t="s">
        <v>65</v>
      </c>
      <c r="B52" s="2">
        <v>22559091.9</v>
      </c>
      <c r="C52" s="2">
        <v>30453335.6</v>
      </c>
      <c r="D52" s="2">
        <v>7894243.70000001</v>
      </c>
      <c r="E52" s="2">
        <v>193200</v>
      </c>
      <c r="F52" s="2">
        <v>-76266.74</v>
      </c>
      <c r="G52" s="2">
        <v>1791945.25</v>
      </c>
      <c r="H52" s="2">
        <v>-138769</v>
      </c>
      <c r="I52" s="3">
        <f t="shared" si="6"/>
        <v>0.0374467901889609</v>
      </c>
      <c r="J52" s="3">
        <f t="shared" si="7"/>
        <v>0.00405632698106496</v>
      </c>
      <c r="K52" s="3">
        <f t="shared" si="8"/>
        <v>0.148913077032739</v>
      </c>
      <c r="L52" s="1">
        <f t="shared" si="9"/>
        <v>-14664848.2</v>
      </c>
      <c r="M52" s="4">
        <v>1348</v>
      </c>
      <c r="N52" s="1">
        <f t="shared" si="10"/>
        <v>0.259224270329192</v>
      </c>
      <c r="O52" s="1">
        <f t="shared" si="11"/>
        <v>0.349936235686863</v>
      </c>
    </row>
    <row r="53" spans="1:15">
      <c r="A53" s="1" t="s">
        <v>66</v>
      </c>
      <c r="B53" s="2">
        <v>18437416.54</v>
      </c>
      <c r="C53" s="2">
        <v>21270109.97</v>
      </c>
      <c r="D53" s="2">
        <v>2832693.42999999</v>
      </c>
      <c r="E53" s="2">
        <v>781606</v>
      </c>
      <c r="F53" s="2">
        <v>-20499</v>
      </c>
      <c r="G53" s="2">
        <v>3701567.56</v>
      </c>
      <c r="H53" s="2">
        <v>-148618.1</v>
      </c>
      <c r="I53" s="3">
        <f t="shared" si="6"/>
        <v>0.112904881115447</v>
      </c>
      <c r="J53" s="3">
        <f t="shared" si="7"/>
        <v>0.00425906912024372</v>
      </c>
      <c r="K53" s="3">
        <f t="shared" si="8"/>
        <v>0.0713389545754406</v>
      </c>
      <c r="L53" s="1">
        <f t="shared" si="9"/>
        <v>-15604723.11</v>
      </c>
      <c r="M53" s="4">
        <v>804</v>
      </c>
      <c r="N53" s="1">
        <f t="shared" si="10"/>
        <v>0.133177187799937</v>
      </c>
      <c r="O53" s="1">
        <f t="shared" si="11"/>
        <v>0.153638305228634</v>
      </c>
    </row>
    <row r="54" spans="1:15">
      <c r="A54" s="1" t="s">
        <v>67</v>
      </c>
      <c r="B54" s="2">
        <v>34943306.95</v>
      </c>
      <c r="C54" s="2">
        <v>38127316.11</v>
      </c>
      <c r="D54" s="2">
        <v>3184009.16000001</v>
      </c>
      <c r="E54" s="2">
        <v>2264784</v>
      </c>
      <c r="F54" s="2">
        <v>-74739.7</v>
      </c>
      <c r="G54" s="2">
        <v>4520516.87</v>
      </c>
      <c r="H54" s="2">
        <v>-244255</v>
      </c>
      <c r="I54" s="3">
        <f t="shared" si="6"/>
        <v>0.0928594910765771</v>
      </c>
      <c r="J54" s="3">
        <f t="shared" si="7"/>
        <v>0.00436556699041783</v>
      </c>
      <c r="K54" s="3">
        <f t="shared" si="8"/>
        <v>0.0435744082459177</v>
      </c>
      <c r="L54" s="1">
        <f t="shared" si="9"/>
        <v>-31759297.79</v>
      </c>
      <c r="M54" s="4">
        <v>1084</v>
      </c>
      <c r="N54" s="1">
        <f t="shared" si="10"/>
        <v>0.083509921097355</v>
      </c>
      <c r="O54" s="1">
        <f t="shared" si="11"/>
        <v>0.0911192854344317</v>
      </c>
    </row>
    <row r="55" spans="1:15">
      <c r="A55" s="1" t="s">
        <v>68</v>
      </c>
      <c r="B55" s="2">
        <v>8163925.74</v>
      </c>
      <c r="C55" s="2">
        <v>37510977.72</v>
      </c>
      <c r="D55" s="2">
        <v>29347051.98</v>
      </c>
      <c r="E55" s="2">
        <v>1341174.07</v>
      </c>
      <c r="F55" s="2">
        <v>-304364.45</v>
      </c>
      <c r="G55" s="2">
        <v>3960380.2</v>
      </c>
      <c r="H55" s="2">
        <v>-317030</v>
      </c>
      <c r="I55" s="3">
        <f t="shared" si="6"/>
        <v>0.116071493717395</v>
      </c>
      <c r="J55" s="3">
        <f t="shared" si="7"/>
        <v>0.0136047238839637</v>
      </c>
      <c r="K55" s="3">
        <f t="shared" si="8"/>
        <v>0.642520284814632</v>
      </c>
      <c r="L55" s="1">
        <f t="shared" si="9"/>
        <v>21183126.24</v>
      </c>
      <c r="M55" s="4">
        <v>5145</v>
      </c>
      <c r="N55" s="1">
        <f t="shared" si="10"/>
        <v>0.78235902564472</v>
      </c>
      <c r="O55" s="1">
        <f t="shared" si="11"/>
        <v>3.59472304313243</v>
      </c>
    </row>
    <row r="56" spans="1:15">
      <c r="A56" s="1" t="s">
        <v>69</v>
      </c>
      <c r="B56" s="2">
        <v>10860768.28</v>
      </c>
      <c r="C56" s="2">
        <v>25594813.79</v>
      </c>
      <c r="D56" s="2">
        <v>14734045.51</v>
      </c>
      <c r="E56" s="2">
        <v>1497125.2</v>
      </c>
      <c r="F56" s="2">
        <v>-603866.57</v>
      </c>
      <c r="G56" s="2">
        <v>2813258.49</v>
      </c>
      <c r="H56" s="2">
        <v>-7746596.82</v>
      </c>
      <c r="I56" s="3">
        <f t="shared" si="6"/>
        <v>0.118236589439813</v>
      </c>
      <c r="J56" s="3">
        <f t="shared" si="7"/>
        <v>0.229058567051979</v>
      </c>
      <c r="K56" s="3">
        <f t="shared" si="8"/>
        <v>0.404164319244951</v>
      </c>
      <c r="L56" s="1">
        <f t="shared" si="9"/>
        <v>3873277.22999999</v>
      </c>
      <c r="M56" s="4">
        <v>1413</v>
      </c>
      <c r="N56" s="1">
        <f t="shared" si="10"/>
        <v>0.575665274648595</v>
      </c>
      <c r="O56" s="1">
        <f t="shared" si="11"/>
        <v>1.35663013243111</v>
      </c>
    </row>
    <row r="57" spans="1:15">
      <c r="A57" s="1" t="s">
        <v>70</v>
      </c>
      <c r="B57" s="2">
        <v>28163715.35</v>
      </c>
      <c r="C57" s="2">
        <v>30141852.04</v>
      </c>
      <c r="D57" s="2">
        <v>1978136.68999999</v>
      </c>
      <c r="E57" s="2">
        <v>3599020</v>
      </c>
      <c r="F57" s="2">
        <v>-321415</v>
      </c>
      <c r="G57" s="2">
        <v>2127302.09</v>
      </c>
      <c r="H57" s="2">
        <v>-387495.5</v>
      </c>
      <c r="I57" s="3">
        <f t="shared" si="6"/>
        <v>0.0982122693652429</v>
      </c>
      <c r="J57" s="3">
        <f t="shared" si="7"/>
        <v>0.0121585387422469</v>
      </c>
      <c r="K57" s="3">
        <f t="shared" si="8"/>
        <v>0.0339270635472671</v>
      </c>
      <c r="L57" s="1">
        <f t="shared" si="9"/>
        <v>-26185578.66</v>
      </c>
      <c r="M57" s="4">
        <v>1696</v>
      </c>
      <c r="N57" s="1">
        <f t="shared" si="10"/>
        <v>0.0656275761481043</v>
      </c>
      <c r="O57" s="1">
        <f t="shared" si="11"/>
        <v>0.0702370644432747</v>
      </c>
    </row>
    <row r="58" spans="1:15">
      <c r="A58" s="1" t="s">
        <v>71</v>
      </c>
      <c r="B58" s="2">
        <v>31823470.55</v>
      </c>
      <c r="C58" s="2">
        <v>36787964.86</v>
      </c>
      <c r="D58" s="2">
        <v>4964494.31000001</v>
      </c>
      <c r="E58" s="2">
        <v>1319200</v>
      </c>
      <c r="F58" s="2">
        <v>0</v>
      </c>
      <c r="G58" s="2">
        <v>5030156.98</v>
      </c>
      <c r="H58" s="2">
        <v>-881750</v>
      </c>
      <c r="I58" s="3">
        <f t="shared" si="6"/>
        <v>0.0925407979305239</v>
      </c>
      <c r="J58" s="3">
        <f t="shared" si="7"/>
        <v>0.0128513562605263</v>
      </c>
      <c r="K58" s="3">
        <f t="shared" si="8"/>
        <v>0.0723566600863803</v>
      </c>
      <c r="L58" s="1">
        <f t="shared" si="9"/>
        <v>-26858976.24</v>
      </c>
      <c r="M58" s="4">
        <v>568</v>
      </c>
      <c r="N58" s="1">
        <f t="shared" si="10"/>
        <v>0.13494887061279</v>
      </c>
      <c r="O58" s="1">
        <f t="shared" si="11"/>
        <v>0.156001033960138</v>
      </c>
    </row>
    <row r="59" spans="1:15">
      <c r="A59" s="1" t="s">
        <v>72</v>
      </c>
      <c r="B59" s="2">
        <v>7112292.24</v>
      </c>
      <c r="C59" s="2">
        <v>24093807.51</v>
      </c>
      <c r="D59" s="2">
        <v>16981515.27</v>
      </c>
      <c r="E59" s="2">
        <v>996736.44</v>
      </c>
      <c r="F59" s="2">
        <v>-39775.89</v>
      </c>
      <c r="G59" s="2">
        <v>9017992.21</v>
      </c>
      <c r="H59" s="2">
        <v>-424601.78</v>
      </c>
      <c r="I59" s="3">
        <f t="shared" si="6"/>
        <v>0.320922150804828</v>
      </c>
      <c r="J59" s="3">
        <f t="shared" si="7"/>
        <v>0.0148809903743258</v>
      </c>
      <c r="K59" s="3">
        <f t="shared" si="8"/>
        <v>0.544172947149539</v>
      </c>
      <c r="L59" s="1">
        <f t="shared" si="9"/>
        <v>9869223.03000001</v>
      </c>
      <c r="M59" s="4">
        <v>1740</v>
      </c>
      <c r="N59" s="1">
        <f t="shared" si="10"/>
        <v>0.704808289970438</v>
      </c>
      <c r="O59" s="1">
        <f t="shared" si="11"/>
        <v>2.38762900861903</v>
      </c>
    </row>
    <row r="60" spans="1:15">
      <c r="A60" s="1" t="s">
        <v>73</v>
      </c>
      <c r="B60" s="2">
        <v>21185926.36</v>
      </c>
      <c r="C60" s="2">
        <v>30932889.16</v>
      </c>
      <c r="D60" s="2">
        <v>9746962.79999999</v>
      </c>
      <c r="E60" s="2">
        <v>1182168.82</v>
      </c>
      <c r="F60" s="2">
        <v>-6410</v>
      </c>
      <c r="G60" s="2">
        <v>1727393.03</v>
      </c>
      <c r="H60" s="2">
        <v>-23389.94</v>
      </c>
      <c r="I60" s="3">
        <f t="shared" si="6"/>
        <v>0.0558255559143221</v>
      </c>
      <c r="J60" s="3">
        <f t="shared" si="7"/>
        <v>0.00057176932558194</v>
      </c>
      <c r="K60" s="3">
        <f t="shared" si="8"/>
        <v>0.187014280788091</v>
      </c>
      <c r="L60" s="1">
        <f t="shared" si="9"/>
        <v>-11438963.56</v>
      </c>
      <c r="M60" s="4">
        <v>2698</v>
      </c>
      <c r="N60" s="1">
        <f t="shared" si="10"/>
        <v>0.315100304713987</v>
      </c>
      <c r="O60" s="1">
        <f t="shared" si="11"/>
        <v>0.460067812677887</v>
      </c>
    </row>
    <row r="61" spans="1:15">
      <c r="A61" s="1" t="s">
        <v>74</v>
      </c>
      <c r="B61" s="2">
        <v>5375422.57</v>
      </c>
      <c r="C61" s="2">
        <v>8208945</v>
      </c>
      <c r="D61" s="2">
        <v>2833522.43</v>
      </c>
      <c r="E61" s="2">
        <v>120105</v>
      </c>
      <c r="F61" s="2">
        <v>0</v>
      </c>
      <c r="G61" s="2">
        <v>3973224</v>
      </c>
      <c r="H61" s="2">
        <v>-74224</v>
      </c>
      <c r="I61" s="3">
        <f t="shared" si="6"/>
        <v>0.301326431201685</v>
      </c>
      <c r="J61" s="3">
        <f t="shared" si="7"/>
        <v>0.00546392753416934</v>
      </c>
      <c r="K61" s="3">
        <f t="shared" si="8"/>
        <v>0.208586996442706</v>
      </c>
      <c r="L61" s="1">
        <f t="shared" si="9"/>
        <v>-2541900.14</v>
      </c>
      <c r="M61" s="4">
        <v>1051</v>
      </c>
      <c r="N61" s="1">
        <f t="shared" si="10"/>
        <v>0.345174980463385</v>
      </c>
      <c r="O61" s="1">
        <f t="shared" si="11"/>
        <v>0.527125522338237</v>
      </c>
    </row>
    <row r="62" spans="1:15">
      <c r="A62" s="1" t="s">
        <v>75</v>
      </c>
      <c r="B62" s="2">
        <v>932031.18</v>
      </c>
      <c r="C62" s="2">
        <v>18687803.8</v>
      </c>
      <c r="D62" s="2">
        <v>17755772.62</v>
      </c>
      <c r="E62" s="2">
        <v>10889.62</v>
      </c>
      <c r="F62" s="2">
        <v>-62521.6</v>
      </c>
      <c r="G62" s="2">
        <v>444322</v>
      </c>
      <c r="H62" s="2">
        <v>-378032</v>
      </c>
      <c r="I62" s="3">
        <f t="shared" si="6"/>
        <v>0.0232016028913613</v>
      </c>
      <c r="J62" s="3">
        <f t="shared" si="7"/>
        <v>0.0224545007870397</v>
      </c>
      <c r="K62" s="3">
        <f t="shared" si="8"/>
        <v>0.904990925667816</v>
      </c>
      <c r="L62" s="1">
        <f t="shared" si="9"/>
        <v>16823741.44</v>
      </c>
      <c r="M62" s="4">
        <v>2204</v>
      </c>
      <c r="N62" s="1">
        <f t="shared" si="10"/>
        <v>0.950126232596684</v>
      </c>
      <c r="O62" s="1">
        <f t="shared" si="11"/>
        <v>19.0506208386719</v>
      </c>
    </row>
    <row r="63" spans="1:15">
      <c r="A63" s="1" t="s">
        <v>76</v>
      </c>
      <c r="B63" s="2">
        <v>1238870.98</v>
      </c>
      <c r="C63" s="2">
        <v>10060112.14</v>
      </c>
      <c r="D63" s="2">
        <v>8821241.16</v>
      </c>
      <c r="E63" s="2">
        <v>60720</v>
      </c>
      <c r="F63" s="2">
        <v>0</v>
      </c>
      <c r="G63" s="2">
        <v>1850591.22</v>
      </c>
      <c r="H63" s="2">
        <v>-1665544.72</v>
      </c>
      <c r="I63" s="3">
        <f t="shared" si="6"/>
        <v>0.169157808247084</v>
      </c>
      <c r="J63" s="3">
        <f t="shared" si="7"/>
        <v>0.147406603081995</v>
      </c>
      <c r="K63" s="3">
        <f t="shared" si="8"/>
        <v>0.780711066324701</v>
      </c>
      <c r="L63" s="1">
        <f t="shared" si="9"/>
        <v>7582370.18</v>
      </c>
      <c r="M63" s="4">
        <v>749</v>
      </c>
      <c r="N63" s="1">
        <f t="shared" si="10"/>
        <v>0.876853163984711</v>
      </c>
      <c r="O63" s="1">
        <f t="shared" si="11"/>
        <v>7.12038727390321</v>
      </c>
    </row>
    <row r="64" spans="1:15">
      <c r="A64" s="1" t="s">
        <v>77</v>
      </c>
      <c r="B64" s="2">
        <v>39440184.87</v>
      </c>
      <c r="C64" s="2">
        <v>54978242.44</v>
      </c>
      <c r="D64" s="2">
        <v>15538057.57</v>
      </c>
      <c r="E64" s="2">
        <v>731497.44</v>
      </c>
      <c r="F64" s="2">
        <v>-1925078.98</v>
      </c>
      <c r="G64" s="2">
        <v>3343339.24</v>
      </c>
      <c r="H64" s="2">
        <v>-237509</v>
      </c>
      <c r="I64" s="3">
        <f t="shared" si="6"/>
        <v>0.0431572183110111</v>
      </c>
      <c r="J64" s="3">
        <f t="shared" si="7"/>
        <v>0.0229042999508948</v>
      </c>
      <c r="K64" s="3">
        <f t="shared" si="8"/>
        <v>0.164565943457039</v>
      </c>
      <c r="L64" s="1">
        <f t="shared" si="9"/>
        <v>-23902127.3</v>
      </c>
      <c r="M64" s="4">
        <v>2246</v>
      </c>
      <c r="N64" s="1">
        <f t="shared" si="10"/>
        <v>0.282621940615095</v>
      </c>
      <c r="O64" s="1">
        <f t="shared" si="11"/>
        <v>0.393965130265375</v>
      </c>
    </row>
    <row r="65" spans="1:15">
      <c r="A65" s="1" t="s">
        <v>78</v>
      </c>
      <c r="B65" s="2">
        <v>90634.05</v>
      </c>
      <c r="C65" s="2">
        <v>8944128.07000001</v>
      </c>
      <c r="D65" s="2">
        <v>8853494.02000001</v>
      </c>
      <c r="E65" s="2">
        <v>0</v>
      </c>
      <c r="F65" s="2">
        <v>0</v>
      </c>
      <c r="G65" s="2">
        <v>474916.19</v>
      </c>
      <c r="H65" s="2">
        <v>0</v>
      </c>
      <c r="I65" s="3">
        <f t="shared" si="6"/>
        <v>0.0525654337869827</v>
      </c>
      <c r="J65" s="3">
        <f t="shared" si="7"/>
        <v>0</v>
      </c>
      <c r="K65" s="3">
        <f t="shared" si="8"/>
        <v>0.979936594058328</v>
      </c>
      <c r="L65" s="1">
        <f t="shared" si="9"/>
        <v>8762859.97</v>
      </c>
      <c r="M65" s="4">
        <v>1407</v>
      </c>
      <c r="N65" s="1">
        <f t="shared" si="10"/>
        <v>0.989866642193552</v>
      </c>
      <c r="O65" s="1">
        <f t="shared" si="11"/>
        <v>97.6839721936734</v>
      </c>
    </row>
    <row r="66" spans="1:15">
      <c r="A66" s="1" t="s">
        <v>79</v>
      </c>
      <c r="B66" s="2">
        <v>4839565.89</v>
      </c>
      <c r="C66" s="2">
        <v>8163565.5</v>
      </c>
      <c r="D66" s="2">
        <v>3323999.61</v>
      </c>
      <c r="E66" s="2">
        <v>359549.2</v>
      </c>
      <c r="F66" s="2">
        <v>0</v>
      </c>
      <c r="G66" s="2">
        <v>864221.37</v>
      </c>
      <c r="H66" s="2">
        <v>-67823.06</v>
      </c>
      <c r="I66" s="3">
        <f t="shared" si="6"/>
        <v>0.0941135279876611</v>
      </c>
      <c r="J66" s="3">
        <f t="shared" si="7"/>
        <v>0.00521590207510777</v>
      </c>
      <c r="K66" s="3">
        <f t="shared" si="8"/>
        <v>0.25563070235192</v>
      </c>
      <c r="L66" s="1">
        <f t="shared" si="9"/>
        <v>-1515566.28</v>
      </c>
      <c r="M66" s="4">
        <v>1072</v>
      </c>
      <c r="N66" s="1">
        <f t="shared" si="10"/>
        <v>0.407174978874121</v>
      </c>
      <c r="O66" s="1">
        <f t="shared" si="11"/>
        <v>0.686838382936037</v>
      </c>
    </row>
    <row r="67" spans="1:15">
      <c r="A67" s="1" t="s">
        <v>80</v>
      </c>
      <c r="B67" s="2">
        <v>5378108.31</v>
      </c>
      <c r="C67" s="2">
        <v>5029933.5</v>
      </c>
      <c r="D67" s="2">
        <v>-348174.809999997</v>
      </c>
      <c r="E67" s="2">
        <v>78450</v>
      </c>
      <c r="F67" s="2">
        <v>-1399</v>
      </c>
      <c r="G67" s="2">
        <v>471937.06</v>
      </c>
      <c r="H67" s="2">
        <v>-18700.15</v>
      </c>
      <c r="I67" s="3">
        <f t="shared" ref="I67:I98" si="12">(E67+G67)/(B67+C67)</f>
        <v>0.0528809424527091</v>
      </c>
      <c r="J67" s="3">
        <f t="shared" ref="J67:J98" si="13">-(H67+F67)/(B67+C67)</f>
        <v>0.00193111733858417</v>
      </c>
      <c r="K67" s="3">
        <f t="shared" ref="K67:K98" si="14">D67/(C67+B67)</f>
        <v>-0.0334524799530947</v>
      </c>
      <c r="L67" s="1">
        <f t="shared" ref="L67:L98" si="15">D67-B67</f>
        <v>-5726283.11999999</v>
      </c>
      <c r="M67" s="4">
        <v>1256</v>
      </c>
      <c r="N67" s="1">
        <f t="shared" ref="N67:N98" si="16">D67/C67</f>
        <v>-0.0692205592777711</v>
      </c>
      <c r="O67" s="1">
        <f t="shared" ref="O67:O98" si="17">D67/B67</f>
        <v>-0.0647392707492715</v>
      </c>
    </row>
    <row r="68" spans="1:15">
      <c r="A68" s="1" t="s">
        <v>81</v>
      </c>
      <c r="B68" s="2">
        <v>1290298.95</v>
      </c>
      <c r="C68" s="2">
        <v>5791410</v>
      </c>
      <c r="D68" s="2">
        <v>4501111.05</v>
      </c>
      <c r="E68" s="2">
        <v>86111.6</v>
      </c>
      <c r="F68" s="2">
        <v>-4600.8</v>
      </c>
      <c r="G68" s="2">
        <v>677020</v>
      </c>
      <c r="H68" s="2">
        <v>-115000</v>
      </c>
      <c r="I68" s="3">
        <f t="shared" si="12"/>
        <v>0.107760938127795</v>
      </c>
      <c r="J68" s="3">
        <f t="shared" si="13"/>
        <v>0.0168886918178133</v>
      </c>
      <c r="K68" s="3">
        <f t="shared" si="14"/>
        <v>0.635596729797827</v>
      </c>
      <c r="L68" s="1">
        <f t="shared" si="15"/>
        <v>3210812.1</v>
      </c>
      <c r="M68" s="4">
        <v>862</v>
      </c>
      <c r="N68" s="1">
        <f t="shared" si="16"/>
        <v>0.777204696265676</v>
      </c>
      <c r="O68" s="1">
        <f t="shared" si="17"/>
        <v>3.48842494989243</v>
      </c>
    </row>
    <row r="69" spans="1:15">
      <c r="A69" s="1" t="s">
        <v>82</v>
      </c>
      <c r="B69" s="2">
        <v>740</v>
      </c>
      <c r="C69" s="2">
        <v>5957078.2</v>
      </c>
      <c r="D69" s="2">
        <v>5956338.2</v>
      </c>
      <c r="E69" s="2">
        <v>0</v>
      </c>
      <c r="F69" s="2">
        <v>0</v>
      </c>
      <c r="G69" s="2">
        <v>593399.99</v>
      </c>
      <c r="H69" s="2">
        <v>0</v>
      </c>
      <c r="I69" s="3">
        <f t="shared" si="12"/>
        <v>0.09960021774414</v>
      </c>
      <c r="J69" s="3">
        <f t="shared" si="13"/>
        <v>0</v>
      </c>
      <c r="K69" s="3">
        <f t="shared" si="14"/>
        <v>0.999751586914821</v>
      </c>
      <c r="L69" s="1">
        <f t="shared" si="15"/>
        <v>5955598.2</v>
      </c>
      <c r="M69" s="4">
        <v>76</v>
      </c>
      <c r="N69" s="1">
        <f t="shared" si="16"/>
        <v>0.999875778028229</v>
      </c>
      <c r="O69" s="1">
        <f t="shared" si="17"/>
        <v>8049.10567567568</v>
      </c>
    </row>
    <row r="70" spans="1:15">
      <c r="A70" s="1" t="s">
        <v>83</v>
      </c>
      <c r="B70" s="2">
        <v>3250</v>
      </c>
      <c r="C70" s="2">
        <v>3748394.63</v>
      </c>
      <c r="D70" s="2">
        <v>3745144.63</v>
      </c>
      <c r="E70" s="2">
        <v>0</v>
      </c>
      <c r="F70" s="2">
        <v>0</v>
      </c>
      <c r="G70" s="2">
        <v>442982.22</v>
      </c>
      <c r="H70" s="2">
        <v>-370125.62</v>
      </c>
      <c r="I70" s="3">
        <f t="shared" si="12"/>
        <v>0.11807680729078</v>
      </c>
      <c r="J70" s="3">
        <f t="shared" si="13"/>
        <v>0.0986568975750776</v>
      </c>
      <c r="K70" s="3">
        <f t="shared" si="14"/>
        <v>0.998267426517954</v>
      </c>
      <c r="L70" s="1">
        <f t="shared" si="15"/>
        <v>3741894.63</v>
      </c>
      <c r="M70" s="4">
        <v>588</v>
      </c>
      <c r="N70" s="1">
        <f t="shared" si="16"/>
        <v>0.999132962155588</v>
      </c>
      <c r="O70" s="1">
        <f t="shared" si="17"/>
        <v>1152.35219384615</v>
      </c>
    </row>
    <row r="71" spans="1:15">
      <c r="A71" s="1" t="s">
        <v>84</v>
      </c>
      <c r="B71" s="2">
        <v>6089341.94000003</v>
      </c>
      <c r="C71" s="2">
        <v>10682038.48</v>
      </c>
      <c r="D71" s="2">
        <v>4592696.53999998</v>
      </c>
      <c r="E71" s="2">
        <v>416275.25</v>
      </c>
      <c r="F71" s="2">
        <v>-19592.08</v>
      </c>
      <c r="G71" s="2">
        <v>1987399.39</v>
      </c>
      <c r="H71" s="2">
        <v>-223997.3</v>
      </c>
      <c r="I71" s="3">
        <f t="shared" si="12"/>
        <v>0.143320023743162</v>
      </c>
      <c r="J71" s="3">
        <f t="shared" si="13"/>
        <v>0.0145241103534637</v>
      </c>
      <c r="K71" s="3">
        <f t="shared" si="14"/>
        <v>0.273841295408406</v>
      </c>
      <c r="L71" s="1">
        <f t="shared" si="15"/>
        <v>-1496645.40000005</v>
      </c>
      <c r="M71" s="4">
        <v>2407</v>
      </c>
      <c r="N71" s="1">
        <f t="shared" si="16"/>
        <v>0.429945702648319</v>
      </c>
      <c r="O71" s="1">
        <f t="shared" si="17"/>
        <v>0.754218860634382</v>
      </c>
    </row>
    <row r="72" spans="1:15">
      <c r="A72" s="1" t="s">
        <v>85</v>
      </c>
      <c r="B72" s="2">
        <v>10004879.89</v>
      </c>
      <c r="C72" s="2">
        <v>12227309.62</v>
      </c>
      <c r="D72" s="2">
        <v>2222429.73</v>
      </c>
      <c r="E72" s="2">
        <v>1927350.22</v>
      </c>
      <c r="F72" s="2">
        <v>-1059272.7</v>
      </c>
      <c r="G72" s="2">
        <v>530801.5</v>
      </c>
      <c r="H72" s="2">
        <v>-37413.2</v>
      </c>
      <c r="I72" s="3">
        <f t="shared" si="12"/>
        <v>0.110567234904791</v>
      </c>
      <c r="J72" s="3">
        <f t="shared" si="13"/>
        <v>0.0493287401812904</v>
      </c>
      <c r="K72" s="3">
        <f t="shared" si="14"/>
        <v>0.0999645009773038</v>
      </c>
      <c r="L72" s="1">
        <f t="shared" si="15"/>
        <v>-7782450.16</v>
      </c>
      <c r="M72" s="4">
        <v>1634</v>
      </c>
      <c r="N72" s="1">
        <f t="shared" si="16"/>
        <v>0.181759503853964</v>
      </c>
      <c r="O72" s="1">
        <f t="shared" si="17"/>
        <v>0.22213457377148</v>
      </c>
    </row>
    <row r="73" spans="1:15">
      <c r="A73" s="1" t="s">
        <v>86</v>
      </c>
      <c r="B73" s="2">
        <v>1547014.77</v>
      </c>
      <c r="C73" s="2">
        <v>4441013.75</v>
      </c>
      <c r="D73" s="2">
        <v>2893998.98</v>
      </c>
      <c r="E73" s="2">
        <v>1568</v>
      </c>
      <c r="F73" s="2">
        <v>-466352</v>
      </c>
      <c r="G73" s="2">
        <v>69597</v>
      </c>
      <c r="H73" s="2">
        <v>0</v>
      </c>
      <c r="I73" s="3">
        <f t="shared" si="12"/>
        <v>0.011884545933993</v>
      </c>
      <c r="J73" s="3">
        <f t="shared" si="13"/>
        <v>0.077880724589468</v>
      </c>
      <c r="K73" s="3">
        <f t="shared" si="14"/>
        <v>0.483297460981365</v>
      </c>
      <c r="L73" s="1">
        <f t="shared" si="15"/>
        <v>1346984.21</v>
      </c>
      <c r="M73" s="4">
        <v>365</v>
      </c>
      <c r="N73" s="1">
        <f t="shared" si="16"/>
        <v>0.651652785357848</v>
      </c>
      <c r="O73" s="1">
        <f t="shared" si="17"/>
        <v>1.87069899791584</v>
      </c>
    </row>
    <row r="74" spans="1:15">
      <c r="A74" s="1" t="s">
        <v>87</v>
      </c>
      <c r="B74" s="2">
        <v>855955.54</v>
      </c>
      <c r="C74" s="2">
        <v>7130015.18</v>
      </c>
      <c r="D74" s="2">
        <v>6274059.64</v>
      </c>
      <c r="E74" s="2">
        <v>14822.92</v>
      </c>
      <c r="F74" s="2">
        <v>-14278</v>
      </c>
      <c r="G74" s="2">
        <v>474726</v>
      </c>
      <c r="H74" s="2">
        <v>-349450</v>
      </c>
      <c r="I74" s="3">
        <f t="shared" si="12"/>
        <v>0.0613011163156381</v>
      </c>
      <c r="J74" s="3">
        <f t="shared" si="13"/>
        <v>0.0455458719738457</v>
      </c>
      <c r="K74" s="3">
        <f t="shared" si="14"/>
        <v>0.785635192010822</v>
      </c>
      <c r="L74" s="1">
        <f t="shared" si="15"/>
        <v>5418104.1</v>
      </c>
      <c r="M74" s="4">
        <v>842</v>
      </c>
      <c r="N74" s="1">
        <f t="shared" si="16"/>
        <v>0.879950390231848</v>
      </c>
      <c r="O74" s="1">
        <f t="shared" si="17"/>
        <v>7.32988963422095</v>
      </c>
    </row>
    <row r="75" spans="1:15">
      <c r="A75" s="1" t="s">
        <v>88</v>
      </c>
      <c r="B75" s="2">
        <v>337315</v>
      </c>
      <c r="C75" s="2">
        <v>3986839.75</v>
      </c>
      <c r="D75" s="2">
        <v>3649524.75</v>
      </c>
      <c r="E75" s="2">
        <v>0</v>
      </c>
      <c r="F75" s="2">
        <v>0</v>
      </c>
      <c r="G75" s="2">
        <v>325594.65</v>
      </c>
      <c r="H75" s="2">
        <v>-80717.9</v>
      </c>
      <c r="I75" s="3">
        <f t="shared" si="12"/>
        <v>0.0752967155026078</v>
      </c>
      <c r="J75" s="3">
        <f t="shared" si="13"/>
        <v>0.018666746373959</v>
      </c>
      <c r="K75" s="3">
        <f t="shared" si="14"/>
        <v>0.843985694545275</v>
      </c>
      <c r="L75" s="1">
        <f t="shared" si="15"/>
        <v>3312209.75</v>
      </c>
      <c r="M75" s="4">
        <v>574</v>
      </c>
      <c r="N75" s="1">
        <f t="shared" si="16"/>
        <v>0.91539288731131</v>
      </c>
      <c r="O75" s="1">
        <f t="shared" si="17"/>
        <v>10.8193372663534</v>
      </c>
    </row>
    <row r="76" spans="1:15">
      <c r="A76" s="1" t="s">
        <v>89</v>
      </c>
      <c r="B76" s="2">
        <v>2721424.25</v>
      </c>
      <c r="C76" s="2">
        <v>6644700.8</v>
      </c>
      <c r="D76" s="2">
        <v>3923276.55</v>
      </c>
      <c r="E76" s="2">
        <v>37256</v>
      </c>
      <c r="F76" s="2">
        <v>-6100</v>
      </c>
      <c r="G76" s="2">
        <v>654300.1</v>
      </c>
      <c r="H76" s="2">
        <v>-5862</v>
      </c>
      <c r="I76" s="3">
        <f t="shared" si="12"/>
        <v>0.0738358815740988</v>
      </c>
      <c r="J76" s="3">
        <f t="shared" si="13"/>
        <v>0.00127715570058506</v>
      </c>
      <c r="K76" s="3">
        <f t="shared" si="14"/>
        <v>0.41887936890187</v>
      </c>
      <c r="L76" s="1">
        <f t="shared" si="15"/>
        <v>1201852.3</v>
      </c>
      <c r="M76" s="4">
        <v>9207</v>
      </c>
      <c r="N76" s="1">
        <f t="shared" si="16"/>
        <v>0.590436901237148</v>
      </c>
      <c r="O76" s="1">
        <f t="shared" si="17"/>
        <v>1.44162621833035</v>
      </c>
    </row>
    <row r="77" spans="1:15">
      <c r="A77" s="1" t="s">
        <v>90</v>
      </c>
      <c r="B77" s="2">
        <v>929316.61</v>
      </c>
      <c r="C77" s="2">
        <v>4296997.8</v>
      </c>
      <c r="D77" s="2">
        <v>3367681.19</v>
      </c>
      <c r="E77" s="2">
        <v>8194</v>
      </c>
      <c r="F77" s="2">
        <v>-9974</v>
      </c>
      <c r="G77" s="2">
        <v>276120</v>
      </c>
      <c r="H77" s="2">
        <v>-7800</v>
      </c>
      <c r="I77" s="3">
        <f t="shared" si="12"/>
        <v>0.0544004776015762</v>
      </c>
      <c r="J77" s="3">
        <f t="shared" si="13"/>
        <v>0.00340086696008784</v>
      </c>
      <c r="K77" s="3">
        <f t="shared" si="14"/>
        <v>0.64437018629348</v>
      </c>
      <c r="L77" s="1">
        <f t="shared" si="15"/>
        <v>2438364.58</v>
      </c>
      <c r="M77" s="4">
        <v>595</v>
      </c>
      <c r="N77" s="1">
        <f t="shared" si="16"/>
        <v>0.783728860647776</v>
      </c>
      <c r="O77" s="1">
        <f t="shared" si="17"/>
        <v>3.62382545815037</v>
      </c>
    </row>
    <row r="78" spans="1:15">
      <c r="A78" s="1" t="s">
        <v>91</v>
      </c>
      <c r="B78" s="2">
        <v>807881</v>
      </c>
      <c r="C78" s="2">
        <v>4576822.99</v>
      </c>
      <c r="D78" s="2">
        <v>3768941.99</v>
      </c>
      <c r="E78" s="2">
        <v>1894</v>
      </c>
      <c r="F78" s="2">
        <v>0</v>
      </c>
      <c r="G78" s="2">
        <v>147225</v>
      </c>
      <c r="H78" s="2">
        <v>-56477.3</v>
      </c>
      <c r="I78" s="3">
        <f t="shared" si="12"/>
        <v>0.0276930728740021</v>
      </c>
      <c r="J78" s="3">
        <f t="shared" si="13"/>
        <v>0.01048846883782</v>
      </c>
      <c r="K78" s="3">
        <f t="shared" si="14"/>
        <v>0.699934851943459</v>
      </c>
      <c r="L78" s="1">
        <f t="shared" si="15"/>
        <v>2961060.99</v>
      </c>
      <c r="M78" s="4">
        <v>312</v>
      </c>
      <c r="N78" s="1">
        <f t="shared" si="16"/>
        <v>0.823484324876632</v>
      </c>
      <c r="O78" s="1">
        <f t="shared" si="17"/>
        <v>4.66521924639891</v>
      </c>
    </row>
    <row r="79" spans="1:15">
      <c r="A79" s="1" t="s">
        <v>92</v>
      </c>
      <c r="B79" s="2">
        <v>3748968.62</v>
      </c>
      <c r="C79" s="2">
        <v>10039067.1</v>
      </c>
      <c r="D79" s="2">
        <v>6290098.48</v>
      </c>
      <c r="E79" s="2">
        <v>0</v>
      </c>
      <c r="F79" s="2">
        <v>0</v>
      </c>
      <c r="G79" s="2">
        <v>916282.55</v>
      </c>
      <c r="H79" s="2">
        <v>0</v>
      </c>
      <c r="I79" s="3">
        <f t="shared" si="12"/>
        <v>0.066454901090146</v>
      </c>
      <c r="J79" s="3">
        <f t="shared" si="13"/>
        <v>0</v>
      </c>
      <c r="K79" s="3">
        <f t="shared" si="14"/>
        <v>0.456199752287848</v>
      </c>
      <c r="L79" s="1">
        <f t="shared" si="15"/>
        <v>2541129.86</v>
      </c>
      <c r="M79" s="4">
        <v>320</v>
      </c>
      <c r="N79" s="1">
        <f t="shared" si="16"/>
        <v>0.626562051766743</v>
      </c>
      <c r="O79" s="1">
        <f t="shared" si="17"/>
        <v>1.67782105362088</v>
      </c>
    </row>
    <row r="80" spans="1:15">
      <c r="A80" s="1" t="s">
        <v>93</v>
      </c>
      <c r="B80" s="2">
        <v>3318032.58</v>
      </c>
      <c r="C80" s="2">
        <v>3497419.09</v>
      </c>
      <c r="D80" s="2">
        <v>179386.51</v>
      </c>
      <c r="E80" s="2">
        <v>6420</v>
      </c>
      <c r="F80" s="2">
        <v>0</v>
      </c>
      <c r="G80" s="2">
        <v>357127</v>
      </c>
      <c r="H80" s="2">
        <v>0</v>
      </c>
      <c r="I80" s="3">
        <f t="shared" si="12"/>
        <v>0.0533415857969102</v>
      </c>
      <c r="J80" s="3">
        <f t="shared" si="13"/>
        <v>0</v>
      </c>
      <c r="K80" s="3">
        <f t="shared" si="14"/>
        <v>0.026320560791241</v>
      </c>
      <c r="L80" s="1">
        <f t="shared" si="15"/>
        <v>-3138646.07</v>
      </c>
      <c r="M80" s="4">
        <v>240</v>
      </c>
      <c r="N80" s="1">
        <f t="shared" si="16"/>
        <v>0.051291110783066</v>
      </c>
      <c r="O80" s="1">
        <f t="shared" si="17"/>
        <v>0.0540641195271204</v>
      </c>
    </row>
    <row r="81" spans="1:15">
      <c r="A81" s="1" t="s">
        <v>94</v>
      </c>
      <c r="B81" s="2">
        <v>2600684.82</v>
      </c>
      <c r="C81" s="2">
        <v>3779239.67</v>
      </c>
      <c r="D81" s="2">
        <v>1178554.85</v>
      </c>
      <c r="E81" s="2">
        <v>2350.91</v>
      </c>
      <c r="F81" s="2">
        <v>0</v>
      </c>
      <c r="G81" s="2">
        <v>98215.85</v>
      </c>
      <c r="H81" s="2">
        <v>0</v>
      </c>
      <c r="I81" s="3">
        <f t="shared" si="12"/>
        <v>0.0157630016088168</v>
      </c>
      <c r="J81" s="3">
        <f t="shared" si="13"/>
        <v>0</v>
      </c>
      <c r="K81" s="3">
        <f t="shared" si="14"/>
        <v>0.184728651859013</v>
      </c>
      <c r="L81" s="1">
        <f t="shared" si="15"/>
        <v>-1422129.97</v>
      </c>
      <c r="M81" s="4">
        <v>443</v>
      </c>
      <c r="N81" s="1">
        <f t="shared" si="16"/>
        <v>0.311849724524087</v>
      </c>
      <c r="O81" s="1">
        <f t="shared" si="17"/>
        <v>0.45317096517678</v>
      </c>
    </row>
    <row r="82" spans="1:15">
      <c r="A82" s="1" t="s">
        <v>95</v>
      </c>
      <c r="B82" s="2">
        <v>2255424.53</v>
      </c>
      <c r="C82" s="2">
        <v>3910186.16</v>
      </c>
      <c r="D82" s="2">
        <v>1654761.63</v>
      </c>
      <c r="E82" s="2">
        <v>102812</v>
      </c>
      <c r="F82" s="2">
        <v>-79572.82</v>
      </c>
      <c r="G82" s="2">
        <v>237250.73</v>
      </c>
      <c r="H82" s="2">
        <v>-11262.5</v>
      </c>
      <c r="I82" s="3">
        <f t="shared" si="12"/>
        <v>0.0551547522375273</v>
      </c>
      <c r="J82" s="3">
        <f t="shared" si="13"/>
        <v>0.0147325746900183</v>
      </c>
      <c r="K82" s="3">
        <f t="shared" si="14"/>
        <v>0.268385682002897</v>
      </c>
      <c r="L82" s="1">
        <f t="shared" si="15"/>
        <v>-600662.9</v>
      </c>
      <c r="M82" s="4">
        <v>860</v>
      </c>
      <c r="N82" s="1">
        <f t="shared" si="16"/>
        <v>0.423192544367248</v>
      </c>
      <c r="O82" s="1">
        <f t="shared" si="17"/>
        <v>0.733680780708721</v>
      </c>
    </row>
    <row r="83" spans="1:15">
      <c r="A83" s="1" t="s">
        <v>96</v>
      </c>
      <c r="B83" s="2">
        <v>1693976.72</v>
      </c>
      <c r="C83" s="2">
        <v>3401276.18</v>
      </c>
      <c r="D83" s="2">
        <v>1707299.46</v>
      </c>
      <c r="E83" s="2">
        <v>83031.6</v>
      </c>
      <c r="F83" s="2">
        <v>-353.94</v>
      </c>
      <c r="G83" s="2">
        <v>90045.03</v>
      </c>
      <c r="H83" s="2">
        <v>-16347.63</v>
      </c>
      <c r="I83" s="3">
        <f t="shared" si="12"/>
        <v>0.0339682118624573</v>
      </c>
      <c r="J83" s="3">
        <f t="shared" si="13"/>
        <v>0.00327786870009926</v>
      </c>
      <c r="K83" s="3">
        <f t="shared" si="14"/>
        <v>0.335076490511393</v>
      </c>
      <c r="L83" s="1">
        <f t="shared" si="15"/>
        <v>13322.74</v>
      </c>
      <c r="M83" s="4">
        <v>658</v>
      </c>
      <c r="N83" s="1">
        <f t="shared" si="16"/>
        <v>0.501958491356618</v>
      </c>
      <c r="O83" s="1">
        <f t="shared" si="17"/>
        <v>1.00786477160088</v>
      </c>
    </row>
    <row r="84" spans="1:15">
      <c r="A84" s="1" t="s">
        <v>97</v>
      </c>
      <c r="B84" s="2">
        <v>37570784.98</v>
      </c>
      <c r="C84" s="2">
        <v>3481120.81</v>
      </c>
      <c r="D84" s="2">
        <v>-34089664.17</v>
      </c>
      <c r="E84" s="2">
        <v>3615335.18</v>
      </c>
      <c r="F84" s="2">
        <v>-303365.17</v>
      </c>
      <c r="G84" s="2">
        <v>248861.62</v>
      </c>
      <c r="H84" s="2">
        <v>-8820</v>
      </c>
      <c r="I84" s="3">
        <f t="shared" si="12"/>
        <v>0.0941295349299299</v>
      </c>
      <c r="J84" s="3">
        <f t="shared" si="13"/>
        <v>0.00760464499740828</v>
      </c>
      <c r="K84" s="3">
        <f t="shared" si="14"/>
        <v>-0.83040393652818</v>
      </c>
      <c r="L84" s="1">
        <f t="shared" si="15"/>
        <v>-71660449.1500001</v>
      </c>
      <c r="M84" s="4">
        <v>3596</v>
      </c>
      <c r="N84" s="1">
        <f t="shared" si="16"/>
        <v>-9.79272654717204</v>
      </c>
      <c r="O84" s="1">
        <f t="shared" si="17"/>
        <v>-0.907345007248236</v>
      </c>
    </row>
    <row r="85" spans="1:15">
      <c r="A85" s="1" t="s">
        <v>98</v>
      </c>
      <c r="B85" s="2">
        <v>1658750.05</v>
      </c>
      <c r="C85" s="2">
        <v>5576905.34999999</v>
      </c>
      <c r="D85" s="2">
        <v>3918155.29999999</v>
      </c>
      <c r="E85" s="2">
        <v>4113.6</v>
      </c>
      <c r="F85" s="2">
        <v>0</v>
      </c>
      <c r="G85" s="2">
        <v>894710.44</v>
      </c>
      <c r="H85" s="2">
        <v>-94278.03</v>
      </c>
      <c r="I85" s="3">
        <f t="shared" si="12"/>
        <v>0.12422151005146</v>
      </c>
      <c r="J85" s="3">
        <f t="shared" si="13"/>
        <v>0.0130296462156006</v>
      </c>
      <c r="K85" s="3">
        <f t="shared" si="14"/>
        <v>0.541506620119028</v>
      </c>
      <c r="L85" s="1">
        <f t="shared" si="15"/>
        <v>2259405.24999999</v>
      </c>
      <c r="M85" s="4">
        <v>552</v>
      </c>
      <c r="N85" s="1">
        <f t="shared" si="16"/>
        <v>0.70256801112825</v>
      </c>
      <c r="O85" s="1">
        <f t="shared" si="17"/>
        <v>2.36211314658287</v>
      </c>
    </row>
    <row r="86" spans="1:15">
      <c r="A86" s="1" t="s">
        <v>99</v>
      </c>
      <c r="B86" s="2">
        <v>432211.42</v>
      </c>
      <c r="C86" s="2">
        <v>2739277</v>
      </c>
      <c r="D86" s="2">
        <v>2307065.58</v>
      </c>
      <c r="E86" s="2">
        <v>3800</v>
      </c>
      <c r="F86" s="2">
        <v>-398.71</v>
      </c>
      <c r="G86" s="2">
        <v>382033.2</v>
      </c>
      <c r="H86" s="2">
        <v>0</v>
      </c>
      <c r="I86" s="3">
        <f t="shared" si="12"/>
        <v>0.121656821310418</v>
      </c>
      <c r="J86" s="3">
        <f t="shared" si="13"/>
        <v>0.000125716996942401</v>
      </c>
      <c r="K86" s="3">
        <f t="shared" si="14"/>
        <v>0.727439383177694</v>
      </c>
      <c r="L86" s="1">
        <f t="shared" si="15"/>
        <v>1874854.16</v>
      </c>
      <c r="M86" s="4">
        <v>522</v>
      </c>
      <c r="N86" s="1">
        <f t="shared" si="16"/>
        <v>0.842216971850602</v>
      </c>
      <c r="O86" s="1">
        <f t="shared" si="17"/>
        <v>5.33781726544847</v>
      </c>
    </row>
    <row r="87" spans="1:15">
      <c r="A87" s="1" t="s">
        <v>100</v>
      </c>
      <c r="B87" s="2">
        <v>1741768.38</v>
      </c>
      <c r="C87" s="2">
        <v>2229051.16</v>
      </c>
      <c r="D87" s="2">
        <v>487282.78</v>
      </c>
      <c r="E87" s="2">
        <v>21015.2</v>
      </c>
      <c r="F87" s="2">
        <v>-2099</v>
      </c>
      <c r="G87" s="2">
        <v>2100000</v>
      </c>
      <c r="H87" s="2">
        <v>-1634606</v>
      </c>
      <c r="I87" s="3">
        <f t="shared" si="12"/>
        <v>0.534150489246358</v>
      </c>
      <c r="J87" s="3">
        <f t="shared" si="13"/>
        <v>0.412183173652863</v>
      </c>
      <c r="K87" s="3">
        <f t="shared" si="14"/>
        <v>0.122715921761582</v>
      </c>
      <c r="L87" s="1">
        <f t="shared" si="15"/>
        <v>-1254485.6</v>
      </c>
      <c r="M87" s="4">
        <v>160</v>
      </c>
      <c r="N87" s="1">
        <f t="shared" si="16"/>
        <v>0.218605471576525</v>
      </c>
      <c r="O87" s="1">
        <f t="shared" si="17"/>
        <v>0.279763248429163</v>
      </c>
    </row>
    <row r="88" spans="1:15">
      <c r="A88" s="1" t="s">
        <v>101</v>
      </c>
      <c r="B88" s="2">
        <v>1706273.92</v>
      </c>
      <c r="C88" s="2">
        <v>4328051.6</v>
      </c>
      <c r="D88" s="2">
        <v>2621777.68</v>
      </c>
      <c r="E88" s="2">
        <v>91976.19</v>
      </c>
      <c r="F88" s="2">
        <v>0</v>
      </c>
      <c r="G88" s="2">
        <v>204955.19</v>
      </c>
      <c r="H88" s="2">
        <v>0</v>
      </c>
      <c r="I88" s="3">
        <f t="shared" si="12"/>
        <v>0.0492070537155907</v>
      </c>
      <c r="J88" s="3">
        <f t="shared" si="13"/>
        <v>0</v>
      </c>
      <c r="K88" s="3">
        <f t="shared" si="14"/>
        <v>0.434477336582267</v>
      </c>
      <c r="L88" s="1">
        <f t="shared" si="15"/>
        <v>915503.760000003</v>
      </c>
      <c r="M88" s="4">
        <v>453</v>
      </c>
      <c r="N88" s="1">
        <f t="shared" si="16"/>
        <v>0.605763960854811</v>
      </c>
      <c r="O88" s="1">
        <f t="shared" si="17"/>
        <v>1.53655145827934</v>
      </c>
    </row>
    <row r="89" spans="1:15">
      <c r="A89" s="1" t="s">
        <v>102</v>
      </c>
      <c r="B89" s="2">
        <v>683458.46</v>
      </c>
      <c r="C89" s="2">
        <v>2721179.65</v>
      </c>
      <c r="D89" s="2">
        <v>2037721.19</v>
      </c>
      <c r="E89" s="2">
        <v>0</v>
      </c>
      <c r="F89" s="2">
        <v>0</v>
      </c>
      <c r="G89" s="2">
        <v>277240.28</v>
      </c>
      <c r="H89" s="2">
        <v>-36427.52</v>
      </c>
      <c r="I89" s="3">
        <f t="shared" si="12"/>
        <v>0.0814301758491448</v>
      </c>
      <c r="J89" s="3">
        <f t="shared" si="13"/>
        <v>0.0106993809101197</v>
      </c>
      <c r="K89" s="3">
        <f t="shared" si="14"/>
        <v>0.59851329984672</v>
      </c>
      <c r="L89" s="1">
        <f t="shared" si="15"/>
        <v>1354262.73</v>
      </c>
      <c r="M89" s="4">
        <v>614</v>
      </c>
      <c r="N89" s="1">
        <f t="shared" si="16"/>
        <v>0.748837435264519</v>
      </c>
      <c r="O89" s="1">
        <f t="shared" si="17"/>
        <v>2.9814850634814</v>
      </c>
    </row>
    <row r="90" spans="1:15">
      <c r="A90" s="1" t="s">
        <v>103</v>
      </c>
      <c r="B90" s="2">
        <v>2718420.69</v>
      </c>
      <c r="C90" s="2">
        <v>2158396</v>
      </c>
      <c r="D90" s="2">
        <v>-560024.69</v>
      </c>
      <c r="E90" s="2">
        <v>105022</v>
      </c>
      <c r="F90" s="2">
        <v>0</v>
      </c>
      <c r="G90" s="2">
        <v>124750.16</v>
      </c>
      <c r="H90" s="2">
        <v>0</v>
      </c>
      <c r="I90" s="3">
        <f t="shared" si="12"/>
        <v>0.0471151930871529</v>
      </c>
      <c r="J90" s="3">
        <f t="shared" si="13"/>
        <v>0</v>
      </c>
      <c r="K90" s="3">
        <f t="shared" si="14"/>
        <v>-0.114834066071899</v>
      </c>
      <c r="L90" s="1">
        <f t="shared" si="15"/>
        <v>-3278445.38</v>
      </c>
      <c r="M90" s="4">
        <v>237</v>
      </c>
      <c r="N90" s="1">
        <f t="shared" si="16"/>
        <v>-0.259463365388001</v>
      </c>
      <c r="O90" s="1">
        <f t="shared" si="17"/>
        <v>-0.206011046068076</v>
      </c>
    </row>
    <row r="91" spans="1:15">
      <c r="A91" s="1" t="s">
        <v>104</v>
      </c>
      <c r="B91" s="2">
        <v>757788.57</v>
      </c>
      <c r="C91" s="2">
        <v>3443969.33</v>
      </c>
      <c r="D91" s="2">
        <v>2686180.76</v>
      </c>
      <c r="E91" s="2">
        <v>30088</v>
      </c>
      <c r="F91" s="2">
        <v>0</v>
      </c>
      <c r="G91" s="2">
        <v>1389034.83</v>
      </c>
      <c r="H91" s="2">
        <v>-124302.8</v>
      </c>
      <c r="I91" s="3">
        <f t="shared" si="12"/>
        <v>0.337745025718878</v>
      </c>
      <c r="J91" s="3">
        <f t="shared" si="13"/>
        <v>0.029583522648937</v>
      </c>
      <c r="K91" s="3">
        <f t="shared" si="14"/>
        <v>0.63929927043155</v>
      </c>
      <c r="L91" s="1">
        <f t="shared" si="15"/>
        <v>1928392.19</v>
      </c>
      <c r="M91" s="4">
        <v>400</v>
      </c>
      <c r="N91" s="1">
        <f t="shared" si="16"/>
        <v>0.779966516136193</v>
      </c>
      <c r="O91" s="1">
        <f t="shared" si="17"/>
        <v>3.54476283536449</v>
      </c>
    </row>
    <row r="92" spans="1:15">
      <c r="A92" s="1" t="s">
        <v>105</v>
      </c>
      <c r="B92" s="2">
        <v>1493945.65</v>
      </c>
      <c r="C92" s="2">
        <v>2694565.5</v>
      </c>
      <c r="D92" s="2">
        <v>1200619.85</v>
      </c>
      <c r="E92" s="2">
        <v>121236.53</v>
      </c>
      <c r="F92" s="2">
        <v>-18000</v>
      </c>
      <c r="G92" s="2">
        <v>167715.9</v>
      </c>
      <c r="H92" s="2">
        <v>-8470</v>
      </c>
      <c r="I92" s="3">
        <f t="shared" si="12"/>
        <v>0.0689869071973224</v>
      </c>
      <c r="J92" s="3">
        <f t="shared" si="13"/>
        <v>0.00631966802810111</v>
      </c>
      <c r="K92" s="3">
        <f t="shared" si="14"/>
        <v>0.286645972041879</v>
      </c>
      <c r="L92" s="1">
        <f t="shared" si="15"/>
        <v>-293325.8</v>
      </c>
      <c r="M92" s="4">
        <v>306</v>
      </c>
      <c r="N92" s="1">
        <f t="shared" si="16"/>
        <v>0.445570853631133</v>
      </c>
      <c r="O92" s="1">
        <f t="shared" si="17"/>
        <v>0.803656980426296</v>
      </c>
    </row>
    <row r="93" spans="1:15">
      <c r="A93" s="1" t="s">
        <v>106</v>
      </c>
      <c r="B93" s="2">
        <v>159392.41</v>
      </c>
      <c r="C93" s="2">
        <v>2275840</v>
      </c>
      <c r="D93" s="2">
        <v>2116447.59</v>
      </c>
      <c r="E93" s="2">
        <v>374</v>
      </c>
      <c r="F93" s="2">
        <v>0</v>
      </c>
      <c r="G93" s="2">
        <v>234000</v>
      </c>
      <c r="H93" s="2">
        <v>-126000</v>
      </c>
      <c r="I93" s="3">
        <f t="shared" si="12"/>
        <v>0.0962429700908917</v>
      </c>
      <c r="J93" s="3">
        <f t="shared" si="13"/>
        <v>0.0517404414800803</v>
      </c>
      <c r="K93" s="3">
        <f t="shared" si="14"/>
        <v>0.869094703778191</v>
      </c>
      <c r="L93" s="1">
        <f t="shared" si="15"/>
        <v>1957055.18</v>
      </c>
      <c r="M93" s="4">
        <v>252</v>
      </c>
      <c r="N93" s="1">
        <f t="shared" si="16"/>
        <v>0.929963261916479</v>
      </c>
      <c r="O93" s="1">
        <f t="shared" si="17"/>
        <v>13.2782206505316</v>
      </c>
    </row>
    <row r="94" spans="1:15">
      <c r="A94" s="1" t="s">
        <v>107</v>
      </c>
      <c r="B94" s="2">
        <v>302914.83</v>
      </c>
      <c r="C94" s="2">
        <v>1520337</v>
      </c>
      <c r="D94" s="2">
        <v>1217422.17</v>
      </c>
      <c r="E94" s="2">
        <v>32472</v>
      </c>
      <c r="F94" s="2">
        <v>-6150</v>
      </c>
      <c r="G94" s="2">
        <v>64400</v>
      </c>
      <c r="H94" s="2">
        <v>-44386</v>
      </c>
      <c r="I94" s="3">
        <f t="shared" si="12"/>
        <v>0.0531314426268806</v>
      </c>
      <c r="J94" s="3">
        <f t="shared" si="13"/>
        <v>0.0277175095444714</v>
      </c>
      <c r="K94" s="3">
        <f t="shared" si="14"/>
        <v>0.667720251239238</v>
      </c>
      <c r="L94" s="1">
        <f t="shared" si="15"/>
        <v>914507.34</v>
      </c>
      <c r="M94" s="4">
        <v>361</v>
      </c>
      <c r="N94" s="1">
        <f t="shared" si="16"/>
        <v>0.800758101657725</v>
      </c>
      <c r="O94" s="1">
        <f t="shared" si="17"/>
        <v>4.01902465455389</v>
      </c>
    </row>
    <row r="95" spans="1:15">
      <c r="A95" s="1" t="s">
        <v>108</v>
      </c>
      <c r="B95" s="2">
        <v>16346</v>
      </c>
      <c r="C95" s="2">
        <v>1084795.89</v>
      </c>
      <c r="D95" s="2">
        <v>1068449.89</v>
      </c>
      <c r="E95" s="2">
        <v>0</v>
      </c>
      <c r="F95" s="2">
        <v>0</v>
      </c>
      <c r="G95" s="2">
        <v>124117.6</v>
      </c>
      <c r="H95" s="2">
        <v>-90000</v>
      </c>
      <c r="I95" s="3">
        <f t="shared" si="12"/>
        <v>0.112717172171154</v>
      </c>
      <c r="J95" s="3">
        <f t="shared" si="13"/>
        <v>0.0817333359282154</v>
      </c>
      <c r="K95" s="3">
        <f t="shared" si="14"/>
        <v>0.970310819798164</v>
      </c>
      <c r="L95" s="1">
        <f t="shared" si="15"/>
        <v>1052103.89</v>
      </c>
      <c r="M95" s="4">
        <v>200</v>
      </c>
      <c r="N95" s="1">
        <f t="shared" si="16"/>
        <v>0.98493172757135</v>
      </c>
      <c r="O95" s="1">
        <f t="shared" si="17"/>
        <v>65.3646084669032</v>
      </c>
    </row>
    <row r="96" spans="1:15">
      <c r="A96" s="1" t="s">
        <v>109</v>
      </c>
      <c r="B96" s="2">
        <v>1138</v>
      </c>
      <c r="C96" s="2">
        <v>2380080.45</v>
      </c>
      <c r="D96" s="2">
        <v>2378942.45</v>
      </c>
      <c r="E96" s="2">
        <v>0</v>
      </c>
      <c r="F96" s="2">
        <v>0</v>
      </c>
      <c r="G96" s="2">
        <v>147542</v>
      </c>
      <c r="H96" s="2">
        <v>0</v>
      </c>
      <c r="I96" s="3">
        <f t="shared" si="12"/>
        <v>0.0619607159519531</v>
      </c>
      <c r="J96" s="3">
        <f t="shared" si="13"/>
        <v>0</v>
      </c>
      <c r="K96" s="3">
        <f t="shared" si="14"/>
        <v>0.999044186811168</v>
      </c>
      <c r="L96" s="1">
        <f t="shared" si="15"/>
        <v>2377804.45</v>
      </c>
      <c r="M96" s="4">
        <v>917</v>
      </c>
      <c r="N96" s="1">
        <f t="shared" si="16"/>
        <v>0.999521864901668</v>
      </c>
      <c r="O96" s="1">
        <f t="shared" si="17"/>
        <v>2090.45909490334</v>
      </c>
    </row>
    <row r="97" spans="1:15">
      <c r="A97" s="1" t="s">
        <v>110</v>
      </c>
      <c r="B97" s="2">
        <v>2435469.96</v>
      </c>
      <c r="C97" s="2">
        <v>1481350</v>
      </c>
      <c r="D97" s="2">
        <v>-954119.96</v>
      </c>
      <c r="E97" s="2">
        <v>0</v>
      </c>
      <c r="F97" s="2">
        <v>0</v>
      </c>
      <c r="G97" s="2">
        <v>98000</v>
      </c>
      <c r="H97" s="2">
        <v>0</v>
      </c>
      <c r="I97" s="3">
        <f t="shared" si="12"/>
        <v>0.0250202973332479</v>
      </c>
      <c r="J97" s="3">
        <f t="shared" si="13"/>
        <v>0</v>
      </c>
      <c r="K97" s="3">
        <f t="shared" si="14"/>
        <v>-0.243595562150883</v>
      </c>
      <c r="L97" s="1">
        <f t="shared" si="15"/>
        <v>-3389589.92</v>
      </c>
      <c r="M97" s="4">
        <v>31</v>
      </c>
      <c r="N97" s="1">
        <f t="shared" si="16"/>
        <v>-0.644088135822054</v>
      </c>
      <c r="O97" s="1">
        <f t="shared" si="17"/>
        <v>-0.391760102021542</v>
      </c>
    </row>
    <row r="98" spans="1:15">
      <c r="A98" s="1" t="s">
        <v>111</v>
      </c>
      <c r="B98" s="2">
        <v>19880</v>
      </c>
      <c r="C98" s="2">
        <v>1000542.9</v>
      </c>
      <c r="D98" s="2">
        <v>980662.9</v>
      </c>
      <c r="E98" s="2">
        <v>0</v>
      </c>
      <c r="F98" s="2">
        <v>0</v>
      </c>
      <c r="G98" s="2">
        <v>8774</v>
      </c>
      <c r="H98" s="2">
        <v>-11810</v>
      </c>
      <c r="I98" s="3">
        <f t="shared" si="12"/>
        <v>0.00859839582196754</v>
      </c>
      <c r="J98" s="3">
        <f t="shared" si="13"/>
        <v>0.0115736328535943</v>
      </c>
      <c r="K98" s="3">
        <f t="shared" si="14"/>
        <v>0.961035762721515</v>
      </c>
      <c r="L98" s="1">
        <f t="shared" si="15"/>
        <v>960782.9</v>
      </c>
      <c r="M98" s="4">
        <v>273</v>
      </c>
      <c r="N98" s="1">
        <f t="shared" si="16"/>
        <v>0.98013078699574</v>
      </c>
      <c r="O98" s="1">
        <f t="shared" si="17"/>
        <v>49.3291197183099</v>
      </c>
    </row>
    <row r="99" spans="1:15">
      <c r="A99" s="1" t="s">
        <v>112</v>
      </c>
      <c r="B99" s="2">
        <v>209282.98</v>
      </c>
      <c r="C99" s="2">
        <v>1445110.8</v>
      </c>
      <c r="D99" s="2">
        <v>1235827.82</v>
      </c>
      <c r="E99" s="2">
        <v>206</v>
      </c>
      <c r="F99" s="2">
        <v>-1997</v>
      </c>
      <c r="G99" s="2">
        <v>369771.2</v>
      </c>
      <c r="H99" s="2">
        <v>-92662</v>
      </c>
      <c r="I99" s="3">
        <f t="shared" ref="I99:I123" si="18">(E99+G99)/(B99+C99)</f>
        <v>0.223633094171812</v>
      </c>
      <c r="J99" s="3">
        <f t="shared" ref="J99:J124" si="19">-(H99+F99)/(B99+C99)</f>
        <v>0.0572167286557376</v>
      </c>
      <c r="K99" s="3">
        <f t="shared" ref="K99:K124" si="20">D99/(C99+B99)</f>
        <v>0.746997380514813</v>
      </c>
      <c r="L99" s="1">
        <f t="shared" ref="L99:L124" si="21">D99-B99</f>
        <v>1026544.84</v>
      </c>
      <c r="M99" s="4">
        <v>204</v>
      </c>
      <c r="N99" s="1">
        <f t="shared" ref="N99:N124" si="22">D99/C99</f>
        <v>0.85517859253422</v>
      </c>
      <c r="O99" s="1">
        <f t="shared" ref="O99:O124" si="23">D99/B99</f>
        <v>5.90505649336606</v>
      </c>
    </row>
    <row r="100" spans="1:15">
      <c r="A100" s="1" t="s">
        <v>113</v>
      </c>
      <c r="B100" s="2">
        <v>4536061.6</v>
      </c>
      <c r="C100" s="2">
        <v>1235004.8</v>
      </c>
      <c r="D100" s="2">
        <v>-3301056.8</v>
      </c>
      <c r="E100" s="2">
        <v>2465958.01</v>
      </c>
      <c r="F100" s="2">
        <v>-121934.4</v>
      </c>
      <c r="G100" s="2">
        <v>316057.86</v>
      </c>
      <c r="H100" s="2">
        <v>0</v>
      </c>
      <c r="I100" s="3">
        <f t="shared" si="18"/>
        <v>0.482062703350632</v>
      </c>
      <c r="J100" s="3">
        <f t="shared" si="19"/>
        <v>0.0211285733950315</v>
      </c>
      <c r="K100" s="3">
        <f t="shared" si="20"/>
        <v>-0.572001181618704</v>
      </c>
      <c r="L100" s="1">
        <f t="shared" si="21"/>
        <v>-7837118.4</v>
      </c>
      <c r="M100" s="4">
        <v>888</v>
      </c>
      <c r="N100" s="1">
        <f t="shared" si="22"/>
        <v>-2.67291009719153</v>
      </c>
      <c r="O100" s="1">
        <f t="shared" si="23"/>
        <v>-0.72773632527389</v>
      </c>
    </row>
    <row r="101" spans="1:15">
      <c r="A101" s="1" t="s">
        <v>114</v>
      </c>
      <c r="B101" s="2">
        <v>23323.02</v>
      </c>
      <c r="C101" s="2">
        <v>691489.21</v>
      </c>
      <c r="D101" s="2">
        <v>668166.19</v>
      </c>
      <c r="E101" s="2">
        <v>0</v>
      </c>
      <c r="F101" s="2">
        <v>0</v>
      </c>
      <c r="G101" s="2">
        <v>20000</v>
      </c>
      <c r="H101" s="2">
        <v>-128432.1</v>
      </c>
      <c r="I101" s="3">
        <f t="shared" si="18"/>
        <v>0.0279793757865615</v>
      </c>
      <c r="J101" s="3">
        <f t="shared" si="19"/>
        <v>0.179672499447862</v>
      </c>
      <c r="K101" s="3">
        <f t="shared" si="20"/>
        <v>0.934743645894251</v>
      </c>
      <c r="L101" s="1">
        <f t="shared" si="21"/>
        <v>644843.17</v>
      </c>
      <c r="M101" s="4">
        <v>157</v>
      </c>
      <c r="N101" s="1">
        <f t="shared" si="22"/>
        <v>0.966271317523523</v>
      </c>
      <c r="O101" s="1">
        <f t="shared" si="23"/>
        <v>28.6483564306852</v>
      </c>
    </row>
    <row r="102" spans="1:15">
      <c r="A102" s="1" t="s">
        <v>115</v>
      </c>
      <c r="B102" s="2">
        <v>53158</v>
      </c>
      <c r="C102" s="2">
        <v>392378</v>
      </c>
      <c r="D102" s="2">
        <v>339220</v>
      </c>
      <c r="E102" s="2">
        <v>0</v>
      </c>
      <c r="F102" s="2">
        <v>0</v>
      </c>
      <c r="G102" s="2">
        <v>333587.41</v>
      </c>
      <c r="H102" s="2">
        <v>0</v>
      </c>
      <c r="I102" s="3">
        <f t="shared" si="18"/>
        <v>0.748732784780579</v>
      </c>
      <c r="J102" s="3">
        <f t="shared" si="19"/>
        <v>0</v>
      </c>
      <c r="K102" s="3">
        <f t="shared" si="20"/>
        <v>0.761375062845651</v>
      </c>
      <c r="L102" s="1">
        <f t="shared" si="21"/>
        <v>286062</v>
      </c>
      <c r="M102" s="4">
        <v>79</v>
      </c>
      <c r="N102" s="1">
        <f t="shared" si="22"/>
        <v>0.864523495201056</v>
      </c>
      <c r="O102" s="1">
        <f t="shared" si="23"/>
        <v>6.3813537002897</v>
      </c>
    </row>
    <row r="103" spans="1:15">
      <c r="A103" s="1" t="s">
        <v>116</v>
      </c>
      <c r="B103" s="2">
        <v>3658317.08</v>
      </c>
      <c r="C103" s="2">
        <v>438885.1</v>
      </c>
      <c r="D103" s="2">
        <v>-3219431.98</v>
      </c>
      <c r="E103" s="2">
        <v>50566.76</v>
      </c>
      <c r="F103" s="2">
        <v>-22083.44</v>
      </c>
      <c r="G103" s="2">
        <v>26125.91</v>
      </c>
      <c r="H103" s="2">
        <v>-31448.6</v>
      </c>
      <c r="I103" s="3">
        <f t="shared" si="18"/>
        <v>0.0187183025466417</v>
      </c>
      <c r="J103" s="3">
        <f t="shared" si="19"/>
        <v>0.0130655109628981</v>
      </c>
      <c r="K103" s="3">
        <f t="shared" si="20"/>
        <v>-0.785763513383662</v>
      </c>
      <c r="L103" s="1">
        <f t="shared" si="21"/>
        <v>-6877749.06</v>
      </c>
      <c r="M103" s="4">
        <v>907</v>
      </c>
      <c r="N103" s="1">
        <f t="shared" si="22"/>
        <v>-7.33547796450598</v>
      </c>
      <c r="O103" s="1">
        <f t="shared" si="23"/>
        <v>-0.880030874743094</v>
      </c>
    </row>
    <row r="104" spans="1:15">
      <c r="A104" s="1" t="s">
        <v>117</v>
      </c>
      <c r="B104" s="2">
        <v>738265.61</v>
      </c>
      <c r="C104" s="2">
        <v>1822451.77</v>
      </c>
      <c r="D104" s="2">
        <v>1084186.16</v>
      </c>
      <c r="E104" s="2">
        <v>31295.6</v>
      </c>
      <c r="F104" s="2">
        <v>0</v>
      </c>
      <c r="G104" s="2">
        <v>262817.97</v>
      </c>
      <c r="H104" s="2">
        <v>-14375.15</v>
      </c>
      <c r="I104" s="3">
        <f t="shared" si="18"/>
        <v>0.114855927599476</v>
      </c>
      <c r="J104" s="3">
        <f t="shared" si="19"/>
        <v>0.0056137198553321</v>
      </c>
      <c r="K104" s="3">
        <f t="shared" si="20"/>
        <v>0.423391573184855</v>
      </c>
      <c r="L104" s="1">
        <f t="shared" si="21"/>
        <v>345920.55</v>
      </c>
      <c r="M104" s="4">
        <v>236</v>
      </c>
      <c r="N104" s="1">
        <f t="shared" si="22"/>
        <v>0.594905268741351</v>
      </c>
      <c r="O104" s="1">
        <f t="shared" si="23"/>
        <v>1.46855839594099</v>
      </c>
    </row>
    <row r="105" spans="1:15">
      <c r="A105" s="1" t="s">
        <v>118</v>
      </c>
      <c r="B105" s="2">
        <v>280</v>
      </c>
      <c r="C105" s="2">
        <v>270530</v>
      </c>
      <c r="D105" s="2">
        <v>270250</v>
      </c>
      <c r="E105" s="2">
        <v>0</v>
      </c>
      <c r="F105" s="2">
        <v>0</v>
      </c>
      <c r="G105" s="2">
        <v>20000</v>
      </c>
      <c r="H105" s="2">
        <v>-60200</v>
      </c>
      <c r="I105" s="3">
        <f t="shared" si="18"/>
        <v>0.0738525165245006</v>
      </c>
      <c r="J105" s="3">
        <f t="shared" si="19"/>
        <v>0.222296074738747</v>
      </c>
      <c r="K105" s="3">
        <f t="shared" si="20"/>
        <v>0.997932129537314</v>
      </c>
      <c r="L105" s="1">
        <f t="shared" si="21"/>
        <v>269970</v>
      </c>
      <c r="M105" s="4">
        <v>22</v>
      </c>
      <c r="N105" s="1">
        <f t="shared" si="22"/>
        <v>0.998964994640151</v>
      </c>
      <c r="O105" s="1">
        <f t="shared" si="23"/>
        <v>965.178571428571</v>
      </c>
    </row>
    <row r="106" spans="1:15">
      <c r="A106" s="1" t="s">
        <v>119</v>
      </c>
      <c r="B106" s="2">
        <v>8480</v>
      </c>
      <c r="C106" s="2">
        <v>952563.89</v>
      </c>
      <c r="D106" s="2">
        <v>944083.89</v>
      </c>
      <c r="E106" s="2">
        <v>0</v>
      </c>
      <c r="F106" s="2">
        <v>0</v>
      </c>
      <c r="G106" s="2">
        <v>10395</v>
      </c>
      <c r="H106" s="2">
        <v>-27021.29</v>
      </c>
      <c r="I106" s="3">
        <f t="shared" si="18"/>
        <v>0.0108163634441295</v>
      </c>
      <c r="J106" s="3">
        <f t="shared" si="19"/>
        <v>0.0281166034987226</v>
      </c>
      <c r="K106" s="3">
        <f t="shared" si="20"/>
        <v>0.982352522942527</v>
      </c>
      <c r="L106" s="1">
        <f t="shared" si="21"/>
        <v>935603.89</v>
      </c>
      <c r="M106" s="4">
        <v>128</v>
      </c>
      <c r="N106" s="1">
        <f t="shared" si="22"/>
        <v>0.991097709991925</v>
      </c>
      <c r="O106" s="1">
        <f t="shared" si="23"/>
        <v>111.33064740566</v>
      </c>
    </row>
    <row r="107" spans="1:15">
      <c r="A107" s="1" t="s">
        <v>120</v>
      </c>
      <c r="B107" s="2">
        <v>52461.1</v>
      </c>
      <c r="C107" s="2">
        <v>603677.86</v>
      </c>
      <c r="D107" s="2">
        <v>551216.76</v>
      </c>
      <c r="E107" s="2">
        <v>9000</v>
      </c>
      <c r="F107" s="2">
        <v>0</v>
      </c>
      <c r="G107" s="2">
        <v>55520</v>
      </c>
      <c r="H107" s="2">
        <v>-22600</v>
      </c>
      <c r="I107" s="3">
        <f t="shared" si="18"/>
        <v>0.0983328287654188</v>
      </c>
      <c r="J107" s="3">
        <f t="shared" si="19"/>
        <v>0.0344439232811294</v>
      </c>
      <c r="K107" s="3">
        <f t="shared" si="20"/>
        <v>0.840091495252774</v>
      </c>
      <c r="L107" s="1">
        <f t="shared" si="21"/>
        <v>498755.66</v>
      </c>
      <c r="M107" s="4">
        <v>189</v>
      </c>
      <c r="N107" s="1">
        <f t="shared" si="22"/>
        <v>0.913097525226451</v>
      </c>
      <c r="O107" s="1">
        <f t="shared" si="23"/>
        <v>10.5071521565503</v>
      </c>
    </row>
    <row r="108" spans="1:15">
      <c r="A108" s="1" t="s">
        <v>121</v>
      </c>
      <c r="B108" s="2">
        <v>110910</v>
      </c>
      <c r="C108" s="2">
        <v>834000</v>
      </c>
      <c r="D108" s="2">
        <v>723090</v>
      </c>
      <c r="E108" s="2">
        <v>0</v>
      </c>
      <c r="F108" s="2">
        <v>0</v>
      </c>
      <c r="G108" s="2">
        <v>105500</v>
      </c>
      <c r="H108" s="2">
        <v>0</v>
      </c>
      <c r="I108" s="3">
        <f t="shared" si="18"/>
        <v>0.111650845054026</v>
      </c>
      <c r="J108" s="3">
        <f t="shared" si="19"/>
        <v>0</v>
      </c>
      <c r="K108" s="3">
        <f t="shared" si="20"/>
        <v>0.765247483887354</v>
      </c>
      <c r="L108" s="1">
        <f t="shared" si="21"/>
        <v>612180</v>
      </c>
      <c r="M108" s="4">
        <v>63</v>
      </c>
      <c r="N108" s="1">
        <f t="shared" si="22"/>
        <v>0.867014388489209</v>
      </c>
      <c r="O108" s="1">
        <f t="shared" si="23"/>
        <v>6.51961049499594</v>
      </c>
    </row>
    <row r="109" spans="1:15">
      <c r="A109" s="1" t="s">
        <v>122</v>
      </c>
      <c r="B109" s="2">
        <v>106222.95</v>
      </c>
      <c r="C109" s="2">
        <v>197215.26</v>
      </c>
      <c r="D109" s="2">
        <v>90992.3100000001</v>
      </c>
      <c r="E109" s="2">
        <v>0</v>
      </c>
      <c r="F109" s="2">
        <v>-502.53</v>
      </c>
      <c r="G109" s="2">
        <v>0</v>
      </c>
      <c r="H109" s="2">
        <v>-1</v>
      </c>
      <c r="I109" s="3">
        <f t="shared" si="18"/>
        <v>0</v>
      </c>
      <c r="J109" s="3">
        <f t="shared" si="19"/>
        <v>0.0016594152727173</v>
      </c>
      <c r="K109" s="3">
        <f t="shared" si="20"/>
        <v>0.299870968788012</v>
      </c>
      <c r="L109" s="1">
        <f t="shared" si="21"/>
        <v>-15230.6399999998</v>
      </c>
      <c r="M109" s="4">
        <v>251</v>
      </c>
      <c r="N109" s="1">
        <f t="shared" si="22"/>
        <v>0.461385746721628</v>
      </c>
      <c r="O109" s="1">
        <f t="shared" si="23"/>
        <v>0.85661629619588</v>
      </c>
    </row>
    <row r="110" spans="1:15">
      <c r="A110" s="1" t="s">
        <v>123</v>
      </c>
      <c r="B110" s="2">
        <v>3371</v>
      </c>
      <c r="C110" s="2">
        <v>456807</v>
      </c>
      <c r="D110" s="2">
        <v>453436</v>
      </c>
      <c r="E110" s="2">
        <v>0</v>
      </c>
      <c r="F110" s="2">
        <v>0</v>
      </c>
      <c r="G110" s="2">
        <v>226236</v>
      </c>
      <c r="H110" s="2">
        <v>0</v>
      </c>
      <c r="I110" s="3">
        <f t="shared" si="18"/>
        <v>0.491627152971242</v>
      </c>
      <c r="J110" s="3">
        <f t="shared" si="19"/>
        <v>0</v>
      </c>
      <c r="K110" s="3">
        <f t="shared" si="20"/>
        <v>0.985349147503792</v>
      </c>
      <c r="L110" s="1">
        <f t="shared" si="21"/>
        <v>450065</v>
      </c>
      <c r="M110" s="4">
        <v>43</v>
      </c>
      <c r="N110" s="1">
        <f t="shared" si="22"/>
        <v>0.992620515885264</v>
      </c>
      <c r="O110" s="1">
        <f t="shared" si="23"/>
        <v>134.510827647582</v>
      </c>
    </row>
    <row r="111" spans="1:15">
      <c r="A111" s="1" t="s">
        <v>124</v>
      </c>
      <c r="B111" s="2">
        <v>1040</v>
      </c>
      <c r="C111" s="2">
        <v>202827.51</v>
      </c>
      <c r="D111" s="2">
        <v>201787.51</v>
      </c>
      <c r="E111" s="2">
        <v>0</v>
      </c>
      <c r="F111" s="2">
        <v>0</v>
      </c>
      <c r="G111" s="2">
        <v>72577.69</v>
      </c>
      <c r="H111" s="2">
        <v>0</v>
      </c>
      <c r="I111" s="3">
        <f t="shared" si="18"/>
        <v>0.356004200963655</v>
      </c>
      <c r="J111" s="3">
        <f t="shared" si="19"/>
        <v>0</v>
      </c>
      <c r="K111" s="3">
        <f t="shared" si="20"/>
        <v>0.989797295312039</v>
      </c>
      <c r="L111" s="1">
        <f t="shared" si="21"/>
        <v>200747.51</v>
      </c>
      <c r="M111" s="4">
        <v>86</v>
      </c>
      <c r="N111" s="1">
        <f t="shared" si="22"/>
        <v>0.99487249042302</v>
      </c>
      <c r="O111" s="1">
        <f t="shared" si="23"/>
        <v>194.026451923077</v>
      </c>
    </row>
    <row r="112" spans="1:15">
      <c r="A112" s="1" t="s">
        <v>125</v>
      </c>
      <c r="B112" s="2">
        <v>529274.01</v>
      </c>
      <c r="C112" s="2">
        <v>879141.8</v>
      </c>
      <c r="D112" s="2">
        <v>349867.790000001</v>
      </c>
      <c r="E112" s="2">
        <v>124022.61</v>
      </c>
      <c r="F112" s="2">
        <v>-300000</v>
      </c>
      <c r="G112" s="2">
        <v>788453.4</v>
      </c>
      <c r="H112" s="2">
        <v>-2087598.2</v>
      </c>
      <c r="I112" s="3">
        <f t="shared" si="18"/>
        <v>0.647874018114011</v>
      </c>
      <c r="J112" s="3">
        <f t="shared" si="19"/>
        <v>1.69523672132025</v>
      </c>
      <c r="K112" s="3">
        <f t="shared" si="20"/>
        <v>0.248412285289527</v>
      </c>
      <c r="L112" s="1">
        <f t="shared" si="21"/>
        <v>-179406.219999999</v>
      </c>
      <c r="M112" s="4">
        <v>528</v>
      </c>
      <c r="N112" s="1">
        <f t="shared" si="22"/>
        <v>0.397965140549569</v>
      </c>
      <c r="O112" s="1">
        <f t="shared" si="23"/>
        <v>0.661033384201127</v>
      </c>
    </row>
    <row r="113" spans="1:15">
      <c r="A113" s="1" t="s">
        <v>126</v>
      </c>
      <c r="B113" s="2">
        <v>920245.89</v>
      </c>
      <c r="C113" s="2">
        <v>1094803</v>
      </c>
      <c r="D113" s="2">
        <v>174557.11</v>
      </c>
      <c r="E113" s="2">
        <v>68408</v>
      </c>
      <c r="F113" s="2">
        <v>-7150</v>
      </c>
      <c r="G113" s="2">
        <v>583513.19</v>
      </c>
      <c r="H113" s="2">
        <v>-99305.53</v>
      </c>
      <c r="I113" s="3">
        <f t="shared" si="18"/>
        <v>0.323526239604043</v>
      </c>
      <c r="J113" s="3">
        <f t="shared" si="19"/>
        <v>0.0528302467142621</v>
      </c>
      <c r="K113" s="3">
        <f t="shared" si="20"/>
        <v>0.086626736882796</v>
      </c>
      <c r="L113" s="1">
        <f t="shared" si="21"/>
        <v>-745688.78</v>
      </c>
      <c r="M113" s="4">
        <v>128</v>
      </c>
      <c r="N113" s="1">
        <f t="shared" si="22"/>
        <v>0.159441570766613</v>
      </c>
      <c r="O113" s="1">
        <f t="shared" si="23"/>
        <v>0.189685291612658</v>
      </c>
    </row>
    <row r="114" spans="1:15">
      <c r="A114" s="1" t="s">
        <v>127</v>
      </c>
      <c r="B114" s="2">
        <v>1357580.73</v>
      </c>
      <c r="C114" s="2">
        <v>329500</v>
      </c>
      <c r="D114" s="2">
        <v>-1028080.73</v>
      </c>
      <c r="E114" s="2">
        <v>408</v>
      </c>
      <c r="F114" s="2">
        <v>0</v>
      </c>
      <c r="G114" s="2">
        <v>11200</v>
      </c>
      <c r="H114" s="2">
        <v>0</v>
      </c>
      <c r="I114" s="3">
        <f t="shared" si="18"/>
        <v>0.00688052432440503</v>
      </c>
      <c r="J114" s="3">
        <f t="shared" si="19"/>
        <v>0</v>
      </c>
      <c r="K114" s="3">
        <f t="shared" si="20"/>
        <v>-0.609384430583829</v>
      </c>
      <c r="L114" s="1">
        <f t="shared" si="21"/>
        <v>-2385661.46</v>
      </c>
      <c r="M114" s="4">
        <v>151</v>
      </c>
      <c r="N114" s="1">
        <f t="shared" si="22"/>
        <v>-3.12012361153262</v>
      </c>
      <c r="O114" s="1">
        <f t="shared" si="23"/>
        <v>-0.757288835412388</v>
      </c>
    </row>
    <row r="115" spans="1:15">
      <c r="A115" s="1" t="s">
        <v>128</v>
      </c>
      <c r="B115" s="2">
        <v>644317</v>
      </c>
      <c r="C115" s="2">
        <v>226217.64</v>
      </c>
      <c r="D115" s="2">
        <v>-418099.36</v>
      </c>
      <c r="E115" s="2">
        <v>56125</v>
      </c>
      <c r="F115" s="2">
        <v>0</v>
      </c>
      <c r="G115" s="2">
        <v>35244</v>
      </c>
      <c r="H115" s="2">
        <v>-4724</v>
      </c>
      <c r="I115" s="3">
        <f t="shared" si="18"/>
        <v>0.10495733977915</v>
      </c>
      <c r="J115" s="3">
        <f t="shared" si="19"/>
        <v>0.00542655028638493</v>
      </c>
      <c r="K115" s="3">
        <f t="shared" si="20"/>
        <v>-0.480278831868195</v>
      </c>
      <c r="L115" s="1">
        <f t="shared" si="21"/>
        <v>-1062416.36</v>
      </c>
      <c r="M115" s="4">
        <v>151</v>
      </c>
      <c r="N115" s="1">
        <f t="shared" si="22"/>
        <v>-1.84821731850796</v>
      </c>
      <c r="O115" s="1">
        <f t="shared" si="23"/>
        <v>-0.648903195166354</v>
      </c>
    </row>
    <row r="116" spans="1:15">
      <c r="A116" s="1" t="s">
        <v>129</v>
      </c>
      <c r="B116" s="2">
        <v>560</v>
      </c>
      <c r="C116" s="2">
        <v>57200</v>
      </c>
      <c r="D116" s="2">
        <v>56640</v>
      </c>
      <c r="E116" s="2">
        <v>0</v>
      </c>
      <c r="F116" s="2">
        <v>0</v>
      </c>
      <c r="G116" s="2">
        <v>51000</v>
      </c>
      <c r="H116" s="2">
        <v>0</v>
      </c>
      <c r="I116" s="3">
        <f t="shared" si="18"/>
        <v>0.882963988919668</v>
      </c>
      <c r="J116" s="3">
        <f t="shared" si="19"/>
        <v>0</v>
      </c>
      <c r="K116" s="3">
        <f t="shared" si="20"/>
        <v>0.980609418282548</v>
      </c>
      <c r="L116" s="1">
        <f t="shared" si="21"/>
        <v>56080</v>
      </c>
      <c r="M116" s="4">
        <v>8</v>
      </c>
      <c r="N116" s="1">
        <f t="shared" si="22"/>
        <v>0.99020979020979</v>
      </c>
      <c r="O116" s="1">
        <f t="shared" si="23"/>
        <v>101.142857142857</v>
      </c>
    </row>
    <row r="117" spans="1:15">
      <c r="A117" s="1" t="s">
        <v>130</v>
      </c>
      <c r="B117" s="2">
        <v>2806.25</v>
      </c>
      <c r="C117" s="2">
        <v>238370.32</v>
      </c>
      <c r="D117" s="2">
        <v>235564.07</v>
      </c>
      <c r="E117" s="2">
        <v>0</v>
      </c>
      <c r="F117" s="2">
        <v>0</v>
      </c>
      <c r="G117" s="2">
        <v>26685</v>
      </c>
      <c r="H117" s="2">
        <v>0</v>
      </c>
      <c r="I117" s="3">
        <f t="shared" si="18"/>
        <v>0.110645076343859</v>
      </c>
      <c r="J117" s="3">
        <f t="shared" si="19"/>
        <v>0</v>
      </c>
      <c r="K117" s="3">
        <f t="shared" si="20"/>
        <v>0.976728668128915</v>
      </c>
      <c r="L117" s="1">
        <f t="shared" si="21"/>
        <v>232757.82</v>
      </c>
      <c r="M117" s="4">
        <v>57</v>
      </c>
      <c r="N117" s="1">
        <f t="shared" si="22"/>
        <v>0.988227351458856</v>
      </c>
      <c r="O117" s="1">
        <f t="shared" si="23"/>
        <v>83.9426530066815</v>
      </c>
    </row>
    <row r="118" spans="1:15">
      <c r="A118" s="1" t="s">
        <v>131</v>
      </c>
      <c r="B118" s="2">
        <v>7120</v>
      </c>
      <c r="C118" s="2">
        <v>525168</v>
      </c>
      <c r="D118" s="2">
        <v>518048</v>
      </c>
      <c r="E118" s="2">
        <v>0</v>
      </c>
      <c r="F118" s="2">
        <v>0</v>
      </c>
      <c r="G118" s="2">
        <v>193776</v>
      </c>
      <c r="H118" s="2">
        <v>0</v>
      </c>
      <c r="I118" s="3">
        <f t="shared" si="18"/>
        <v>0.364043525309607</v>
      </c>
      <c r="J118" s="3">
        <f t="shared" si="19"/>
        <v>0</v>
      </c>
      <c r="K118" s="3">
        <f t="shared" si="20"/>
        <v>0.973247565227847</v>
      </c>
      <c r="L118" s="1">
        <f t="shared" si="21"/>
        <v>510928</v>
      </c>
      <c r="M118" s="4">
        <v>48</v>
      </c>
      <c r="N118" s="1">
        <f t="shared" si="22"/>
        <v>0.986442433659324</v>
      </c>
      <c r="O118" s="1">
        <f t="shared" si="23"/>
        <v>72.7595505617978</v>
      </c>
    </row>
    <row r="119" spans="1:15">
      <c r="A119" s="1" t="s">
        <v>132</v>
      </c>
      <c r="B119" s="2">
        <v>67712.79</v>
      </c>
      <c r="C119" s="2">
        <v>280941.2</v>
      </c>
      <c r="D119" s="2">
        <v>213228.41</v>
      </c>
      <c r="E119" s="2">
        <v>101430</v>
      </c>
      <c r="F119" s="2">
        <v>0</v>
      </c>
      <c r="G119" s="2">
        <v>41834</v>
      </c>
      <c r="H119" s="2">
        <v>-517</v>
      </c>
      <c r="I119" s="3">
        <f t="shared" si="18"/>
        <v>0.41090595291911</v>
      </c>
      <c r="J119" s="3">
        <f t="shared" si="19"/>
        <v>0.00148284549963131</v>
      </c>
      <c r="K119" s="3">
        <f t="shared" si="20"/>
        <v>0.61157599257648</v>
      </c>
      <c r="L119" s="1">
        <f t="shared" si="21"/>
        <v>145515.62</v>
      </c>
      <c r="M119" s="4">
        <v>173</v>
      </c>
      <c r="N119" s="1">
        <f t="shared" si="22"/>
        <v>0.758978782748846</v>
      </c>
      <c r="O119" s="1">
        <f t="shared" si="23"/>
        <v>3.14901232101055</v>
      </c>
    </row>
    <row r="120" spans="1:15">
      <c r="A120" s="1" t="s">
        <v>133</v>
      </c>
      <c r="B120" s="2">
        <v>249734.83</v>
      </c>
      <c r="C120" s="2">
        <v>36742</v>
      </c>
      <c r="D120" s="2">
        <v>-212992.83</v>
      </c>
      <c r="E120" s="2">
        <v>62.5</v>
      </c>
      <c r="F120" s="2">
        <v>-39</v>
      </c>
      <c r="G120" s="2">
        <v>500</v>
      </c>
      <c r="H120" s="2">
        <v>0</v>
      </c>
      <c r="I120" s="3">
        <f t="shared" si="18"/>
        <v>0.00196350957946582</v>
      </c>
      <c r="J120" s="3">
        <f t="shared" si="19"/>
        <v>0.000136136664176297</v>
      </c>
      <c r="K120" s="3">
        <f t="shared" si="20"/>
        <v>-0.743490599222283</v>
      </c>
      <c r="L120" s="1">
        <f t="shared" si="21"/>
        <v>-462727.66</v>
      </c>
      <c r="M120" s="4">
        <v>336</v>
      </c>
      <c r="N120" s="1">
        <f t="shared" si="22"/>
        <v>-5.79698519405585</v>
      </c>
      <c r="O120" s="1">
        <f t="shared" si="23"/>
        <v>-0.852875948461014</v>
      </c>
    </row>
    <row r="121" spans="1:15">
      <c r="A121" s="1" t="s">
        <v>134</v>
      </c>
      <c r="B121" s="2">
        <v>19446.34</v>
      </c>
      <c r="C121" s="2">
        <v>196393.42</v>
      </c>
      <c r="D121" s="2">
        <v>176947.08</v>
      </c>
      <c r="E121" s="2">
        <v>10750</v>
      </c>
      <c r="F121" s="2">
        <v>0</v>
      </c>
      <c r="G121" s="2">
        <v>0</v>
      </c>
      <c r="H121" s="2">
        <v>0</v>
      </c>
      <c r="I121" s="3">
        <f t="shared" si="18"/>
        <v>0.0498054667962937</v>
      </c>
      <c r="J121" s="3">
        <f t="shared" si="19"/>
        <v>0</v>
      </c>
      <c r="K121" s="3">
        <f t="shared" si="20"/>
        <v>0.819807620245686</v>
      </c>
      <c r="L121" s="1">
        <f t="shared" si="21"/>
        <v>157500.74</v>
      </c>
      <c r="M121" s="4">
        <v>65</v>
      </c>
      <c r="N121" s="1">
        <f t="shared" si="22"/>
        <v>0.900982731498845</v>
      </c>
      <c r="O121" s="1">
        <f t="shared" si="23"/>
        <v>9.09924849611803</v>
      </c>
    </row>
    <row r="122" spans="1:15">
      <c r="A122" s="1" t="s">
        <v>135</v>
      </c>
      <c r="B122" s="2">
        <v>1251119.88</v>
      </c>
      <c r="C122" s="2">
        <v>114287.55</v>
      </c>
      <c r="D122" s="2">
        <v>-1136832.33</v>
      </c>
      <c r="E122" s="2">
        <v>0</v>
      </c>
      <c r="F122" s="2">
        <v>-2400</v>
      </c>
      <c r="G122" s="2">
        <v>3505.21</v>
      </c>
      <c r="H122" s="2">
        <v>0</v>
      </c>
      <c r="I122" s="3">
        <f t="shared" si="18"/>
        <v>0.00256715316101656</v>
      </c>
      <c r="J122" s="3">
        <f t="shared" si="19"/>
        <v>0.00175771710865818</v>
      </c>
      <c r="K122" s="3">
        <f t="shared" si="20"/>
        <v>-0.832595681715311</v>
      </c>
      <c r="L122" s="1">
        <f t="shared" si="21"/>
        <v>-2387952.21</v>
      </c>
      <c r="M122" s="4">
        <v>236</v>
      </c>
      <c r="N122" s="1">
        <f t="shared" si="22"/>
        <v>-9.94712311183502</v>
      </c>
      <c r="O122" s="1">
        <f t="shared" si="23"/>
        <v>-0.908651799218473</v>
      </c>
    </row>
    <row r="123" spans="1:15">
      <c r="A123" s="1" t="s">
        <v>136</v>
      </c>
      <c r="B123" s="2">
        <v>53746.26</v>
      </c>
      <c r="C123" s="2">
        <v>60740.6</v>
      </c>
      <c r="D123" s="2">
        <v>6994.34</v>
      </c>
      <c r="E123" s="2">
        <v>962</v>
      </c>
      <c r="F123" s="2">
        <v>-5588</v>
      </c>
      <c r="G123" s="2">
        <v>26748.46</v>
      </c>
      <c r="H123" s="2">
        <v>-2050</v>
      </c>
      <c r="I123" s="3">
        <f t="shared" si="18"/>
        <v>0.242040527620375</v>
      </c>
      <c r="J123" s="3">
        <f t="shared" si="19"/>
        <v>0.0667150797916896</v>
      </c>
      <c r="K123" s="3">
        <f t="shared" si="20"/>
        <v>0.0610929498808859</v>
      </c>
      <c r="L123" s="1">
        <f t="shared" si="21"/>
        <v>-46751.92</v>
      </c>
      <c r="M123" s="4">
        <v>166</v>
      </c>
      <c r="N123" s="1">
        <f t="shared" si="22"/>
        <v>0.115150986325456</v>
      </c>
      <c r="O123" s="1">
        <f t="shared" si="23"/>
        <v>0.13013631088005</v>
      </c>
    </row>
    <row r="124" spans="1:15">
      <c r="A124" s="1" t="s">
        <v>137</v>
      </c>
      <c r="B124" s="2">
        <v>840</v>
      </c>
      <c r="C124" s="2">
        <v>227559.7</v>
      </c>
      <c r="D124" s="2">
        <v>226719.7</v>
      </c>
      <c r="E124" s="2">
        <v>0</v>
      </c>
      <c r="F124" s="2">
        <v>0</v>
      </c>
      <c r="G124" s="2">
        <v>39608.5</v>
      </c>
      <c r="H124" s="2">
        <v>0</v>
      </c>
      <c r="I124" s="3">
        <f>(E124+G124)/(B124+C124)</f>
        <v>0.173417478219104</v>
      </c>
      <c r="J124" s="3">
        <f t="shared" si="19"/>
        <v>0</v>
      </c>
      <c r="K124" s="3">
        <f t="shared" si="20"/>
        <v>0.992644473701148</v>
      </c>
      <c r="L124" s="1">
        <f t="shared" si="21"/>
        <v>225879.7</v>
      </c>
      <c r="M124" s="4">
        <v>68</v>
      </c>
      <c r="N124" s="1">
        <f t="shared" si="22"/>
        <v>0.996308660979954</v>
      </c>
      <c r="O124" s="1">
        <f t="shared" si="23"/>
        <v>269.904404761905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智者向内寻求力量</cp:lastModifiedBy>
  <dcterms:created xsi:type="dcterms:W3CDTF">2020-09-11T07:47:00Z</dcterms:created>
  <dcterms:modified xsi:type="dcterms:W3CDTF">2020-09-11T08:49:52Z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