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明細" sheetId="2" r:id="rId5"/>
    <sheet name="送り状" sheetId="3" r:id="rId6"/>
  </sheets>
  <definedNames>
    <definedName name="_xlnm.Print_Area" localSheetId="0">'表紙'!$A$1:$H$28</definedName>
    <definedName name="_xlnm.Print_Area" localSheetId="1">'請求明細'!$A$1:$J$31</definedName>
    <definedName name="_xlnm.Print_Area" localSheetId="2">'送り状'!$A$1:$J$31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<sst xmlns="http://schemas.openxmlformats.org/spreadsheetml/2006/main" uniqueCount="49">
  <si>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</si>
  <si>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</si>
  <si>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</si>
  <si>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</si>
  <si>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</si>
  <si>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</si>
  <si>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</si>
  <si>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</si>
  <si>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</si>
  <si>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</si>
  <si>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</si>
  <si>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</si>
  <si>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</si>
  <si>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</si>
  <si>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</si>
  <si>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 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</si>
  <si>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</si>
  <si>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FAX：  092-260-9910</t>
    </r>
  </si>
  <si>
    <t xml:space="preserve">  Email:  h-morimoto1118@nifty.com</t>
  </si>
  <si>
    <t>ＦＯＲ・ＲＡＭＥ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</si>
  <si>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</si>
  <si>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</si>
  <si>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</si>
  <si>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</si>
  <si>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</si>
  <si>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</si>
  <si>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</si>
  <si>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</si>
  <si>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</si>
  <si>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</si>
  <si>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</si>
  <si>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</si>
  <si>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</si>
  <si>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</si>
  <si>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</si>
  <si>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</si>
  <si>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</si>
  <si>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</si>
  <si>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</si>
  <si>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</si>
  <si>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</si>
  <si>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針葉樹合板（新栄）ネダレス</t>
  </si>
  <si>
    <t>24×910×1820</t>
  </si>
  <si>
    <t>T/2F☆4合板G2(下地用）</t>
  </si>
  <si>
    <t>11.5×900×1800</t>
  </si>
  <si>
    <t>サクラフロ－リングSD801</t>
  </si>
  <si>
    <t>15×90×1820</t>
  </si>
  <si>
    <t>【　小　　　　　計　】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</si>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</sst>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  <numFmt numFmtId="169" formatCode="&quot;¥&quot;#,##0_);[Red]\(&quot;¥&quot;#,##0\)"/>
    <numFmt numFmtId="170" formatCode="&quot;¥&quot;#,##0_);\(&quot;¥&quot;#,##0\)"/>
  </numFmts>
  <fonts count="2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4" numFmtId="164" fillId="0" borderId="1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3" applyFont="1" applyNumberFormat="1" applyFill="0" applyBorder="1" applyAlignment="1">
      <alignment vertical="center" textRotation="0" wrapText="false" shrinkToFit="false"/>
    </xf>
    <xf xfId="0" fontId="15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4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1" borderId="13" applyFont="1" applyNumberFormat="1" applyFill="1" applyBorder="1" applyAlignment="1">
      <alignment horizontal="center" vertical="center" textRotation="0" wrapText="false" shrinkToFit="false"/>
    </xf>
    <xf xfId="0" fontId="16" numFmtId="164" fillId="1" borderId="14" applyFont="1" applyNumberFormat="1" applyFill="1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18" numFmtId="0" fillId="0" borderId="15" applyFont="1" applyNumberFormat="0" applyFill="0" applyBorder="1" applyAlignment="1">
      <alignment horizontal="left" vertical="center" textRotation="0" wrapText="false" shrinkToFit="false" readingOrder="1"/>
    </xf>
    <xf xfId="0" fontId="18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7" applyFont="1" applyNumberFormat="1" applyFill="0" applyBorder="1" applyAlignment="1">
      <alignment vertical="center" textRotation="0" wrapText="false" shrinkToFit="false"/>
    </xf>
    <xf xfId="0" fontId="18" numFmtId="164" fillId="0" borderId="18" applyFont="1" applyNumberFormat="1" applyFill="0" applyBorder="1" applyAlignment="1">
      <alignment vertical="center" textRotation="0" wrapText="false" shrinkToFit="false"/>
    </xf>
    <xf xfId="0" fontId="14" numFmtId="164" fillId="0" borderId="19" applyFont="1" applyNumberFormat="1" applyFill="0" applyBorder="1" applyAlignment="1">
      <alignment vertical="center" textRotation="0" wrapText="false" shrinkToFit="false"/>
    </xf>
    <xf xfId="0" fontId="13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164" fillId="0" borderId="20" applyFont="1" applyNumberFormat="1" applyFill="0" applyBorder="1" applyAlignment="1">
      <alignment vertical="center" textRotation="0" wrapText="false" shrinkToFit="false"/>
    </xf>
    <xf xfId="0" fontId="14" numFmtId="164" fillId="0" borderId="6" applyFont="1" applyNumberFormat="1" applyFill="0" applyBorder="1" applyAlignment="1">
      <alignment vertical="center" textRotation="0" wrapText="false" shrinkToFit="false"/>
    </xf>
    <xf xfId="0" fontId="14" numFmtId="164" fillId="0" borderId="21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4" numFmtId="164" fillId="0" borderId="2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horizontal="center"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23" applyFont="1" applyNumberFormat="1" applyFill="0" applyBorder="1" applyAlignment="1">
      <alignment vertical="center" textRotation="0" wrapText="false" shrinkToFit="false"/>
    </xf>
    <xf xfId="0" fontId="1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9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6" numFmtId="169" fillId="1" borderId="24" applyFont="1" applyNumberFormat="1" applyFill="1" applyBorder="1" applyAlignment="1">
      <alignment horizontal="center" vertical="center" textRotation="0" wrapText="false" shrinkToFit="false"/>
    </xf>
    <xf xfId="0" fontId="4" numFmtId="166" fillId="0" borderId="7" applyFont="1" applyNumberFormat="1" applyFill="0" applyBorder="1" applyAlignment="1">
      <alignment horizontal="righ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21" numFmtId="164" fillId="1" borderId="0" applyFont="1" applyNumberFormat="1" applyFill="1" applyBorder="0" applyAlignment="1">
      <alignment horizontal="center" vertical="center" textRotation="0" wrapText="false" shrinkToFit="false"/>
    </xf>
    <xf xfId="0" fontId="14" numFmtId="165" fillId="0" borderId="0" applyFont="1" applyNumberFormat="1" applyFill="0" applyBorder="0" applyAlignment="1">
      <alignment horizontal="center" vertical="center" textRotation="0" wrapText="false" shrinkToFit="false"/>
    </xf>
    <xf xfId="0" fontId="14" numFmtId="165" fillId="0" borderId="5" applyFont="1" applyNumberFormat="1" applyFill="0" applyBorder="1" applyAlignment="1">
      <alignment horizontal="center" vertical="center" textRotation="0" wrapText="false" shrinkToFit="false"/>
    </xf>
    <xf xfId="0" fontId="22" numFmtId="164" fillId="0" borderId="12" applyFont="1" applyNumberFormat="1" applyFill="0" applyBorder="1" applyAlignment="1">
      <alignment horizontal="center" vertical="center" textRotation="0" wrapText="false" shrinkToFit="false"/>
    </xf>
    <xf xfId="0" fontId="23" numFmtId="164" fillId="1" borderId="25" applyFont="1" applyNumberFormat="1" applyFill="1" applyBorder="1" applyAlignment="1">
      <alignment horizontal="center" vertical="center" textRotation="0" wrapText="false" shrinkToFit="false"/>
    </xf>
    <xf xfId="0" fontId="23" numFmtId="164" fillId="1" borderId="26" applyFont="1" applyNumberFormat="1" applyFill="1" applyBorder="1" applyAlignment="1">
      <alignment horizontal="center" vertical="center" textRotation="0" wrapText="false" shrinkToFit="false"/>
    </xf>
    <xf xfId="0" fontId="24" numFmtId="170" fillId="1" borderId="27" applyFont="1" applyNumberFormat="1" applyFill="1" applyBorder="1" applyAlignment="1">
      <alignment horizontal="center" vertical="center" textRotation="0" wrapText="false" shrinkToFit="false"/>
    </xf>
    <xf xfId="0" fontId="24" numFmtId="170" fillId="1" borderId="28" applyFont="1" applyNumberFormat="1" applyFill="1" applyBorder="1" applyAlignment="1">
      <alignment horizontal="center" vertical="center" textRotation="0" wrapText="false" shrinkToFit="false"/>
    </xf>
    <xf xfId="0" fontId="24" numFmtId="170" fillId="1" borderId="29" applyFont="1" applyNumberFormat="1" applyFill="1" applyBorder="1" applyAlignment="1">
      <alignment horizontal="center" vertical="center" textRotation="0" wrapText="false" shrinkToFit="false"/>
    </xf>
    <xf xfId="0" fontId="16" numFmtId="169" fillId="1" borderId="6" applyFont="1" applyNumberFormat="1" applyFill="1" applyBorder="1" applyAlignment="1">
      <alignment horizontal="center" vertical="center" textRotation="0" wrapText="false" shrinkToFit="false"/>
    </xf>
    <xf xfId="0" fontId="16" numFmtId="169" fillId="1" borderId="21" applyFont="1" applyNumberFormat="1" applyFill="1" applyBorder="1" applyAlignment="1">
      <alignment horizontal="center"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0" applyFont="1" applyNumberFormat="1" applyFill="0" applyBorder="1" applyAlignment="1">
      <alignment horizontal="left" vertical="center" textRotation="0" wrapText="false" shrinkToFit="true"/>
    </xf>
    <xf xfId="0" fontId="1" numFmtId="166" fillId="0" borderId="9" applyFont="1" applyNumberFormat="1" applyFill="0" applyBorder="1" applyAlignment="1">
      <alignment horizontal="left" vertical="center" textRotation="0" wrapText="false" shrinkToFit="true"/>
    </xf>
    <xf xfId="0" fontId="1" numFmtId="166" fillId="0" borderId="8" applyFont="1" applyNumberFormat="1" applyFill="0" applyBorder="1" applyAlignment="1">
      <alignment horizontal="left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30" applyFont="1" applyNumberFormat="1" applyFill="0" applyBorder="1" applyAlignment="1">
      <alignment horizontal="left" vertical="center" textRotation="0" wrapText="false" shrinkToFit="true"/>
    </xf>
    <xf xfId="0" fontId="4" numFmtId="166" fillId="0" borderId="9" applyFont="1" applyNumberFormat="1" applyFill="0" applyBorder="1" applyAlignment="1">
      <alignment horizontal="left" vertical="center" textRotation="0" wrapText="false" shrinkToFit="true"/>
    </xf>
    <xf xfId="0" fontId="4" numFmtId="166" fillId="0" borderId="8" applyFont="1" applyNumberFormat="1" applyFill="0" applyBorder="1" applyAlignment="1">
      <alignment horizontal="left" vertical="center" textRotation="0" wrapText="false" shrinkToFit="true"/>
    </xf>
    <xf xfId="0" fontId="21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d4e071cd38759e960c02c3c5e240cb1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6"/>
    <col min="2" max="2" width="31.25" customWidth="true" style="106"/>
    <col min="3" max="3" width="17.75" customWidth="true" style="106"/>
    <col min="4" max="4" width="15" customWidth="true" style="106"/>
    <col min="5" max="5" width="9.75" customWidth="true" style="106"/>
    <col min="6" max="6" width="7.625" customWidth="true" style="108"/>
    <col min="7" max="7" width="19.125" customWidth="true" style="109"/>
    <col min="8" max="8" width="33.5" customWidth="true" style="106"/>
    <col min="9" max="9" width="7.75" customWidth="true" style="107"/>
    <col min="10" max="10" width="10.625" customWidth="true" style="107"/>
    <col min="11" max="11" width="11.625" customWidth="true" style="107"/>
    <col min="12" max="12" width="9" customWidth="true" style="106"/>
  </cols>
  <sheetData>
    <row r="1" spans="1:12" customHeight="1" ht="21" s="73" customFormat="1">
      <c r="A1" s="67"/>
      <c r="B1" s="68"/>
      <c r="C1" s="68"/>
      <c r="D1" s="68"/>
      <c r="E1" s="68"/>
      <c r="F1" s="69"/>
      <c r="G1" s="70"/>
      <c r="H1" s="71"/>
      <c r="I1" s="72"/>
      <c r="J1" s="72"/>
      <c r="K1" s="72"/>
    </row>
    <row r="2" spans="1:12" customHeight="1" ht="21" s="73" customFormat="1">
      <c r="A2" s="74"/>
      <c r="F2" s="75"/>
      <c r="G2" s="76"/>
      <c r="H2" s="77"/>
      <c r="I2" s="72"/>
      <c r="J2" s="72"/>
      <c r="K2" s="72"/>
    </row>
    <row r="3" spans="1:12" customHeight="1" ht="21" s="73" customFormat="1">
      <c r="A3" s="74"/>
      <c r="F3" s="75"/>
      <c r="G3" s="76"/>
      <c r="H3" s="77"/>
      <c r="I3" s="72"/>
      <c r="J3" s="72"/>
      <c r="K3" s="72"/>
    </row>
    <row r="4" spans="1:12" customHeight="1" ht="30.95" s="73" customFormat="1">
      <c r="A4" s="74"/>
      <c r="C4" s="114" t="s">
        <v>0</v>
      </c>
      <c r="D4" s="114"/>
      <c r="E4" s="114"/>
      <c r="F4" s="114"/>
      <c r="G4" s="76"/>
      <c r="H4" s="77"/>
      <c r="I4" s="72"/>
      <c r="J4" s="72"/>
      <c r="K4" s="72"/>
    </row>
    <row r="5" spans="1:12" customHeight="1" ht="9.95" s="73" customFormat="1">
      <c r="A5" s="74"/>
      <c r="F5" s="75"/>
      <c r="G5" s="76"/>
      <c r="H5" s="77"/>
      <c r="I5" s="72"/>
      <c r="J5" s="72"/>
      <c r="K5" s="72"/>
    </row>
    <row r="6" spans="1:12" customHeight="1" ht="18.75" s="73" customFormat="1">
      <c r="A6" s="74"/>
      <c r="F6" s="75"/>
      <c r="G6" s="115">
        <f>TODAY()</f>
        <v>45033</v>
      </c>
      <c r="H6" s="116"/>
      <c r="I6" s="72"/>
      <c r="J6" s="72"/>
      <c r="K6" s="72"/>
    </row>
    <row r="7" spans="1:12" customHeight="1" ht="9.95" s="73" customFormat="1">
      <c r="A7" s="74"/>
      <c r="F7" s="75"/>
      <c r="G7" s="76"/>
      <c r="H7" s="77"/>
      <c r="I7" s="72"/>
      <c r="J7" s="72"/>
      <c r="K7" s="72"/>
    </row>
    <row r="8" spans="1:12" customHeight="1" ht="24" s="73" customFormat="1">
      <c r="A8" s="74"/>
      <c r="B8" s="117" t="str">
        <f>請求明細!B4</f>
        <v>（㈱）アーキテックス</v>
      </c>
      <c r="C8" s="117"/>
      <c r="D8" s="78" t="s">
        <v>1</v>
      </c>
      <c r="F8" s="75"/>
      <c r="G8" s="76"/>
      <c r="H8" s="77"/>
      <c r="I8" s="72"/>
      <c r="J8" s="72"/>
      <c r="K8" s="72"/>
    </row>
    <row r="9" spans="1:12" customHeight="1" ht="9.95" s="73" customFormat="1">
      <c r="A9" s="74"/>
      <c r="F9" s="75"/>
      <c r="G9" s="76"/>
      <c r="H9" s="77"/>
      <c r="I9" s="72"/>
      <c r="J9" s="72"/>
      <c r="K9" s="72"/>
    </row>
    <row r="10" spans="1:12" customHeight="1" ht="18.75" s="73" customFormat="1">
      <c r="A10" s="74"/>
      <c r="F10" s="75"/>
      <c r="G10" s="76"/>
      <c r="H10" s="77"/>
      <c r="I10" s="72"/>
      <c r="J10" s="72"/>
      <c r="K10" s="72"/>
    </row>
    <row r="11" spans="1:12" customHeight="1" ht="33" s="73" customFormat="1">
      <c r="A11" s="74"/>
      <c r="B11" s="118" t="s">
        <v>2</v>
      </c>
      <c r="C11" s="119"/>
      <c r="D11" s="120">
        <f>C12+E12</f>
        <v>5377.9</v>
      </c>
      <c r="E11" s="121"/>
      <c r="F11" s="122"/>
      <c r="G11" s="76"/>
      <c r="H11" s="77"/>
      <c r="I11" s="72"/>
      <c r="J11" s="72"/>
      <c r="K11" s="72"/>
    </row>
    <row r="12" spans="1:12" customHeight="1" ht="31.5" s="73" customFormat="1">
      <c r="A12" s="74"/>
      <c r="B12" s="79" t="s">
        <v>3</v>
      </c>
      <c r="C12" s="110">
        <f>請求明細!G30 + 請求明細!G61 + 請求明細!G92 + 請求明細!G123 + 請求明細!G154 + 請求明細!G185 + 請求明細!G216 + 請求明細!G247 + 請求明細!G278 + 請求明細!G309</f>
        <v>4889</v>
      </c>
      <c r="D12" s="80" t="s">
        <v>4</v>
      </c>
      <c r="E12" s="123">
        <f>C12*0.1</f>
        <v>488.9</v>
      </c>
      <c r="F12" s="124"/>
      <c r="G12" s="76"/>
      <c r="H12" s="77"/>
      <c r="I12" s="72"/>
      <c r="J12" s="72"/>
      <c r="K12" s="72"/>
    </row>
    <row r="13" spans="1:12" customHeight="1" ht="18.75" s="73" customFormat="1">
      <c r="A13" s="74"/>
      <c r="F13" s="75"/>
      <c r="G13" s="76"/>
      <c r="H13" s="77"/>
      <c r="I13" s="72"/>
      <c r="J13" s="72"/>
      <c r="K13" s="72"/>
    </row>
    <row r="14" spans="1:12" customHeight="1" ht="18.75" s="73" customFormat="1">
      <c r="A14" s="74"/>
      <c r="B14" s="81" t="s">
        <v>5</v>
      </c>
      <c r="F14" s="75"/>
      <c r="G14" s="76"/>
      <c r="H14" s="77"/>
      <c r="I14" s="72"/>
      <c r="J14" s="72"/>
      <c r="K14" s="72"/>
    </row>
    <row r="15" spans="1:12" customHeight="1" ht="18.75" s="73" customFormat="1">
      <c r="A15" s="74"/>
      <c r="B15" s="81" t="s">
        <v>6</v>
      </c>
      <c r="C15" s="73" t="s">
        <v>7</v>
      </c>
      <c r="F15" s="75"/>
      <c r="G15" s="76"/>
      <c r="H15" s="77"/>
      <c r="I15" s="72"/>
      <c r="J15" s="72"/>
      <c r="K15" s="72"/>
    </row>
    <row r="16" spans="1:12" customHeight="1" ht="18.75" s="73" customFormat="1">
      <c r="A16" s="74"/>
      <c r="B16" s="81" t="s">
        <v>8</v>
      </c>
      <c r="F16" s="75"/>
      <c r="G16" s="76"/>
      <c r="H16" s="77"/>
      <c r="I16" s="72"/>
      <c r="J16" s="72"/>
      <c r="K16" s="72"/>
    </row>
    <row r="17" spans="1:12" customHeight="1" ht="18.75" s="73" customFormat="1">
      <c r="A17" s="74"/>
      <c r="B17" s="81" t="s">
        <v>9</v>
      </c>
      <c r="E17" s="73"/>
      <c r="F17" s="75"/>
      <c r="G17" s="76"/>
      <c r="H17" s="77"/>
      <c r="I17" s="72"/>
      <c r="J17" s="72"/>
      <c r="K17" s="72"/>
    </row>
    <row r="18" spans="1:12" customHeight="1" ht="16.15" s="73" customFormat="1">
      <c r="A18" s="74"/>
      <c r="B18" s="81"/>
      <c r="F18" s="75"/>
      <c r="G18" s="76"/>
      <c r="H18" s="77"/>
      <c r="I18" s="72"/>
      <c r="J18" s="72"/>
      <c r="K18" s="72"/>
    </row>
    <row r="19" spans="1:12" customHeight="1" ht="24" s="73" customFormat="1">
      <c r="A19" s="74"/>
      <c r="F19" s="82" t="s">
        <v>10</v>
      </c>
      <c r="G19" s="76"/>
      <c r="H19" s="77"/>
      <c r="I19" s="72"/>
      <c r="J19" s="72"/>
      <c r="K19" s="72"/>
    </row>
    <row r="20" spans="1:12" customHeight="1" ht="20.65" s="73" customFormat="1">
      <c r="A20" s="74"/>
      <c r="B20" s="83"/>
      <c r="C20" s="84"/>
      <c r="F20" s="83" t="s">
        <v>11</v>
      </c>
      <c r="G20" s="76"/>
      <c r="H20" s="77"/>
      <c r="I20" s="72"/>
      <c r="J20" s="72"/>
      <c r="K20" s="72"/>
    </row>
    <row r="21" spans="1:12" customHeight="1" ht="25.15" s="73" customFormat="1">
      <c r="A21" s="74"/>
      <c r="B21" s="85" t="s">
        <v>12</v>
      </c>
      <c r="C21" s="86"/>
      <c r="D21" s="87"/>
      <c r="E21" s="88"/>
      <c r="F21" s="83" t="s">
        <v>13</v>
      </c>
      <c r="G21" s="76"/>
      <c r="H21" s="77"/>
      <c r="I21" s="72"/>
      <c r="J21" s="72"/>
      <c r="K21" s="72"/>
    </row>
    <row r="22" spans="1:12" customHeight="1" ht="18.4" s="73" customFormat="1">
      <c r="A22" s="74"/>
      <c r="B22" s="89" t="s">
        <v>14</v>
      </c>
      <c r="C22" s="84"/>
      <c r="E22" s="90"/>
      <c r="F22" s="83" t="s">
        <v>15</v>
      </c>
      <c r="G22" s="76"/>
      <c r="H22" s="91"/>
      <c r="I22" s="72"/>
      <c r="J22" s="72"/>
      <c r="K22" s="72"/>
    </row>
    <row r="23" spans="1:12" customHeight="1" ht="24.4" s="73" customFormat="1">
      <c r="A23" s="74"/>
      <c r="B23" s="92" t="s">
        <v>16</v>
      </c>
      <c r="C23" s="93"/>
      <c r="D23" s="93"/>
      <c r="E23" s="94"/>
      <c r="F23" s="83" t="s">
        <v>17</v>
      </c>
      <c r="G23" s="95"/>
      <c r="H23" s="96"/>
      <c r="I23" s="72"/>
      <c r="J23" s="72"/>
      <c r="K23" s="72"/>
    </row>
    <row r="24" spans="1:12" customHeight="1" ht="18" s="73" customFormat="1">
      <c r="A24" s="74"/>
      <c r="B24" s="84"/>
      <c r="C24" s="84"/>
      <c r="F24" s="97" t="s">
        <v>18</v>
      </c>
      <c r="G24" s="76"/>
      <c r="H24" s="96"/>
      <c r="I24" s="72"/>
      <c r="J24" s="72"/>
      <c r="K24" s="72"/>
    </row>
    <row r="25" spans="1:12" customHeight="1" ht="19.5" s="73" customFormat="1">
      <c r="A25" s="74"/>
      <c r="F25" s="75"/>
      <c r="G25" s="76"/>
      <c r="H25" s="96"/>
      <c r="I25" s="72"/>
      <c r="J25" s="72"/>
      <c r="K25" s="72"/>
    </row>
    <row r="26" spans="1:12" customHeight="1" ht="13.9" s="73" customFormat="1">
      <c r="A26" s="74"/>
      <c r="F26" s="75"/>
      <c r="G26" s="76"/>
      <c r="H26" s="77"/>
      <c r="I26" s="72"/>
      <c r="J26" s="72"/>
      <c r="K26" s="72"/>
    </row>
    <row r="27" spans="1:12" customHeight="1" ht="13.15" s="73" customFormat="1">
      <c r="A27" s="98"/>
      <c r="B27" s="99"/>
      <c r="C27" s="99"/>
      <c r="D27" s="99"/>
      <c r="E27" s="99"/>
      <c r="F27" s="100"/>
      <c r="G27" s="101"/>
      <c r="H27" s="102"/>
      <c r="I27" s="72"/>
      <c r="J27" s="72"/>
      <c r="K27" s="72"/>
    </row>
    <row r="28" spans="1:12" customHeight="1" ht="30" s="104" customFormat="1">
      <c r="A28" s="113" t="s">
        <v>19</v>
      </c>
      <c r="B28" s="113"/>
      <c r="C28" s="113"/>
      <c r="D28" s="113"/>
      <c r="E28" s="113"/>
      <c r="F28" s="113"/>
      <c r="G28" s="113"/>
      <c r="H28" s="113"/>
      <c r="I28" s="103"/>
      <c r="J28" s="103"/>
      <c r="K28" s="103"/>
    </row>
    <row r="29" spans="1:12" customHeight="1" ht="30">
      <c r="A29" s="105"/>
      <c r="C29" s="105"/>
      <c r="D29" s="105"/>
      <c r="E29" s="105"/>
      <c r="F29" s="105"/>
      <c r="G29" s="105"/>
      <c r="H29" s="105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O27" sqref="O27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5" t="s">
        <v>0</v>
      </c>
      <c r="D2" s="135"/>
      <c r="E2" s="135"/>
      <c r="F2" s="135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6"/>
      <c r="H3" s="136"/>
      <c r="J3" s="11"/>
      <c r="K3" s="7"/>
      <c r="L3" s="7"/>
      <c r="M3" s="7"/>
    </row>
    <row r="4" spans="1:16142" customHeight="1" ht="32.45" s="8" customFormat="1">
      <c r="A4" s="9"/>
      <c r="B4" s="13" t="s">
        <v>20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37" t="s">
        <v>24</v>
      </c>
      <c r="C6" s="137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30" t="s">
        <v>26</v>
      </c>
      <c r="C7" s="130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21" t="s">
        <v>30</v>
      </c>
      <c r="B9" s="22" t="s">
        <v>31</v>
      </c>
      <c r="C9" s="23" t="s">
        <v>32</v>
      </c>
      <c r="D9" s="21" t="s">
        <v>33</v>
      </c>
      <c r="E9" s="21" t="s">
        <v>34</v>
      </c>
      <c r="F9" s="24" t="s">
        <v>35</v>
      </c>
      <c r="G9" s="24" t="s">
        <v>36</v>
      </c>
      <c r="H9" s="131" t="s">
        <v>37</v>
      </c>
      <c r="I9" s="131"/>
      <c r="J9" s="131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v>1</v>
      </c>
      <c r="B10" s="27" t="s">
        <v>41</v>
      </c>
      <c r="C10" s="28" t="s">
        <v>42</v>
      </c>
      <c r="D10" s="29">
        <v>1</v>
      </c>
      <c r="E10" s="30"/>
      <c r="F10" s="66">
        <v>123</v>
      </c>
      <c r="G10" s="111">
        <f>ROUNDDOWN((D10*F10),0)</f>
        <v>123</v>
      </c>
      <c r="H10" s="132"/>
      <c r="I10" s="133"/>
      <c r="J10" s="134"/>
      <c r="K10" s="31"/>
      <c r="L10" s="31"/>
      <c r="M10" s="31"/>
    </row>
    <row r="11" spans="1:16142" customHeight="1" ht="25.15" s="8" customFormat="1">
      <c r="A11" s="65">
        <v>2</v>
      </c>
      <c r="B11" s="27" t="s">
        <v>43</v>
      </c>
      <c r="C11" s="56" t="s">
        <v>44</v>
      </c>
      <c r="D11" s="32">
        <v>1</v>
      </c>
      <c r="E11" s="33"/>
      <c r="F11" s="66">
        <v>334</v>
      </c>
      <c r="G11" s="111">
        <f>ROUNDDOWN((D11*F11),0)</f>
        <v>334</v>
      </c>
      <c r="H11" s="126"/>
      <c r="I11" s="127"/>
      <c r="J11" s="128"/>
      <c r="K11" s="35"/>
      <c r="L11" s="34">
        <f>ROUNDDOWN(SUM((D11+11)*K11),0)</f>
        <v>0</v>
      </c>
      <c r="M11" s="31"/>
    </row>
    <row r="12" spans="1:16142" customHeight="1" ht="25.15" s="8" customFormat="1">
      <c r="A12" s="65">
        <v>3</v>
      </c>
      <c r="B12" s="27" t="s">
        <v>45</v>
      </c>
      <c r="C12" s="56" t="s">
        <v>46</v>
      </c>
      <c r="D12" s="32">
        <v>1</v>
      </c>
      <c r="E12" s="33"/>
      <c r="F12" s="66">
        <v>4432</v>
      </c>
      <c r="G12" s="111">
        <f>ROUNDDOWN((D12*F12),0)</f>
        <v>4432</v>
      </c>
      <c r="H12" s="126"/>
      <c r="I12" s="127"/>
      <c r="J12" s="128"/>
      <c r="K12" s="35"/>
      <c r="L12" s="34">
        <f>ROUNDDOWN(SUM((D12+11)*K12),0)</f>
        <v>0</v>
      </c>
      <c r="M12" s="31"/>
    </row>
    <row r="13" spans="1:16142" customHeight="1" ht="25.15" s="8" customFormat="1">
      <c r="A13" s="65"/>
      <c r="B13" s="36"/>
      <c r="C13" s="50"/>
      <c r="D13" s="38"/>
      <c r="E13" s="39"/>
      <c r="F13" s="66">
        <f>ROUND(K13*1.1,-1)</f>
        <v>0</v>
      </c>
      <c r="G13" s="111">
        <f>ROUNDDOWN((D13*F13),0)</f>
        <v>0</v>
      </c>
      <c r="H13" s="126"/>
      <c r="I13" s="127"/>
      <c r="J13" s="128"/>
      <c r="K13" s="35"/>
      <c r="L13" s="34">
        <f>ROUNDDOWN(SUM((D13+11)*K13),0)</f>
        <v>0</v>
      </c>
      <c r="M13" s="31"/>
    </row>
    <row r="14" spans="1:16142" customHeight="1" ht="25.15" s="8" customFormat="1">
      <c r="A14" s="65"/>
      <c r="B14" s="36"/>
      <c r="C14" s="50"/>
      <c r="D14" s="38"/>
      <c r="E14" s="39"/>
      <c r="F14" s="66">
        <f>ROUND(K14*1.1,-1)</f>
        <v>0</v>
      </c>
      <c r="G14" s="111">
        <f>ROUNDDOWN((D14*F14),0)</f>
        <v>0</v>
      </c>
      <c r="H14" s="126"/>
      <c r="I14" s="127"/>
      <c r="J14" s="128"/>
      <c r="K14" s="35"/>
      <c r="L14" s="34">
        <f>ROUNDDOWN(SUM((D14+11)*K14),0)</f>
        <v>0</v>
      </c>
      <c r="M14" s="31"/>
    </row>
    <row r="15" spans="1:16142" customHeight="1" ht="25.15" s="8" customFormat="1">
      <c r="A15" s="65"/>
      <c r="B15" s="36"/>
      <c r="C15" s="50"/>
      <c r="D15" s="38"/>
      <c r="E15" s="39"/>
      <c r="F15" s="66">
        <f>ROUND(K15*1.1,-1)</f>
        <v>0</v>
      </c>
      <c r="G15" s="111">
        <f>ROUNDDOWN((D15*F15),0)</f>
        <v>0</v>
      </c>
      <c r="H15" s="126"/>
      <c r="I15" s="127"/>
      <c r="J15" s="128"/>
      <c r="K15" s="35"/>
      <c r="L15" s="34">
        <f>ROUNDDOWN(SUM((D15+11)*K15),0)</f>
        <v>0</v>
      </c>
      <c r="M15" s="31"/>
    </row>
    <row r="16" spans="1:16142" customHeight="1" ht="25.15" s="8" customFormat="1">
      <c r="A16" s="65"/>
      <c r="B16" s="36"/>
      <c r="C16" s="50"/>
      <c r="D16" s="38"/>
      <c r="E16" s="39"/>
      <c r="F16" s="66">
        <f>ROUND(K16*1.1,-1)</f>
        <v>0</v>
      </c>
      <c r="G16" s="111">
        <f>ROUNDDOWN((D16*F16),0)</f>
        <v>0</v>
      </c>
      <c r="H16" s="126"/>
      <c r="I16" s="127"/>
      <c r="J16" s="128"/>
      <c r="K16" s="35"/>
      <c r="L16" s="34">
        <f>ROUNDDOWN(SUM((D16+11)*K16),0)</f>
        <v>0</v>
      </c>
      <c r="M16" s="31"/>
    </row>
    <row r="17" spans="1:16142" customHeight="1" ht="25.15" s="8" customFormat="1">
      <c r="A17" s="65"/>
      <c r="B17" s="36"/>
      <c r="C17" s="50"/>
      <c r="D17" s="38"/>
      <c r="E17" s="39"/>
      <c r="F17" s="66">
        <f>ROUND(K17*1.1,-1)</f>
        <v>0</v>
      </c>
      <c r="G17" s="111">
        <f>ROUNDDOWN((D17*F17),0)</f>
        <v>0</v>
      </c>
      <c r="H17" s="126"/>
      <c r="I17" s="127"/>
      <c r="J17" s="128"/>
      <c r="K17" s="35"/>
      <c r="L17" s="34">
        <f>ROUNDDOWN(SUM((D17+11)*K17),0)</f>
        <v>0</v>
      </c>
      <c r="M17" s="31"/>
    </row>
    <row r="18" spans="1:16142" customHeight="1" ht="25.15" s="8" customFormat="1">
      <c r="A18" s="65"/>
      <c r="B18" s="36"/>
      <c r="C18" s="50"/>
      <c r="D18" s="40"/>
      <c r="E18" s="41"/>
      <c r="F18" s="66">
        <f>ROUND(K18*1.1,-1)</f>
        <v>0</v>
      </c>
      <c r="G18" s="111">
        <f>ROUNDDOWN((D18*F18),0)</f>
        <v>0</v>
      </c>
      <c r="H18" s="126"/>
      <c r="I18" s="127"/>
      <c r="J18" s="128"/>
      <c r="K18" s="35"/>
      <c r="L18" s="34">
        <f>ROUNDDOWN(SUM((D18+11)*K18),0)</f>
        <v>0</v>
      </c>
      <c r="M18" s="31"/>
    </row>
    <row r="19" spans="1:16142" customHeight="1" ht="25.15" s="8" customFormat="1">
      <c r="A19" s="65"/>
      <c r="B19" s="36"/>
      <c r="C19" s="50"/>
      <c r="D19" s="40"/>
      <c r="E19" s="41"/>
      <c r="F19" s="66">
        <f>ROUND(K19*1.1,-1)</f>
        <v>0</v>
      </c>
      <c r="G19" s="111">
        <f>ROUNDDOWN((D19*F19),0)</f>
        <v>0</v>
      </c>
      <c r="H19" s="126"/>
      <c r="I19" s="127"/>
      <c r="J19" s="128"/>
      <c r="K19" s="35"/>
      <c r="L19" s="34">
        <f>ROUNDDOWN(SUM((D19+11)*K19),0)</f>
        <v>0</v>
      </c>
      <c r="M19" s="31"/>
    </row>
    <row r="20" spans="1:16142" customHeight="1" ht="25.15" s="8" customFormat="1">
      <c r="A20" s="65"/>
      <c r="B20" s="36"/>
      <c r="C20" s="50"/>
      <c r="D20" s="40"/>
      <c r="E20" s="41"/>
      <c r="F20" s="66">
        <f>ROUND(K20*1.1,-1)</f>
        <v>0</v>
      </c>
      <c r="G20" s="111">
        <f>ROUNDDOWN((D20*F20),0)</f>
        <v>0</v>
      </c>
      <c r="H20" s="126"/>
      <c r="I20" s="127"/>
      <c r="J20" s="128"/>
      <c r="K20" s="35"/>
      <c r="L20" s="34">
        <f>ROUNDDOWN(SUM((D20+11)*K20),0)</f>
        <v>0</v>
      </c>
      <c r="M20" s="31"/>
    </row>
    <row r="21" spans="1:16142" customHeight="1" ht="25.15" s="8" customFormat="1">
      <c r="A21" s="65"/>
      <c r="B21" s="36"/>
      <c r="C21" s="50"/>
      <c r="D21" s="40"/>
      <c r="E21" s="41"/>
      <c r="F21" s="66">
        <f>ROUND(K21*1.1,-1)</f>
        <v>0</v>
      </c>
      <c r="G21" s="111">
        <f>ROUNDDOWN((D21*F21),0)</f>
        <v>0</v>
      </c>
      <c r="H21" s="126"/>
      <c r="I21" s="127"/>
      <c r="J21" s="128"/>
      <c r="K21" s="35"/>
      <c r="L21" s="34">
        <f>ROUNDDOWN(SUM((D21+11)*K21),0)</f>
        <v>0</v>
      </c>
      <c r="M21" s="31"/>
    </row>
    <row r="22" spans="1:16142" customHeight="1" ht="25.15" s="8" customFormat="1">
      <c r="A22" s="65"/>
      <c r="B22" s="36"/>
      <c r="C22" s="50"/>
      <c r="D22" s="40"/>
      <c r="E22" s="41"/>
      <c r="F22" s="66">
        <f>ROUND(K22*1.1,-1)</f>
        <v>0</v>
      </c>
      <c r="G22" s="111">
        <f>ROUNDDOWN((D22*F22),0)</f>
        <v>0</v>
      </c>
      <c r="H22" s="126"/>
      <c r="I22" s="127"/>
      <c r="J22" s="128"/>
      <c r="K22" s="35"/>
      <c r="L22" s="34">
        <f>ROUNDDOWN(SUM((D22+11)*K22),0)</f>
        <v>0</v>
      </c>
      <c r="M22" s="31"/>
    </row>
    <row r="23" spans="1:16142" customHeight="1" ht="25.15" s="8" customFormat="1">
      <c r="A23" s="65"/>
      <c r="B23" s="36"/>
      <c r="C23" s="50"/>
      <c r="D23" s="40"/>
      <c r="E23" s="41"/>
      <c r="F23" s="66">
        <f>ROUND(K23*1.1,-1)</f>
        <v>0</v>
      </c>
      <c r="G23" s="111">
        <f>ROUNDDOWN((D23*F23),0)</f>
        <v>0</v>
      </c>
      <c r="H23" s="126"/>
      <c r="I23" s="127"/>
      <c r="J23" s="128"/>
      <c r="K23" s="35"/>
      <c r="L23" s="34">
        <f>ROUNDDOWN(SUM((D23+11)*K23),0)</f>
        <v>0</v>
      </c>
      <c r="M23" s="31"/>
    </row>
    <row r="24" spans="1:16142" customHeight="1" ht="25.15" s="8" customFormat="1">
      <c r="A24" s="65"/>
      <c r="B24" s="36"/>
      <c r="C24" s="50"/>
      <c r="D24" s="40"/>
      <c r="E24" s="41"/>
      <c r="F24" s="66">
        <f>ROUND(K24*1.1,-1)</f>
        <v>0</v>
      </c>
      <c r="G24" s="111">
        <f>ROUNDDOWN((D24*F24),0)</f>
        <v>0</v>
      </c>
      <c r="H24" s="126"/>
      <c r="I24" s="127"/>
      <c r="J24" s="128"/>
      <c r="K24" s="35"/>
      <c r="L24" s="34">
        <f>ROUNDDOWN(SUM((D24+11)*K24),0)</f>
        <v>0</v>
      </c>
      <c r="M24" s="31"/>
    </row>
    <row r="25" spans="1:16142" customHeight="1" ht="25.15" s="8" customFormat="1">
      <c r="A25" s="65"/>
      <c r="B25" s="36"/>
      <c r="C25" s="50"/>
      <c r="D25" s="40"/>
      <c r="E25" s="41"/>
      <c r="F25" s="66">
        <f>ROUND(K25*1.1,-1)</f>
        <v>0</v>
      </c>
      <c r="G25" s="111">
        <f>ROUNDDOWN((D25*F25),0)</f>
        <v>0</v>
      </c>
      <c r="H25" s="126"/>
      <c r="I25" s="127"/>
      <c r="J25" s="128"/>
      <c r="K25" s="35"/>
      <c r="L25" s="34">
        <f>ROUNDDOWN(SUM((D25+11)*K25),0)</f>
        <v>0</v>
      </c>
      <c r="M25" s="31"/>
    </row>
    <row r="26" spans="1:16142" customHeight="1" ht="25.15" s="8" customFormat="1">
      <c r="A26" s="65"/>
      <c r="B26" s="36"/>
      <c r="C26" s="50"/>
      <c r="D26" s="40"/>
      <c r="E26" s="41"/>
      <c r="F26" s="66">
        <f>ROUND(K26*1.1,-1)</f>
        <v>0</v>
      </c>
      <c r="G26" s="111">
        <f>ROUNDDOWN((D26*F26),0)</f>
        <v>0</v>
      </c>
      <c r="H26" s="126"/>
      <c r="I26" s="127"/>
      <c r="J26" s="128"/>
      <c r="K26" s="35"/>
      <c r="L26" s="34">
        <f>ROUNDDOWN(SUM((D26+11)*K26),0)</f>
        <v>0</v>
      </c>
      <c r="M26" s="31"/>
    </row>
    <row r="27" spans="1:16142" customHeight="1" ht="25.15" s="8" customFormat="1">
      <c r="A27" s="65"/>
      <c r="B27" s="36"/>
      <c r="C27" s="50"/>
      <c r="D27" s="40"/>
      <c r="E27" s="41"/>
      <c r="F27" s="66">
        <f>ROUND(K27*1.1,-1)</f>
        <v>0</v>
      </c>
      <c r="G27" s="111">
        <f>ROUNDDOWN((D27*F27),0)</f>
        <v>0</v>
      </c>
      <c r="H27" s="126"/>
      <c r="I27" s="127"/>
      <c r="J27" s="128"/>
      <c r="K27" s="35"/>
      <c r="L27" s="34">
        <f>ROUNDDOWN(SUM((D27+11)*K27),0)</f>
        <v>0</v>
      </c>
      <c r="M27" s="31"/>
    </row>
    <row r="28" spans="1:16142" customHeight="1" ht="25.15" s="8" customFormat="1">
      <c r="A28" s="65"/>
      <c r="B28" s="36"/>
      <c r="C28" s="50"/>
      <c r="D28" s="40"/>
      <c r="E28" s="41"/>
      <c r="F28" s="66">
        <f>ROUND(K28*1.1,-1)</f>
        <v>0</v>
      </c>
      <c r="G28" s="111">
        <f>ROUNDDOWN((D28*F28),0)</f>
        <v>0</v>
      </c>
      <c r="H28" s="126"/>
      <c r="I28" s="127"/>
      <c r="J28" s="128"/>
      <c r="K28" s="35"/>
      <c r="L28" s="34">
        <f>ROUNDDOWN(SUM((D28+11)*K28),0)</f>
        <v>0</v>
      </c>
      <c r="M28" s="31"/>
    </row>
    <row r="29" spans="1:16142" customHeight="1" ht="25.15" s="8" customFormat="1">
      <c r="A29" s="65"/>
      <c r="B29" s="36"/>
      <c r="C29" s="50"/>
      <c r="D29" s="40"/>
      <c r="E29" s="41"/>
      <c r="F29" s="66">
        <f>ROUND(K29*1.1,-1)</f>
        <v>0</v>
      </c>
      <c r="G29" s="111">
        <f>ROUNDDOWN((D29*F29),0)</f>
        <v>0</v>
      </c>
      <c r="H29" s="126"/>
      <c r="I29" s="127"/>
      <c r="J29" s="128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47</v>
      </c>
      <c r="C30" s="37"/>
      <c r="D30" s="38">
        <f>SUM(D10:D29)</f>
        <v>3</v>
      </c>
      <c r="E30" s="44"/>
      <c r="F30" s="66">
        <f>ROUND(K30*1.1,-1)</f>
        <v>0</v>
      </c>
      <c r="G30" s="38">
        <f>SUM(G10:G29)</f>
        <v>4889</v>
      </c>
      <c r="H30" s="126"/>
      <c r="I30" s="127"/>
      <c r="J30" s="128"/>
      <c r="K30" s="45"/>
      <c r="L30" s="34">
        <f>ROUNDDOWN(SUM((D30+11)*K30),0)</f>
        <v>0</v>
      </c>
      <c r="M30" s="45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5" t="str">
        <f>C2</f>
        <v>御　　請　　求　　書</v>
      </c>
      <c r="D33" s="135"/>
      <c r="E33" s="135"/>
      <c r="F33" s="135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6"/>
      <c r="H34" s="136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（㈱）アーキテックス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9" t="str">
        <f>$B$6</f>
        <v>工事名称：</v>
      </c>
      <c r="C37" s="129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30" t="str">
        <f>$B$7</f>
        <v>受渡場所：</v>
      </c>
      <c r="C38" s="130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30</v>
      </c>
      <c r="B40" s="22" t="s">
        <v>31</v>
      </c>
      <c r="C40" s="23" t="s">
        <v>32</v>
      </c>
      <c r="D40" s="21" t="s">
        <v>33</v>
      </c>
      <c r="E40" s="21" t="s">
        <v>34</v>
      </c>
      <c r="F40" s="24" t="s">
        <v>35</v>
      </c>
      <c r="G40" s="24" t="s">
        <v>36</v>
      </c>
      <c r="H40" s="131" t="s">
        <v>37</v>
      </c>
      <c r="I40" s="131"/>
      <c r="J40" s="131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/>
      <c r="B41" s="27"/>
      <c r="C41" s="28"/>
      <c r="D41" s="29"/>
      <c r="E41" s="30"/>
      <c r="F41" s="66">
        <f>ROUND(K41*1.1,-1)</f>
        <v>0</v>
      </c>
      <c r="G41" s="111">
        <f>ROUNDDOWN((D41*F41),0)</f>
        <v>0</v>
      </c>
      <c r="H41" s="132"/>
      <c r="I41" s="133"/>
      <c r="J41" s="134"/>
      <c r="K41" s="31"/>
      <c r="L41" s="31"/>
      <c r="M41" s="31"/>
    </row>
    <row r="42" spans="1:16142" customHeight="1" ht="25.15" s="8" customFormat="1">
      <c r="A42" s="65"/>
      <c r="B42" s="36"/>
      <c r="C42" s="56"/>
      <c r="D42" s="49"/>
      <c r="E42" s="21"/>
      <c r="F42" s="66">
        <f>ROUND(K42*1.1,-1)</f>
        <v>0</v>
      </c>
      <c r="G42" s="111">
        <f>ROUNDDOWN((D42*F42),0)</f>
        <v>0</v>
      </c>
      <c r="H42" s="126"/>
      <c r="I42" s="127"/>
      <c r="J42" s="128"/>
      <c r="K42" s="35"/>
      <c r="L42" s="31"/>
      <c r="M42" s="31"/>
    </row>
    <row r="43" spans="1:16142" customHeight="1" ht="25.15" s="8" customFormat="1">
      <c r="A43" s="65"/>
      <c r="B43" s="36"/>
      <c r="C43" s="56"/>
      <c r="D43" s="38"/>
      <c r="E43" s="44"/>
      <c r="F43" s="66">
        <f>ROUND(K43*1.1,-1)</f>
        <v>0</v>
      </c>
      <c r="G43" s="111">
        <f>ROUNDDOWN((D43*F43),0)</f>
        <v>0</v>
      </c>
      <c r="H43" s="126"/>
      <c r="I43" s="127"/>
      <c r="J43" s="128"/>
      <c r="K43" s="35"/>
      <c r="L43" s="31"/>
      <c r="M43" s="31"/>
    </row>
    <row r="44" spans="1:16142" customHeight="1" ht="25.15" s="8" customFormat="1">
      <c r="A44" s="65"/>
      <c r="B44" s="36"/>
      <c r="C44" s="50"/>
      <c r="D44" s="38"/>
      <c r="E44" s="39"/>
      <c r="F44" s="66">
        <f>ROUND(K44*1.1,-1)</f>
        <v>0</v>
      </c>
      <c r="G44" s="111">
        <f>ROUNDDOWN((D44*F44),0)</f>
        <v>0</v>
      </c>
      <c r="H44" s="126"/>
      <c r="I44" s="127"/>
      <c r="J44" s="128"/>
      <c r="K44" s="35"/>
      <c r="L44" s="31"/>
      <c r="M44" s="31"/>
    </row>
    <row r="45" spans="1:16142" customHeight="1" ht="25.15" s="8" customFormat="1">
      <c r="A45" s="65"/>
      <c r="B45" s="36"/>
      <c r="C45" s="50"/>
      <c r="D45" s="38"/>
      <c r="E45" s="39"/>
      <c r="F45" s="66">
        <f>ROUND(K45*1.1,-1)</f>
        <v>0</v>
      </c>
      <c r="G45" s="111">
        <f>ROUNDDOWN((D45*F45),0)</f>
        <v>0</v>
      </c>
      <c r="H45" s="126"/>
      <c r="I45" s="127"/>
      <c r="J45" s="128"/>
      <c r="K45" s="35"/>
      <c r="L45" s="31"/>
      <c r="M45" s="31"/>
    </row>
    <row r="46" spans="1:16142" customHeight="1" ht="25.15" s="8" customFormat="1">
      <c r="A46" s="65"/>
      <c r="B46" s="36"/>
      <c r="C46" s="50"/>
      <c r="D46" s="38"/>
      <c r="E46" s="39"/>
      <c r="F46" s="66">
        <f>ROUND(K46*1.1,-1)</f>
        <v>0</v>
      </c>
      <c r="G46" s="111">
        <f>ROUNDDOWN((D46*F46),0)</f>
        <v>0</v>
      </c>
      <c r="H46" s="126"/>
      <c r="I46" s="127"/>
      <c r="J46" s="128"/>
      <c r="K46" s="35"/>
      <c r="L46" s="31"/>
      <c r="M46" s="31"/>
    </row>
    <row r="47" spans="1:16142" customHeight="1" ht="25.15" s="8" customFormat="1">
      <c r="A47" s="65"/>
      <c r="B47" s="36"/>
      <c r="C47" s="50"/>
      <c r="D47" s="38"/>
      <c r="E47" s="39"/>
      <c r="F47" s="66">
        <f>ROUND(K47*1.1,-1)</f>
        <v>0</v>
      </c>
      <c r="G47" s="111">
        <f>ROUNDDOWN((D47*F47),0)</f>
        <v>0</v>
      </c>
      <c r="H47" s="126"/>
      <c r="I47" s="127"/>
      <c r="J47" s="128"/>
      <c r="K47" s="35"/>
      <c r="L47" s="31"/>
      <c r="M47" s="31"/>
    </row>
    <row r="48" spans="1:16142" customHeight="1" ht="25.15" s="8" customFormat="1">
      <c r="A48" s="65"/>
      <c r="B48" s="36"/>
      <c r="C48" s="50"/>
      <c r="D48" s="40"/>
      <c r="E48" s="41"/>
      <c r="F48" s="66">
        <f>ROUND(K48*1.1,-1)</f>
        <v>0</v>
      </c>
      <c r="G48" s="111">
        <f>ROUNDDOWN((D48*F48),0)</f>
        <v>0</v>
      </c>
      <c r="H48" s="126"/>
      <c r="I48" s="127"/>
      <c r="J48" s="128"/>
      <c r="K48" s="35"/>
      <c r="L48" s="31"/>
      <c r="M48" s="31"/>
    </row>
    <row r="49" spans="1:16142" customHeight="1" ht="25.15" s="8" customFormat="1">
      <c r="A49" s="65"/>
      <c r="B49" s="36"/>
      <c r="C49" s="50"/>
      <c r="D49" s="40"/>
      <c r="E49" s="41"/>
      <c r="F49" s="66">
        <f>ROUND(K49*1.1,-1)</f>
        <v>0</v>
      </c>
      <c r="G49" s="111">
        <f>ROUNDDOWN((D49*F49),0)</f>
        <v>0</v>
      </c>
      <c r="H49" s="126"/>
      <c r="I49" s="127"/>
      <c r="J49" s="128"/>
      <c r="K49" s="35"/>
      <c r="L49" s="31"/>
      <c r="M49" s="31"/>
    </row>
    <row r="50" spans="1:16142" customHeight="1" ht="25.15" s="8" customFormat="1">
      <c r="A50" s="65"/>
      <c r="B50" s="36"/>
      <c r="C50" s="50"/>
      <c r="D50" s="40"/>
      <c r="E50" s="41"/>
      <c r="F50" s="66">
        <f>ROUND(K50*1.1,-1)</f>
        <v>0</v>
      </c>
      <c r="G50" s="111">
        <f>ROUNDDOWN((D50*F50),0)</f>
        <v>0</v>
      </c>
      <c r="H50" s="126"/>
      <c r="I50" s="127"/>
      <c r="J50" s="128"/>
      <c r="K50" s="35"/>
      <c r="L50" s="31"/>
      <c r="M50" s="31"/>
    </row>
    <row r="51" spans="1:16142" customHeight="1" ht="25.15" s="8" customFormat="1">
      <c r="A51" s="65"/>
      <c r="B51" s="36"/>
      <c r="C51" s="50"/>
      <c r="D51" s="40"/>
      <c r="E51" s="41"/>
      <c r="F51" s="66">
        <f>ROUND(K51*1.1,-1)</f>
        <v>0</v>
      </c>
      <c r="G51" s="111">
        <f>ROUNDDOWN((D51*F51),0)</f>
        <v>0</v>
      </c>
      <c r="H51" s="126"/>
      <c r="I51" s="127"/>
      <c r="J51" s="128"/>
      <c r="K51" s="35"/>
      <c r="L51" s="31"/>
      <c r="M51" s="31"/>
    </row>
    <row r="52" spans="1:16142" customHeight="1" ht="25.15" s="8" customFormat="1">
      <c r="A52" s="65"/>
      <c r="B52" s="36"/>
      <c r="C52" s="50"/>
      <c r="D52" s="40"/>
      <c r="E52" s="41"/>
      <c r="F52" s="66">
        <f>ROUND(K52*1.1,-1)</f>
        <v>0</v>
      </c>
      <c r="G52" s="111">
        <f>ROUNDDOWN((D52*F52),0)</f>
        <v>0</v>
      </c>
      <c r="H52" s="126"/>
      <c r="I52" s="127"/>
      <c r="J52" s="128"/>
      <c r="K52" s="35"/>
      <c r="L52" s="31"/>
      <c r="M52" s="31"/>
    </row>
    <row r="53" spans="1:16142" customHeight="1" ht="25.15" s="8" customFormat="1">
      <c r="A53" s="65"/>
      <c r="B53" s="36"/>
      <c r="C53" s="50"/>
      <c r="D53" s="40"/>
      <c r="E53" s="41"/>
      <c r="F53" s="66">
        <f>ROUND(K53*1.1,-1)</f>
        <v>0</v>
      </c>
      <c r="G53" s="111">
        <f>ROUNDDOWN((D53*F53),0)</f>
        <v>0</v>
      </c>
      <c r="H53" s="126"/>
      <c r="I53" s="127"/>
      <c r="J53" s="128"/>
      <c r="K53" s="35"/>
      <c r="L53" s="31"/>
      <c r="M53" s="31"/>
    </row>
    <row r="54" spans="1:16142" customHeight="1" ht="25.15" s="8" customFormat="1">
      <c r="A54" s="65"/>
      <c r="B54" s="36"/>
      <c r="C54" s="50"/>
      <c r="D54" s="40"/>
      <c r="E54" s="41"/>
      <c r="F54" s="66">
        <f>ROUND(K54*1.1,-1)</f>
        <v>0</v>
      </c>
      <c r="G54" s="111">
        <f>ROUNDDOWN((D54*F54),0)</f>
        <v>0</v>
      </c>
      <c r="H54" s="126"/>
      <c r="I54" s="127"/>
      <c r="J54" s="128"/>
      <c r="K54" s="35"/>
      <c r="L54" s="31"/>
      <c r="M54" s="31"/>
    </row>
    <row r="55" spans="1:16142" customHeight="1" ht="25.15" s="8" customFormat="1">
      <c r="A55" s="65"/>
      <c r="B55" s="36"/>
      <c r="C55" s="50"/>
      <c r="D55" s="40"/>
      <c r="E55" s="41"/>
      <c r="F55" s="66">
        <f>ROUND(K55*1.1,-1)</f>
        <v>0</v>
      </c>
      <c r="G55" s="111">
        <f>ROUNDDOWN((D55*F55),0)</f>
        <v>0</v>
      </c>
      <c r="H55" s="126"/>
      <c r="I55" s="127"/>
      <c r="J55" s="128"/>
      <c r="K55" s="35"/>
      <c r="L55" s="31"/>
      <c r="M55" s="31"/>
    </row>
    <row r="56" spans="1:16142" customHeight="1" ht="25.15" s="8" customFormat="1">
      <c r="A56" s="65"/>
      <c r="B56" s="36"/>
      <c r="C56" s="50"/>
      <c r="D56" s="40"/>
      <c r="E56" s="41"/>
      <c r="F56" s="66">
        <f>ROUND(K56*1.1,-1)</f>
        <v>0</v>
      </c>
      <c r="G56" s="111">
        <f>ROUNDDOWN((D56*F56),0)</f>
        <v>0</v>
      </c>
      <c r="H56" s="126"/>
      <c r="I56" s="127"/>
      <c r="J56" s="128"/>
      <c r="K56" s="35"/>
      <c r="L56" s="31"/>
      <c r="M56" s="31"/>
    </row>
    <row r="57" spans="1:16142" customHeight="1" ht="25.15" s="8" customFormat="1">
      <c r="A57" s="65"/>
      <c r="B57" s="36"/>
      <c r="C57" s="50"/>
      <c r="D57" s="40"/>
      <c r="E57" s="41"/>
      <c r="F57" s="66">
        <f>ROUND(K57*1.1,-1)</f>
        <v>0</v>
      </c>
      <c r="G57" s="111">
        <f>ROUNDDOWN((D57*F57),0)</f>
        <v>0</v>
      </c>
      <c r="H57" s="126"/>
      <c r="I57" s="127"/>
      <c r="J57" s="128"/>
      <c r="K57" s="35"/>
      <c r="L57" s="31"/>
      <c r="M57" s="31"/>
    </row>
    <row r="58" spans="1:16142" customHeight="1" ht="25.15" s="8" customFormat="1">
      <c r="A58" s="65"/>
      <c r="B58" s="36"/>
      <c r="C58" s="50"/>
      <c r="D58" s="40"/>
      <c r="E58" s="41"/>
      <c r="F58" s="66">
        <f>ROUND(K58*1.1,-1)</f>
        <v>0</v>
      </c>
      <c r="G58" s="111">
        <f>ROUNDDOWN((D58*F58),0)</f>
        <v>0</v>
      </c>
      <c r="H58" s="126"/>
      <c r="I58" s="127"/>
      <c r="J58" s="128"/>
      <c r="K58" s="35"/>
      <c r="L58" s="31"/>
      <c r="M58" s="31"/>
    </row>
    <row r="59" spans="1:16142" customHeight="1" ht="25.15" s="8" customFormat="1">
      <c r="A59" s="65"/>
      <c r="B59" s="36"/>
      <c r="C59" s="50"/>
      <c r="D59" s="40"/>
      <c r="E59" s="41"/>
      <c r="F59" s="66">
        <f>ROUND(K59*1.1,-1)</f>
        <v>0</v>
      </c>
      <c r="G59" s="111">
        <f>ROUNDDOWN((D59*F59),0)</f>
        <v>0</v>
      </c>
      <c r="H59" s="126"/>
      <c r="I59" s="127"/>
      <c r="J59" s="128"/>
      <c r="K59" s="35"/>
      <c r="L59" s="31"/>
      <c r="M59" s="31"/>
    </row>
    <row r="60" spans="1:16142" customHeight="1" ht="25.15" s="8" customFormat="1">
      <c r="A60" s="65"/>
      <c r="B60" s="36"/>
      <c r="C60" s="50"/>
      <c r="D60" s="40"/>
      <c r="E60" s="41"/>
      <c r="F60" s="66">
        <f>ROUND(K60*1.1,-1)</f>
        <v>0</v>
      </c>
      <c r="G60" s="111">
        <f>ROUNDDOWN((D60*F60),0)</f>
        <v>0</v>
      </c>
      <c r="H60" s="126"/>
      <c r="I60" s="127"/>
      <c r="J60" s="128"/>
      <c r="K60" s="35"/>
      <c r="L60" s="31"/>
      <c r="M60" s="31"/>
    </row>
    <row r="61" spans="1:16142" customHeight="1" ht="25.15" s="8" customFormat="1">
      <c r="A61" s="42"/>
      <c r="B61" s="43" t="s">
        <v>47</v>
      </c>
      <c r="C61" s="37"/>
      <c r="D61" s="38">
        <f>SUM(D41:D60)</f>
        <v>0</v>
      </c>
      <c r="E61" s="44"/>
      <c r="F61" s="66">
        <f>ROUND(K61*1.1,-1)</f>
        <v>0</v>
      </c>
      <c r="G61" s="38">
        <f>SUM(G41:G60)</f>
        <v>0</v>
      </c>
      <c r="H61" s="126"/>
      <c r="I61" s="127"/>
      <c r="J61" s="128"/>
      <c r="K61" s="45"/>
      <c r="L61" s="31"/>
      <c r="M61" s="45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5" t="str">
        <f>C2</f>
        <v>御　　請　　求　　書</v>
      </c>
      <c r="D64" s="135"/>
      <c r="E64" s="135"/>
      <c r="F64" s="135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6"/>
      <c r="H65" s="136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（㈱）アーキテックス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9" t="str">
        <f>$B$6</f>
        <v>工事名称：</v>
      </c>
      <c r="C68" s="129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30" t="str">
        <f>$B$7</f>
        <v>受渡場所：</v>
      </c>
      <c r="C69" s="130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30</v>
      </c>
      <c r="B71" s="22" t="s">
        <v>31</v>
      </c>
      <c r="C71" s="23" t="s">
        <v>32</v>
      </c>
      <c r="D71" s="21" t="s">
        <v>33</v>
      </c>
      <c r="E71" s="21" t="s">
        <v>34</v>
      </c>
      <c r="F71" s="24" t="s">
        <v>35</v>
      </c>
      <c r="G71" s="24" t="s">
        <v>36</v>
      </c>
      <c r="H71" s="131" t="s">
        <v>37</v>
      </c>
      <c r="I71" s="131"/>
      <c r="J71" s="131"/>
      <c r="K71" s="25" t="s">
        <v>38</v>
      </c>
      <c r="L71" s="31"/>
      <c r="M71" s="25" t="s">
        <v>40</v>
      </c>
    </row>
    <row r="72" spans="1:16142" customHeight="1" ht="25.15" s="8" customFormat="1">
      <c r="A72" s="65"/>
      <c r="B72" s="27"/>
      <c r="C72" s="28"/>
      <c r="D72" s="29"/>
      <c r="E72" s="30"/>
      <c r="F72" s="66">
        <f>ROUND(K72*1.1,-1)</f>
        <v>0</v>
      </c>
      <c r="G72" s="111">
        <f>ROUNDDOWN((D72*F72),0)</f>
        <v>0</v>
      </c>
      <c r="H72" s="132"/>
      <c r="I72" s="133"/>
      <c r="J72" s="134"/>
      <c r="K72" s="31"/>
      <c r="L72" s="31"/>
      <c r="M72" s="31"/>
    </row>
    <row r="73" spans="1:16142" customHeight="1" ht="25.15" s="8" customFormat="1">
      <c r="A73" s="65"/>
      <c r="B73" s="36"/>
      <c r="C73" s="56"/>
      <c r="D73" s="49"/>
      <c r="E73" s="21"/>
      <c r="F73" s="66">
        <f>ROUND(K73*1.1,-1)</f>
        <v>0</v>
      </c>
      <c r="G73" s="111">
        <f>ROUNDDOWN((D73*F73),0)</f>
        <v>0</v>
      </c>
      <c r="H73" s="126"/>
      <c r="I73" s="127"/>
      <c r="J73" s="128"/>
      <c r="K73" s="35"/>
      <c r="L73" s="31"/>
      <c r="M73" s="31"/>
    </row>
    <row r="74" spans="1:16142" customHeight="1" ht="25.15" s="8" customFormat="1">
      <c r="A74" s="65"/>
      <c r="B74" s="36"/>
      <c r="C74" s="56"/>
      <c r="D74" s="38"/>
      <c r="E74" s="39"/>
      <c r="F74" s="66">
        <f>ROUND(K74*1.1,-1)</f>
        <v>0</v>
      </c>
      <c r="G74" s="111">
        <f>ROUNDDOWN((D74*F74),0)</f>
        <v>0</v>
      </c>
      <c r="H74" s="126"/>
      <c r="I74" s="127"/>
      <c r="J74" s="128"/>
      <c r="K74" s="35"/>
      <c r="L74" s="31"/>
      <c r="M74" s="31"/>
    </row>
    <row r="75" spans="1:16142" customHeight="1" ht="25.15" s="8" customFormat="1">
      <c r="A75" s="65"/>
      <c r="B75" s="36"/>
      <c r="C75" s="50"/>
      <c r="D75" s="38"/>
      <c r="E75" s="39"/>
      <c r="F75" s="66">
        <f>ROUND(K75*1.1,-1)</f>
        <v>0</v>
      </c>
      <c r="G75" s="111">
        <f>ROUNDDOWN((D75*F75),0)</f>
        <v>0</v>
      </c>
      <c r="H75" s="126"/>
      <c r="I75" s="127"/>
      <c r="J75" s="128"/>
      <c r="K75" s="35"/>
      <c r="L75" s="31"/>
      <c r="M75" s="31"/>
    </row>
    <row r="76" spans="1:16142" customHeight="1" ht="25.15" s="8" customFormat="1">
      <c r="A76" s="65"/>
      <c r="B76" s="36"/>
      <c r="C76" s="50"/>
      <c r="D76" s="38"/>
      <c r="E76" s="39"/>
      <c r="F76" s="66">
        <f>ROUND(K76*1.1,-1)</f>
        <v>0</v>
      </c>
      <c r="G76" s="111">
        <f>ROUNDDOWN((D76*F76),0)</f>
        <v>0</v>
      </c>
      <c r="H76" s="126"/>
      <c r="I76" s="127"/>
      <c r="J76" s="128"/>
      <c r="K76" s="35"/>
      <c r="L76" s="31"/>
      <c r="M76" s="31"/>
    </row>
    <row r="77" spans="1:16142" customHeight="1" ht="25.15" s="8" customFormat="1">
      <c r="A77" s="65"/>
      <c r="B77" s="36"/>
      <c r="C77" s="50"/>
      <c r="D77" s="38"/>
      <c r="E77" s="39"/>
      <c r="F77" s="66">
        <f>ROUND(K77*1.1,-1)</f>
        <v>0</v>
      </c>
      <c r="G77" s="111">
        <f>ROUNDDOWN((D77*F77),0)</f>
        <v>0</v>
      </c>
      <c r="H77" s="126"/>
      <c r="I77" s="127"/>
      <c r="J77" s="128"/>
      <c r="K77" s="35"/>
      <c r="L77" s="31"/>
      <c r="M77" s="31"/>
    </row>
    <row r="78" spans="1:16142" customHeight="1" ht="25.15" s="8" customFormat="1">
      <c r="A78" s="65"/>
      <c r="B78" s="36"/>
      <c r="C78" s="50"/>
      <c r="D78" s="38"/>
      <c r="E78" s="39"/>
      <c r="F78" s="66">
        <f>ROUND(K78*1.1,-1)</f>
        <v>0</v>
      </c>
      <c r="G78" s="111">
        <f>ROUNDDOWN((D78*F78),0)</f>
        <v>0</v>
      </c>
      <c r="H78" s="126"/>
      <c r="I78" s="127"/>
      <c r="J78" s="128"/>
      <c r="K78" s="35"/>
      <c r="L78" s="31"/>
      <c r="M78" s="31"/>
    </row>
    <row r="79" spans="1:16142" customHeight="1" ht="25.15" s="8" customFormat="1">
      <c r="A79" s="65"/>
      <c r="B79" s="36"/>
      <c r="C79" s="50"/>
      <c r="D79" s="40"/>
      <c r="E79" s="41"/>
      <c r="F79" s="66">
        <f>ROUND(K79*1.1,-1)</f>
        <v>0</v>
      </c>
      <c r="G79" s="111">
        <f>ROUNDDOWN((D79*F79),0)</f>
        <v>0</v>
      </c>
      <c r="H79" s="126"/>
      <c r="I79" s="127"/>
      <c r="J79" s="128"/>
      <c r="K79" s="35"/>
      <c r="L79" s="31"/>
      <c r="M79" s="31"/>
    </row>
    <row r="80" spans="1:16142" customHeight="1" ht="25.15" s="8" customFormat="1">
      <c r="A80" s="65"/>
      <c r="B80" s="36"/>
      <c r="C80" s="50"/>
      <c r="D80" s="51"/>
      <c r="E80" s="41"/>
      <c r="F80" s="66">
        <f>ROUND(K80*1.1,-1)</f>
        <v>0</v>
      </c>
      <c r="G80" s="111">
        <f>ROUNDDOWN((D80*F80),0)</f>
        <v>0</v>
      </c>
      <c r="H80" s="126"/>
      <c r="I80" s="127"/>
      <c r="J80" s="128"/>
      <c r="K80" s="35"/>
      <c r="L80" s="31"/>
      <c r="M80" s="31"/>
    </row>
    <row r="81" spans="1:16142" customHeight="1" ht="25.15" s="8" customFormat="1">
      <c r="A81" s="65"/>
      <c r="B81" s="36"/>
      <c r="C81" s="50"/>
      <c r="D81" s="51"/>
      <c r="E81" s="41"/>
      <c r="F81" s="66">
        <f>ROUND(K81*1.1,-1)</f>
        <v>0</v>
      </c>
      <c r="G81" s="111">
        <f>ROUNDDOWN((D81*F81),0)</f>
        <v>0</v>
      </c>
      <c r="H81" s="126"/>
      <c r="I81" s="127"/>
      <c r="J81" s="128"/>
      <c r="K81" s="35"/>
      <c r="L81" s="31"/>
      <c r="M81" s="31"/>
    </row>
    <row r="82" spans="1:16142" customHeight="1" ht="25.15" s="8" customFormat="1">
      <c r="A82" s="65"/>
      <c r="B82" s="36"/>
      <c r="C82" s="50"/>
      <c r="D82" s="51"/>
      <c r="E82" s="41"/>
      <c r="F82" s="66">
        <f>ROUND(K82*1.1,-1)</f>
        <v>0</v>
      </c>
      <c r="G82" s="111">
        <f>ROUNDDOWN((D82*F82),0)</f>
        <v>0</v>
      </c>
      <c r="H82" s="126"/>
      <c r="I82" s="127"/>
      <c r="J82" s="128"/>
      <c r="K82" s="35"/>
      <c r="L82" s="31"/>
      <c r="M82" s="31"/>
    </row>
    <row r="83" spans="1:16142" customHeight="1" ht="25.15" s="8" customFormat="1">
      <c r="A83" s="65"/>
      <c r="B83" s="36"/>
      <c r="C83" s="50"/>
      <c r="D83" s="51"/>
      <c r="E83" s="41"/>
      <c r="F83" s="66">
        <f>ROUND(K83*1.1,-1)</f>
        <v>0</v>
      </c>
      <c r="G83" s="111">
        <f>ROUNDDOWN((D83*F83),0)</f>
        <v>0</v>
      </c>
      <c r="H83" s="126"/>
      <c r="I83" s="127"/>
      <c r="J83" s="128"/>
      <c r="K83" s="35"/>
      <c r="L83" s="31"/>
      <c r="M83" s="31"/>
    </row>
    <row r="84" spans="1:16142" customHeight="1" ht="25.15" s="8" customFormat="1">
      <c r="A84" s="65"/>
      <c r="B84" s="36"/>
      <c r="C84" s="50"/>
      <c r="D84" s="51"/>
      <c r="E84" s="41"/>
      <c r="F84" s="66">
        <f>ROUND(K84*1.1,-1)</f>
        <v>0</v>
      </c>
      <c r="G84" s="111">
        <f>ROUNDDOWN((D84*F84),0)</f>
        <v>0</v>
      </c>
      <c r="H84" s="126"/>
      <c r="I84" s="127"/>
      <c r="J84" s="128"/>
      <c r="K84" s="35"/>
      <c r="L84" s="31"/>
      <c r="M84" s="31"/>
    </row>
    <row r="85" spans="1:16142" customHeight="1" ht="25.15" s="8" customFormat="1">
      <c r="A85" s="65"/>
      <c r="B85" s="36"/>
      <c r="C85" s="50"/>
      <c r="D85" s="51"/>
      <c r="E85" s="41"/>
      <c r="F85" s="66">
        <f>ROUND(K85*1.1,-1)</f>
        <v>0</v>
      </c>
      <c r="G85" s="111">
        <f>ROUNDDOWN((D85*F85),0)</f>
        <v>0</v>
      </c>
      <c r="H85" s="126"/>
      <c r="I85" s="127"/>
      <c r="J85" s="128"/>
      <c r="K85" s="35"/>
      <c r="L85" s="31"/>
      <c r="M85" s="31"/>
    </row>
    <row r="86" spans="1:16142" customHeight="1" ht="25.15" s="8" customFormat="1">
      <c r="A86" s="65"/>
      <c r="B86" s="36"/>
      <c r="C86" s="50"/>
      <c r="D86" s="51"/>
      <c r="E86" s="41"/>
      <c r="F86" s="66">
        <f>ROUND(K86*1.1,-1)</f>
        <v>0</v>
      </c>
      <c r="G86" s="111">
        <f>ROUNDDOWN((D86*F86),0)</f>
        <v>0</v>
      </c>
      <c r="H86" s="126"/>
      <c r="I86" s="127"/>
      <c r="J86" s="128"/>
      <c r="K86" s="35"/>
      <c r="L86" s="31"/>
      <c r="M86" s="31"/>
    </row>
    <row r="87" spans="1:16142" customHeight="1" ht="25.15" s="8" customFormat="1">
      <c r="A87" s="65"/>
      <c r="B87" s="36"/>
      <c r="C87" s="50"/>
      <c r="D87" s="51"/>
      <c r="E87" s="41"/>
      <c r="F87" s="66">
        <f>ROUND(K87*1.1,-1)</f>
        <v>0</v>
      </c>
      <c r="G87" s="111">
        <f>ROUNDDOWN((D87*F87),0)</f>
        <v>0</v>
      </c>
      <c r="H87" s="126"/>
      <c r="I87" s="127"/>
      <c r="J87" s="128"/>
      <c r="K87" s="35"/>
      <c r="L87" s="31"/>
      <c r="M87" s="31"/>
    </row>
    <row r="88" spans="1:16142" customHeight="1" ht="25.15" s="8" customFormat="1">
      <c r="A88" s="65"/>
      <c r="B88" s="36"/>
      <c r="C88" s="50"/>
      <c r="D88" s="51"/>
      <c r="E88" s="41"/>
      <c r="F88" s="66">
        <f>ROUND(K88*1.1,-1)</f>
        <v>0</v>
      </c>
      <c r="G88" s="111">
        <f>ROUNDDOWN((D88*F88),0)</f>
        <v>0</v>
      </c>
      <c r="H88" s="126"/>
      <c r="I88" s="127"/>
      <c r="J88" s="128"/>
      <c r="K88" s="35"/>
      <c r="L88" s="31"/>
      <c r="M88" s="31"/>
    </row>
    <row r="89" spans="1:16142" customHeight="1" ht="25.15" s="8" customFormat="1">
      <c r="A89" s="65"/>
      <c r="B89" s="36"/>
      <c r="C89" s="50"/>
      <c r="D89" s="51"/>
      <c r="E89" s="41"/>
      <c r="F89" s="66">
        <f>ROUND(K89*1.1,-1)</f>
        <v>0</v>
      </c>
      <c r="G89" s="111">
        <f>ROUNDDOWN((D89*F89),0)</f>
        <v>0</v>
      </c>
      <c r="H89" s="126"/>
      <c r="I89" s="127"/>
      <c r="J89" s="128"/>
      <c r="K89" s="35"/>
      <c r="L89" s="31"/>
      <c r="M89" s="31"/>
    </row>
    <row r="90" spans="1:16142" customHeight="1" ht="25.15" s="8" customFormat="1">
      <c r="A90" s="65"/>
      <c r="B90" s="36"/>
      <c r="C90" s="50"/>
      <c r="D90" s="51"/>
      <c r="E90" s="41"/>
      <c r="F90" s="66">
        <f>ROUND(K90*1.1,-1)</f>
        <v>0</v>
      </c>
      <c r="G90" s="111">
        <f>ROUNDDOWN((D90*F90),0)</f>
        <v>0</v>
      </c>
      <c r="H90" s="126"/>
      <c r="I90" s="127"/>
      <c r="J90" s="128"/>
      <c r="K90" s="35"/>
      <c r="L90" s="31"/>
      <c r="M90" s="31"/>
    </row>
    <row r="91" spans="1:16142" customHeight="1" ht="25.15" s="8" customFormat="1">
      <c r="A91" s="65"/>
      <c r="B91" s="36"/>
      <c r="C91" s="50"/>
      <c r="D91" s="51"/>
      <c r="E91" s="41"/>
      <c r="F91" s="66">
        <f>ROUND(K91*1.1,-1)</f>
        <v>0</v>
      </c>
      <c r="G91" s="111">
        <f>ROUNDDOWN((D91*F91),0)</f>
        <v>0</v>
      </c>
      <c r="H91" s="126"/>
      <c r="I91" s="127"/>
      <c r="J91" s="128"/>
      <c r="K91" s="35"/>
      <c r="L91" s="31"/>
      <c r="M91" s="31"/>
    </row>
    <row r="92" spans="1:16142" customHeight="1" ht="27" s="8" customFormat="1">
      <c r="A92" s="42"/>
      <c r="B92" s="43" t="s">
        <v>47</v>
      </c>
      <c r="C92" s="37"/>
      <c r="D92" s="38">
        <f>SUM(D72:D91)</f>
        <v>0</v>
      </c>
      <c r="E92" s="44"/>
      <c r="F92" s="66">
        <f>ROUND(K92*1.1,-1)</f>
        <v>0</v>
      </c>
      <c r="G92" s="38">
        <f>SUM(G72:G91)</f>
        <v>0</v>
      </c>
      <c r="H92" s="126"/>
      <c r="I92" s="127"/>
      <c r="J92" s="128"/>
      <c r="K92" s="45"/>
      <c r="L92" s="31"/>
      <c r="M92" s="45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5" t="str">
        <f>C2</f>
        <v>御　　請　　求　　書</v>
      </c>
      <c r="D95" s="135"/>
      <c r="E95" s="135"/>
      <c r="F95" s="135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6"/>
      <c r="H96" s="136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（㈱）アーキテックス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9" t="str">
        <f>$B$6</f>
        <v>工事名称：</v>
      </c>
      <c r="C99" s="129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30" t="str">
        <f>$B$7</f>
        <v>受渡場所：</v>
      </c>
      <c r="C100" s="130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21" t="s">
        <v>30</v>
      </c>
      <c r="B102" s="22" t="s">
        <v>31</v>
      </c>
      <c r="C102" s="23" t="s">
        <v>32</v>
      </c>
      <c r="D102" s="21" t="s">
        <v>33</v>
      </c>
      <c r="E102" s="21" t="s">
        <v>34</v>
      </c>
      <c r="F102" s="24" t="s">
        <v>35</v>
      </c>
      <c r="G102" s="24" t="s">
        <v>36</v>
      </c>
      <c r="H102" s="131" t="s">
        <v>37</v>
      </c>
      <c r="I102" s="131"/>
      <c r="J102" s="131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/>
      <c r="B103" s="27"/>
      <c r="C103" s="28"/>
      <c r="D103" s="29"/>
      <c r="E103" s="30"/>
      <c r="F103" s="66">
        <f>ROUND(K103*1.1,-1)</f>
        <v>0</v>
      </c>
      <c r="G103" s="111">
        <f>ROUNDDOWN((D103*F103),0)</f>
        <v>0</v>
      </c>
      <c r="H103" s="132"/>
      <c r="I103" s="133"/>
      <c r="J103" s="134"/>
      <c r="K103" s="31"/>
      <c r="L103" s="31"/>
      <c r="M103" s="31"/>
    </row>
    <row r="104" spans="1:16142" customHeight="1" ht="25.15" s="8" customFormat="1">
      <c r="A104" s="65"/>
      <c r="B104" s="27"/>
      <c r="C104" s="56"/>
      <c r="D104" s="32"/>
      <c r="E104" s="57"/>
      <c r="F104" s="66">
        <f>ROUND(K104*1.1,-1)</f>
        <v>0</v>
      </c>
      <c r="G104" s="111">
        <f>ROUNDDOWN((D104*F104),0)</f>
        <v>0</v>
      </c>
      <c r="H104" s="126"/>
      <c r="I104" s="127"/>
      <c r="J104" s="128"/>
      <c r="K104" s="35"/>
      <c r="L104" s="34"/>
      <c r="M104" s="31"/>
    </row>
    <row r="105" spans="1:16142" customHeight="1" ht="25.15" s="8" customFormat="1">
      <c r="A105" s="65"/>
      <c r="B105" s="36"/>
      <c r="C105" s="56"/>
      <c r="D105" s="38"/>
      <c r="E105" s="39"/>
      <c r="F105" s="66">
        <f>ROUND(K105*1.1,-1)</f>
        <v>0</v>
      </c>
      <c r="G105" s="111">
        <f>ROUNDDOWN((D105*F105),0)</f>
        <v>0</v>
      </c>
      <c r="H105" s="126"/>
      <c r="I105" s="127"/>
      <c r="J105" s="128"/>
      <c r="K105" s="35"/>
      <c r="L105" s="34"/>
      <c r="M105" s="31"/>
    </row>
    <row r="106" spans="1:16142" customHeight="1" ht="25.15" s="8" customFormat="1">
      <c r="A106" s="65"/>
      <c r="B106" s="27"/>
      <c r="C106" s="50"/>
      <c r="D106" s="38"/>
      <c r="E106" s="39"/>
      <c r="F106" s="66">
        <f>ROUND(K106*1.1,-1)</f>
        <v>0</v>
      </c>
      <c r="G106" s="111">
        <f>ROUNDDOWN((D106*F106),0)</f>
        <v>0</v>
      </c>
      <c r="H106" s="126"/>
      <c r="I106" s="127"/>
      <c r="J106" s="128"/>
      <c r="K106" s="35"/>
      <c r="L106" s="34"/>
      <c r="M106" s="31"/>
    </row>
    <row r="107" spans="1:16142" customHeight="1" ht="25.15" s="8" customFormat="1">
      <c r="A107" s="65"/>
      <c r="B107" s="36"/>
      <c r="C107" s="50"/>
      <c r="D107" s="38"/>
      <c r="E107" s="39"/>
      <c r="F107" s="66">
        <f>ROUND(K107*1.1,-1)</f>
        <v>0</v>
      </c>
      <c r="G107" s="111">
        <f>ROUNDDOWN((D107*F107),0)</f>
        <v>0</v>
      </c>
      <c r="H107" s="126"/>
      <c r="I107" s="127"/>
      <c r="J107" s="128"/>
      <c r="K107" s="35"/>
      <c r="L107" s="34"/>
      <c r="M107" s="31"/>
    </row>
    <row r="108" spans="1:16142" customHeight="1" ht="25.15" s="8" customFormat="1">
      <c r="A108" s="65"/>
      <c r="B108" s="36"/>
      <c r="C108" s="50"/>
      <c r="D108" s="38"/>
      <c r="E108" s="39"/>
      <c r="F108" s="66">
        <f>ROUND(K108*1.1,-1)</f>
        <v>0</v>
      </c>
      <c r="G108" s="111">
        <f>ROUNDDOWN((D108*F108),0)</f>
        <v>0</v>
      </c>
      <c r="H108" s="126"/>
      <c r="I108" s="127"/>
      <c r="J108" s="128"/>
      <c r="K108" s="35"/>
      <c r="L108" s="34"/>
      <c r="M108" s="31"/>
    </row>
    <row r="109" spans="1:16142" customHeight="1" ht="25.15" s="8" customFormat="1">
      <c r="A109" s="65"/>
      <c r="B109" s="36"/>
      <c r="C109" s="50"/>
      <c r="D109" s="38"/>
      <c r="E109" s="39"/>
      <c r="F109" s="66">
        <f>ROUND(K109*1.1,-1)</f>
        <v>0</v>
      </c>
      <c r="G109" s="111">
        <f>ROUNDDOWN((D109*F109),0)</f>
        <v>0</v>
      </c>
      <c r="H109" s="126"/>
      <c r="I109" s="127"/>
      <c r="J109" s="128"/>
      <c r="K109" s="35"/>
      <c r="L109" s="34"/>
      <c r="M109" s="31"/>
    </row>
    <row r="110" spans="1:16142" customHeight="1" ht="25.15" s="8" customFormat="1">
      <c r="A110" s="65"/>
      <c r="B110" s="36"/>
      <c r="C110" s="50"/>
      <c r="D110" s="40"/>
      <c r="E110" s="41"/>
      <c r="F110" s="66">
        <f>ROUND(K110*1.1,-1)</f>
        <v>0</v>
      </c>
      <c r="G110" s="111">
        <f>ROUNDDOWN((D110*F110),0)</f>
        <v>0</v>
      </c>
      <c r="H110" s="126"/>
      <c r="I110" s="127"/>
      <c r="J110" s="128"/>
      <c r="K110" s="35"/>
      <c r="L110" s="34"/>
      <c r="M110" s="31"/>
    </row>
    <row r="111" spans="1:16142" customHeight="1" ht="25.15" s="8" customFormat="1">
      <c r="A111" s="65"/>
      <c r="B111" s="36"/>
      <c r="C111" s="50"/>
      <c r="D111" s="51"/>
      <c r="E111" s="41"/>
      <c r="F111" s="66">
        <f>ROUND(K111*1.1,-1)</f>
        <v>0</v>
      </c>
      <c r="G111" s="111">
        <f>ROUNDDOWN((D111*F111),0)</f>
        <v>0</v>
      </c>
      <c r="H111" s="126"/>
      <c r="I111" s="127"/>
      <c r="J111" s="128"/>
      <c r="K111" s="35"/>
      <c r="L111" s="34"/>
      <c r="M111" s="31"/>
    </row>
    <row r="112" spans="1:16142" customHeight="1" ht="25.15" s="8" customFormat="1">
      <c r="A112" s="65"/>
      <c r="B112" s="36"/>
      <c r="C112" s="50"/>
      <c r="D112" s="51"/>
      <c r="E112" s="41"/>
      <c r="F112" s="66">
        <f>ROUND(K112*1.1,-1)</f>
        <v>0</v>
      </c>
      <c r="G112" s="111">
        <f>ROUNDDOWN((D112*F112),0)</f>
        <v>0</v>
      </c>
      <c r="H112" s="126"/>
      <c r="I112" s="127"/>
      <c r="J112" s="128"/>
      <c r="K112" s="35"/>
      <c r="L112" s="34"/>
      <c r="M112" s="31"/>
    </row>
    <row r="113" spans="1:16142" customHeight="1" ht="25.15" s="8" customFormat="1">
      <c r="A113" s="65"/>
      <c r="B113" s="36"/>
      <c r="C113" s="50"/>
      <c r="D113" s="51"/>
      <c r="E113" s="41"/>
      <c r="F113" s="66">
        <f>ROUND(K113*1.1,-1)</f>
        <v>0</v>
      </c>
      <c r="G113" s="111">
        <f>ROUNDDOWN((D113*F113),0)</f>
        <v>0</v>
      </c>
      <c r="H113" s="126"/>
      <c r="I113" s="127"/>
      <c r="J113" s="128"/>
      <c r="K113" s="35"/>
      <c r="L113" s="34"/>
      <c r="M113" s="31"/>
    </row>
    <row r="114" spans="1:16142" customHeight="1" ht="25.15" s="8" customFormat="1">
      <c r="A114" s="65"/>
      <c r="B114" s="36"/>
      <c r="C114" s="50"/>
      <c r="D114" s="51"/>
      <c r="E114" s="41"/>
      <c r="F114" s="66">
        <f>ROUND(K114*1.1,-1)</f>
        <v>0</v>
      </c>
      <c r="G114" s="111">
        <f>ROUNDDOWN((D114*F114),0)</f>
        <v>0</v>
      </c>
      <c r="H114" s="126"/>
      <c r="I114" s="127"/>
      <c r="J114" s="128"/>
      <c r="K114" s="35"/>
      <c r="L114" s="34"/>
      <c r="M114" s="31"/>
    </row>
    <row r="115" spans="1:16142" customHeight="1" ht="25.15" s="8" customFormat="1">
      <c r="A115" s="65"/>
      <c r="B115" s="36"/>
      <c r="C115" s="50"/>
      <c r="D115" s="51"/>
      <c r="E115" s="41"/>
      <c r="F115" s="66">
        <f>ROUND(K115*1.1,-1)</f>
        <v>0</v>
      </c>
      <c r="G115" s="111">
        <f>ROUNDDOWN((D115*F115),0)</f>
        <v>0</v>
      </c>
      <c r="H115" s="126"/>
      <c r="I115" s="127"/>
      <c r="J115" s="128"/>
      <c r="K115" s="35"/>
      <c r="L115" s="34"/>
      <c r="M115" s="31"/>
    </row>
    <row r="116" spans="1:16142" customHeight="1" ht="25.15" s="8" customFormat="1">
      <c r="A116" s="65"/>
      <c r="B116" s="36"/>
      <c r="C116" s="50"/>
      <c r="D116" s="51"/>
      <c r="E116" s="41"/>
      <c r="F116" s="66">
        <f>ROUND(K116*1.1,-1)</f>
        <v>0</v>
      </c>
      <c r="G116" s="111">
        <f>ROUNDDOWN((D116*F116),0)</f>
        <v>0</v>
      </c>
      <c r="H116" s="126"/>
      <c r="I116" s="127"/>
      <c r="J116" s="128"/>
      <c r="K116" s="35"/>
      <c r="L116" s="34"/>
      <c r="M116" s="31"/>
    </row>
    <row r="117" spans="1:16142" customHeight="1" ht="25.15" s="8" customFormat="1">
      <c r="A117" s="65"/>
      <c r="B117" s="36"/>
      <c r="C117" s="50"/>
      <c r="D117" s="51"/>
      <c r="E117" s="41"/>
      <c r="F117" s="66">
        <f>ROUND(K117*1.1,-1)</f>
        <v>0</v>
      </c>
      <c r="G117" s="111">
        <f>ROUNDDOWN((D117*F117),0)</f>
        <v>0</v>
      </c>
      <c r="H117" s="126"/>
      <c r="I117" s="127"/>
      <c r="J117" s="128"/>
      <c r="K117" s="35"/>
      <c r="L117" s="34"/>
      <c r="M117" s="31"/>
    </row>
    <row r="118" spans="1:16142" customHeight="1" ht="25.15" s="8" customFormat="1">
      <c r="A118" s="65"/>
      <c r="B118" s="36"/>
      <c r="C118" s="50"/>
      <c r="D118" s="51"/>
      <c r="E118" s="41"/>
      <c r="F118" s="66">
        <f>ROUND(K118*1.1,-1)</f>
        <v>0</v>
      </c>
      <c r="G118" s="111">
        <f>ROUNDDOWN((D118*F118),0)</f>
        <v>0</v>
      </c>
      <c r="H118" s="126"/>
      <c r="I118" s="127"/>
      <c r="J118" s="128"/>
      <c r="K118" s="35"/>
      <c r="L118" s="34"/>
      <c r="M118" s="31"/>
    </row>
    <row r="119" spans="1:16142" customHeight="1" ht="25.15" s="8" customFormat="1">
      <c r="A119" s="65"/>
      <c r="B119" s="36"/>
      <c r="C119" s="50"/>
      <c r="D119" s="51"/>
      <c r="E119" s="41"/>
      <c r="F119" s="66">
        <f>ROUND(K119*1.1,-1)</f>
        <v>0</v>
      </c>
      <c r="G119" s="111">
        <f>ROUNDDOWN((D119*F119),0)</f>
        <v>0</v>
      </c>
      <c r="H119" s="126"/>
      <c r="I119" s="127"/>
      <c r="J119" s="128"/>
      <c r="K119" s="35"/>
      <c r="L119" s="34"/>
      <c r="M119" s="31"/>
    </row>
    <row r="120" spans="1:16142" customHeight="1" ht="25.15" s="8" customFormat="1">
      <c r="A120" s="65"/>
      <c r="B120" s="36"/>
      <c r="C120" s="50"/>
      <c r="D120" s="51"/>
      <c r="E120" s="41"/>
      <c r="F120" s="66">
        <f>ROUND(K120*1.1,-1)</f>
        <v>0</v>
      </c>
      <c r="G120" s="111">
        <f>ROUNDDOWN((D120*F120),0)</f>
        <v>0</v>
      </c>
      <c r="H120" s="126"/>
      <c r="I120" s="127"/>
      <c r="J120" s="128"/>
      <c r="K120" s="35"/>
      <c r="L120" s="34"/>
      <c r="M120" s="31"/>
    </row>
    <row r="121" spans="1:16142" customHeight="1" ht="25.15" s="8" customFormat="1">
      <c r="A121" s="65"/>
      <c r="B121" s="36"/>
      <c r="C121" s="50"/>
      <c r="D121" s="51"/>
      <c r="E121" s="41"/>
      <c r="F121" s="66">
        <f>ROUND(K121*1.1,-1)</f>
        <v>0</v>
      </c>
      <c r="G121" s="111">
        <f>ROUNDDOWN((D121*F121),0)</f>
        <v>0</v>
      </c>
      <c r="H121" s="126"/>
      <c r="I121" s="127"/>
      <c r="J121" s="128"/>
      <c r="K121" s="35"/>
      <c r="L121" s="34"/>
      <c r="M121" s="31"/>
    </row>
    <row r="122" spans="1:16142" customHeight="1" ht="25.15" s="8" customFormat="1">
      <c r="A122" s="65"/>
      <c r="B122" s="36"/>
      <c r="C122" s="50"/>
      <c r="D122" s="51"/>
      <c r="E122" s="41"/>
      <c r="F122" s="66">
        <f>ROUND(K122*1.1,-1)</f>
        <v>0</v>
      </c>
      <c r="G122" s="111">
        <f>ROUNDDOWN((D122*F122),0)</f>
        <v>0</v>
      </c>
      <c r="H122" s="126"/>
      <c r="I122" s="127"/>
      <c r="J122" s="128"/>
      <c r="K122" s="35"/>
      <c r="L122" s="34"/>
      <c r="M122" s="31"/>
    </row>
    <row r="123" spans="1:16142" customHeight="1" ht="26.45" s="8" customFormat="1">
      <c r="A123" s="42"/>
      <c r="B123" s="43" t="s">
        <v>47</v>
      </c>
      <c r="C123" s="37"/>
      <c r="D123" s="38">
        <f>SUM(D103:D122)</f>
        <v>0</v>
      </c>
      <c r="E123" s="44"/>
      <c r="F123" s="66">
        <f>ROUND(K123*1.1,-1)</f>
        <v>0</v>
      </c>
      <c r="G123" s="38">
        <f>SUM(G103:G122)</f>
        <v>0</v>
      </c>
      <c r="H123" s="126"/>
      <c r="I123" s="127"/>
      <c r="J123" s="128"/>
      <c r="K123" s="45"/>
      <c r="L123" s="45"/>
      <c r="M123" s="45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5" t="str">
        <f>C2</f>
        <v>御　　請　　求　　書</v>
      </c>
      <c r="D126" s="135"/>
      <c r="E126" s="135"/>
      <c r="F126" s="135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6"/>
      <c r="H127" s="136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（㈱）アーキテックス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9" t="str">
        <f>$B$6</f>
        <v>工事名称：</v>
      </c>
      <c r="C130" s="129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30" t="str">
        <f>$B$7</f>
        <v>受渡場所：</v>
      </c>
      <c r="C131" s="130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30</v>
      </c>
      <c r="B133" s="22" t="s">
        <v>31</v>
      </c>
      <c r="C133" s="23" t="s">
        <v>32</v>
      </c>
      <c r="D133" s="21" t="s">
        <v>33</v>
      </c>
      <c r="E133" s="21" t="s">
        <v>34</v>
      </c>
      <c r="F133" s="24" t="s">
        <v>35</v>
      </c>
      <c r="G133" s="24" t="s">
        <v>36</v>
      </c>
      <c r="H133" s="131" t="s">
        <v>37</v>
      </c>
      <c r="I133" s="131"/>
      <c r="J133" s="131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/>
      <c r="B134" s="27"/>
      <c r="C134" s="28"/>
      <c r="D134" s="29"/>
      <c r="E134" s="30"/>
      <c r="F134" s="66">
        <f>ROUND(K134*1.1,-1)</f>
        <v>0</v>
      </c>
      <c r="G134" s="111">
        <f>ROUNDDOWN((D134*F134),0)</f>
        <v>0</v>
      </c>
      <c r="H134" s="132"/>
      <c r="I134" s="133"/>
      <c r="J134" s="134"/>
      <c r="K134" s="31"/>
      <c r="L134" s="31"/>
      <c r="M134" s="31"/>
    </row>
    <row r="135" spans="1:16142" customHeight="1" ht="25.15" s="8" customFormat="1">
      <c r="A135" s="65"/>
      <c r="B135" s="27"/>
      <c r="C135" s="56"/>
      <c r="D135" s="32"/>
      <c r="E135" s="33"/>
      <c r="F135" s="66">
        <f>ROUND(K135*1.1,-1)</f>
        <v>0</v>
      </c>
      <c r="G135" s="111">
        <f>ROUNDDOWN((D135*F135),0)</f>
        <v>0</v>
      </c>
      <c r="H135" s="126"/>
      <c r="I135" s="127"/>
      <c r="J135" s="128"/>
      <c r="K135" s="35"/>
      <c r="L135" s="34"/>
      <c r="M135" s="31"/>
    </row>
    <row r="136" spans="1:16142" customHeight="1" ht="25.15" s="8" customFormat="1">
      <c r="A136" s="65"/>
      <c r="B136" s="36"/>
      <c r="C136" s="56"/>
      <c r="D136" s="38"/>
      <c r="E136" s="39"/>
      <c r="F136" s="66">
        <f>ROUND(K136*1.1,-1)</f>
        <v>0</v>
      </c>
      <c r="G136" s="111">
        <f>ROUNDDOWN((D136*F136),0)</f>
        <v>0</v>
      </c>
      <c r="H136" s="126"/>
      <c r="I136" s="127"/>
      <c r="J136" s="128"/>
      <c r="K136" s="35"/>
      <c r="L136" s="34"/>
      <c r="M136" s="31"/>
    </row>
    <row r="137" spans="1:16142" customHeight="1" ht="25.15" s="8" customFormat="1">
      <c r="A137" s="65"/>
      <c r="B137" s="36"/>
      <c r="C137" s="50"/>
      <c r="D137" s="38"/>
      <c r="E137" s="39"/>
      <c r="F137" s="66">
        <f>ROUND(K137*1.1,-1)</f>
        <v>0</v>
      </c>
      <c r="G137" s="111">
        <f>ROUNDDOWN((D137*F137),0)</f>
        <v>0</v>
      </c>
      <c r="H137" s="126"/>
      <c r="I137" s="127"/>
      <c r="J137" s="128"/>
      <c r="K137" s="35"/>
      <c r="L137" s="34"/>
      <c r="M137" s="31"/>
    </row>
    <row r="138" spans="1:16142" customHeight="1" ht="25.15" s="8" customFormat="1">
      <c r="A138" s="65"/>
      <c r="B138" s="36"/>
      <c r="C138" s="50"/>
      <c r="D138" s="38"/>
      <c r="E138" s="39"/>
      <c r="F138" s="66">
        <f>ROUND(K138*1.1,-1)</f>
        <v>0</v>
      </c>
      <c r="G138" s="111">
        <f>ROUNDDOWN((D138*F138),0)</f>
        <v>0</v>
      </c>
      <c r="H138" s="126"/>
      <c r="I138" s="127"/>
      <c r="J138" s="128"/>
      <c r="K138" s="35"/>
      <c r="L138" s="34"/>
      <c r="M138" s="31"/>
    </row>
    <row r="139" spans="1:16142" customHeight="1" ht="25.15" s="8" customFormat="1">
      <c r="A139" s="65"/>
      <c r="B139" s="36"/>
      <c r="C139" s="50"/>
      <c r="D139" s="38"/>
      <c r="E139" s="39"/>
      <c r="F139" s="66">
        <f>ROUND(K139*1.1,-1)</f>
        <v>0</v>
      </c>
      <c r="G139" s="111">
        <f>ROUNDDOWN((D139*F139),0)</f>
        <v>0</v>
      </c>
      <c r="H139" s="126"/>
      <c r="I139" s="127"/>
      <c r="J139" s="128"/>
      <c r="K139" s="35"/>
      <c r="L139" s="34"/>
      <c r="M139" s="31"/>
    </row>
    <row r="140" spans="1:16142" customHeight="1" ht="25.15" s="8" customFormat="1">
      <c r="A140" s="65"/>
      <c r="B140" s="36"/>
      <c r="C140" s="50"/>
      <c r="D140" s="38"/>
      <c r="E140" s="39"/>
      <c r="F140" s="66">
        <f>ROUND(K140*1.1,-1)</f>
        <v>0</v>
      </c>
      <c r="G140" s="111">
        <f>ROUNDDOWN((D140*F140),0)</f>
        <v>0</v>
      </c>
      <c r="H140" s="126"/>
      <c r="I140" s="127"/>
      <c r="J140" s="128"/>
      <c r="K140" s="35"/>
      <c r="L140" s="34"/>
      <c r="M140" s="31"/>
    </row>
    <row r="141" spans="1:16142" customHeight="1" ht="25.15" s="8" customFormat="1">
      <c r="A141" s="65"/>
      <c r="B141" s="36"/>
      <c r="C141" s="50"/>
      <c r="D141" s="40"/>
      <c r="E141" s="41"/>
      <c r="F141" s="66">
        <f>ROUND(K141*1.1,-1)</f>
        <v>0</v>
      </c>
      <c r="G141" s="111">
        <f>ROUNDDOWN((D141*F141),0)</f>
        <v>0</v>
      </c>
      <c r="H141" s="126"/>
      <c r="I141" s="127"/>
      <c r="J141" s="128"/>
      <c r="K141" s="35"/>
      <c r="L141" s="34"/>
      <c r="M141" s="31"/>
    </row>
    <row r="142" spans="1:16142" customHeight="1" ht="25.15" s="8" customFormat="1">
      <c r="A142" s="65"/>
      <c r="B142" s="36"/>
      <c r="C142" s="50"/>
      <c r="D142" s="40"/>
      <c r="E142" s="41"/>
      <c r="F142" s="66">
        <f>ROUND(K142*1.1,-1)</f>
        <v>0</v>
      </c>
      <c r="G142" s="111">
        <f>ROUNDDOWN((D142*F142),0)</f>
        <v>0</v>
      </c>
      <c r="H142" s="126"/>
      <c r="I142" s="127"/>
      <c r="J142" s="128"/>
      <c r="K142" s="35"/>
      <c r="L142" s="34"/>
      <c r="M142" s="31"/>
    </row>
    <row r="143" spans="1:16142" customHeight="1" ht="25.15" s="8" customFormat="1">
      <c r="A143" s="65"/>
      <c r="B143" s="36"/>
      <c r="C143" s="50"/>
      <c r="D143" s="40"/>
      <c r="E143" s="41"/>
      <c r="F143" s="66">
        <f>ROUND(K143*1.1,-1)</f>
        <v>0</v>
      </c>
      <c r="G143" s="111">
        <f>ROUNDDOWN((D143*F143),0)</f>
        <v>0</v>
      </c>
      <c r="H143" s="126"/>
      <c r="I143" s="127"/>
      <c r="J143" s="128"/>
      <c r="K143" s="35"/>
      <c r="L143" s="34"/>
      <c r="M143" s="31"/>
    </row>
    <row r="144" spans="1:16142" customHeight="1" ht="25.15" s="8" customFormat="1">
      <c r="A144" s="65"/>
      <c r="B144" s="36"/>
      <c r="C144" s="50"/>
      <c r="D144" s="40"/>
      <c r="E144" s="41"/>
      <c r="F144" s="66">
        <f>ROUND(K144*1.1,-1)</f>
        <v>0</v>
      </c>
      <c r="G144" s="111">
        <f>ROUNDDOWN((D144*F144),0)</f>
        <v>0</v>
      </c>
      <c r="H144" s="126"/>
      <c r="I144" s="127"/>
      <c r="J144" s="128"/>
      <c r="K144" s="35"/>
      <c r="L144" s="34"/>
      <c r="M144" s="31"/>
    </row>
    <row r="145" spans="1:16142" customHeight="1" ht="25.15" s="8" customFormat="1">
      <c r="A145" s="65"/>
      <c r="B145" s="36"/>
      <c r="C145" s="50"/>
      <c r="D145" s="40"/>
      <c r="E145" s="41"/>
      <c r="F145" s="66">
        <f>ROUND(K145*1.1,-1)</f>
        <v>0</v>
      </c>
      <c r="G145" s="111">
        <f>ROUNDDOWN((D145*F145),0)</f>
        <v>0</v>
      </c>
      <c r="H145" s="126"/>
      <c r="I145" s="127"/>
      <c r="J145" s="128"/>
      <c r="K145" s="35"/>
      <c r="L145" s="34"/>
      <c r="M145" s="31"/>
    </row>
    <row r="146" spans="1:16142" customHeight="1" ht="25.15" s="8" customFormat="1">
      <c r="A146" s="65"/>
      <c r="B146" s="36"/>
      <c r="C146" s="50"/>
      <c r="D146" s="40"/>
      <c r="E146" s="41"/>
      <c r="F146" s="66">
        <f>ROUND(K146*1.1,-1)</f>
        <v>0</v>
      </c>
      <c r="G146" s="111">
        <f>ROUNDDOWN((D146*F146),0)</f>
        <v>0</v>
      </c>
      <c r="H146" s="126"/>
      <c r="I146" s="127"/>
      <c r="J146" s="128"/>
      <c r="K146" s="35"/>
      <c r="L146" s="34"/>
      <c r="M146" s="31"/>
    </row>
    <row r="147" spans="1:16142" customHeight="1" ht="25.15" s="8" customFormat="1">
      <c r="A147" s="65"/>
      <c r="B147" s="36"/>
      <c r="C147" s="50"/>
      <c r="D147" s="40"/>
      <c r="E147" s="41"/>
      <c r="F147" s="66">
        <f>ROUND(K147*1.1,-1)</f>
        <v>0</v>
      </c>
      <c r="G147" s="111">
        <f>ROUNDDOWN((D147*F147),0)</f>
        <v>0</v>
      </c>
      <c r="H147" s="126"/>
      <c r="I147" s="127"/>
      <c r="J147" s="128"/>
      <c r="K147" s="35"/>
      <c r="L147" s="34"/>
      <c r="M147" s="31"/>
    </row>
    <row r="148" spans="1:16142" customHeight="1" ht="25.15" s="8" customFormat="1">
      <c r="A148" s="65"/>
      <c r="B148" s="36"/>
      <c r="C148" s="50"/>
      <c r="D148" s="40"/>
      <c r="E148" s="41"/>
      <c r="F148" s="66">
        <f>ROUND(K148*1.1,-1)</f>
        <v>0</v>
      </c>
      <c r="G148" s="111">
        <f>ROUNDDOWN((D148*F148),0)</f>
        <v>0</v>
      </c>
      <c r="H148" s="126"/>
      <c r="I148" s="127"/>
      <c r="J148" s="128"/>
      <c r="K148" s="35"/>
      <c r="L148" s="34"/>
      <c r="M148" s="31"/>
    </row>
    <row r="149" spans="1:16142" customHeight="1" ht="25.15" s="8" customFormat="1">
      <c r="A149" s="65"/>
      <c r="B149" s="36"/>
      <c r="C149" s="50"/>
      <c r="D149" s="40"/>
      <c r="E149" s="41"/>
      <c r="F149" s="66">
        <f>ROUND(K149*1.1,-1)</f>
        <v>0</v>
      </c>
      <c r="G149" s="111">
        <f>ROUNDDOWN((D149*F149),0)</f>
        <v>0</v>
      </c>
      <c r="H149" s="126"/>
      <c r="I149" s="127"/>
      <c r="J149" s="128"/>
      <c r="K149" s="35"/>
      <c r="L149" s="34"/>
      <c r="M149" s="31"/>
    </row>
    <row r="150" spans="1:16142" customHeight="1" ht="25.15" s="8" customFormat="1">
      <c r="A150" s="65"/>
      <c r="B150" s="36"/>
      <c r="C150" s="50"/>
      <c r="D150" s="40"/>
      <c r="E150" s="41"/>
      <c r="F150" s="66">
        <f>ROUND(K150*1.1,-1)</f>
        <v>0</v>
      </c>
      <c r="G150" s="111">
        <f>ROUNDDOWN((D150*F150),0)</f>
        <v>0</v>
      </c>
      <c r="H150" s="126"/>
      <c r="I150" s="127"/>
      <c r="J150" s="128"/>
      <c r="K150" s="35"/>
      <c r="L150" s="34"/>
      <c r="M150" s="31"/>
    </row>
    <row r="151" spans="1:16142" customHeight="1" ht="25.15" s="8" customFormat="1">
      <c r="A151" s="65"/>
      <c r="B151" s="36"/>
      <c r="C151" s="50"/>
      <c r="D151" s="40"/>
      <c r="E151" s="41"/>
      <c r="F151" s="66">
        <f>ROUND(K151*1.1,-1)</f>
        <v>0</v>
      </c>
      <c r="G151" s="111">
        <f>ROUNDDOWN((D151*F151),0)</f>
        <v>0</v>
      </c>
      <c r="H151" s="126"/>
      <c r="I151" s="127"/>
      <c r="J151" s="128"/>
      <c r="K151" s="35"/>
      <c r="L151" s="34"/>
      <c r="M151" s="31"/>
    </row>
    <row r="152" spans="1:16142" customHeight="1" ht="25.15" s="8" customFormat="1">
      <c r="A152" s="65"/>
      <c r="B152" s="36"/>
      <c r="C152" s="50"/>
      <c r="D152" s="40"/>
      <c r="E152" s="41"/>
      <c r="F152" s="66">
        <f>ROUND(K152*1.1,-1)</f>
        <v>0</v>
      </c>
      <c r="G152" s="111">
        <f>ROUNDDOWN((D152*F152),0)</f>
        <v>0</v>
      </c>
      <c r="H152" s="126"/>
      <c r="I152" s="127"/>
      <c r="J152" s="128"/>
      <c r="K152" s="35"/>
      <c r="L152" s="34"/>
      <c r="M152" s="31"/>
    </row>
    <row r="153" spans="1:16142" customHeight="1" ht="25.15" s="8" customFormat="1">
      <c r="A153" s="65"/>
      <c r="B153" s="36"/>
      <c r="C153" s="50"/>
      <c r="D153" s="40"/>
      <c r="E153" s="41"/>
      <c r="F153" s="66">
        <f>ROUND(K153*1.1,-1)</f>
        <v>0</v>
      </c>
      <c r="G153" s="111">
        <f>ROUNDDOWN((D153*F153),0)</f>
        <v>0</v>
      </c>
      <c r="H153" s="126"/>
      <c r="I153" s="127"/>
      <c r="J153" s="128"/>
      <c r="K153" s="35"/>
      <c r="L153" s="34"/>
      <c r="M153" s="31"/>
    </row>
    <row r="154" spans="1:16142" customHeight="1" ht="25.15" s="8" customFormat="1">
      <c r="A154" s="42"/>
      <c r="B154" s="43" t="s">
        <v>47</v>
      </c>
      <c r="C154" s="37"/>
      <c r="D154" s="38">
        <f>SUM(D134:D153)</f>
        <v>0</v>
      </c>
      <c r="E154" s="44"/>
      <c r="F154" s="66">
        <f>ROUND(K154*1.1,-1)</f>
        <v>0</v>
      </c>
      <c r="G154" s="38">
        <f>SUM(G134:G153)</f>
        <v>0</v>
      </c>
      <c r="H154" s="126"/>
      <c r="I154" s="127"/>
      <c r="J154" s="128"/>
      <c r="K154" s="45"/>
      <c r="L154" s="45"/>
      <c r="M154" s="45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5" t="str">
        <f>C2</f>
        <v>御　　請　　求　　書</v>
      </c>
      <c r="D157" s="135"/>
      <c r="E157" s="135"/>
      <c r="F157" s="135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6"/>
      <c r="H158" s="136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（㈱）アーキテックス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9" t="str">
        <f>$B$6</f>
        <v>工事名称：</v>
      </c>
      <c r="C161" s="129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30" t="str">
        <f>$B$7</f>
        <v>受渡場所：</v>
      </c>
      <c r="C162" s="130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30</v>
      </c>
      <c r="B164" s="22" t="s">
        <v>31</v>
      </c>
      <c r="C164" s="23" t="s">
        <v>32</v>
      </c>
      <c r="D164" s="21" t="s">
        <v>33</v>
      </c>
      <c r="E164" s="21" t="s">
        <v>34</v>
      </c>
      <c r="F164" s="24" t="s">
        <v>35</v>
      </c>
      <c r="G164" s="24" t="s">
        <v>36</v>
      </c>
      <c r="H164" s="131" t="s">
        <v>37</v>
      </c>
      <c r="I164" s="131"/>
      <c r="J164" s="131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/>
      <c r="B165" s="27"/>
      <c r="C165" s="28"/>
      <c r="D165" s="29"/>
      <c r="E165" s="30"/>
      <c r="F165" s="66">
        <f>ROUND(K165*1.1,-1)</f>
        <v>0</v>
      </c>
      <c r="G165" s="111">
        <f>ROUNDDOWN((D165*F165),0)</f>
        <v>0</v>
      </c>
      <c r="H165" s="132"/>
      <c r="I165" s="133"/>
      <c r="J165" s="134"/>
      <c r="K165" s="31"/>
      <c r="L165" s="31"/>
      <c r="M165" s="31"/>
    </row>
    <row r="166" spans="1:16142" customHeight="1" ht="25.15" s="8" customFormat="1">
      <c r="A166" s="65"/>
      <c r="B166" s="36"/>
      <c r="C166" s="56"/>
      <c r="D166" s="38"/>
      <c r="E166" s="39"/>
      <c r="F166" s="66">
        <f>ROUND(K166*1.1,-1)</f>
        <v>0</v>
      </c>
      <c r="G166" s="111">
        <f>ROUNDDOWN((D166*F166),0)</f>
        <v>0</v>
      </c>
      <c r="H166" s="126"/>
      <c r="I166" s="127"/>
      <c r="J166" s="128"/>
      <c r="K166" s="35"/>
      <c r="L166" s="34"/>
      <c r="M166" s="31"/>
    </row>
    <row r="167" spans="1:16142" customHeight="1" ht="25.15" s="8" customFormat="1">
      <c r="A167" s="65"/>
      <c r="B167" s="36"/>
      <c r="C167" s="56"/>
      <c r="D167" s="38"/>
      <c r="E167" s="39"/>
      <c r="F167" s="66">
        <f>ROUND(K167*1.1,-1)</f>
        <v>0</v>
      </c>
      <c r="G167" s="111">
        <f>ROUNDDOWN((D167*F167),0)</f>
        <v>0</v>
      </c>
      <c r="H167" s="126"/>
      <c r="I167" s="127"/>
      <c r="J167" s="128"/>
      <c r="K167" s="35"/>
      <c r="L167" s="34"/>
      <c r="M167" s="31"/>
    </row>
    <row r="168" spans="1:16142" customHeight="1" ht="25.15" s="8" customFormat="1">
      <c r="A168" s="65"/>
      <c r="B168" s="36"/>
      <c r="C168" s="50"/>
      <c r="D168" s="38"/>
      <c r="E168" s="39"/>
      <c r="F168" s="66">
        <f>ROUND(K168*1.1,-1)</f>
        <v>0</v>
      </c>
      <c r="G168" s="111">
        <f>ROUNDDOWN((D168*F168),0)</f>
        <v>0</v>
      </c>
      <c r="H168" s="126"/>
      <c r="I168" s="127"/>
      <c r="J168" s="128"/>
      <c r="K168" s="35"/>
      <c r="L168" s="34"/>
      <c r="M168" s="31"/>
    </row>
    <row r="169" spans="1:16142" customHeight="1" ht="25.15" s="8" customFormat="1">
      <c r="A169" s="65"/>
      <c r="B169" s="36"/>
      <c r="C169" s="50"/>
      <c r="D169" s="38"/>
      <c r="E169" s="39"/>
      <c r="F169" s="66">
        <f>ROUND(K169*1.1,-1)</f>
        <v>0</v>
      </c>
      <c r="G169" s="111">
        <f>ROUNDDOWN((D169*F169),0)</f>
        <v>0</v>
      </c>
      <c r="H169" s="126"/>
      <c r="I169" s="127"/>
      <c r="J169" s="128"/>
      <c r="K169" s="35"/>
      <c r="L169" s="34"/>
      <c r="M169" s="31"/>
    </row>
    <row r="170" spans="1:16142" customHeight="1" ht="25.15" s="8" customFormat="1">
      <c r="A170" s="65"/>
      <c r="B170" s="36"/>
      <c r="C170" s="50"/>
      <c r="D170" s="38"/>
      <c r="E170" s="39"/>
      <c r="F170" s="66">
        <f>ROUND(K170*1.1,-1)</f>
        <v>0</v>
      </c>
      <c r="G170" s="111">
        <f>ROUNDDOWN((D170*F170),0)</f>
        <v>0</v>
      </c>
      <c r="H170" s="126"/>
      <c r="I170" s="127"/>
      <c r="J170" s="128"/>
      <c r="K170" s="35"/>
      <c r="L170" s="34"/>
      <c r="M170" s="31"/>
    </row>
    <row r="171" spans="1:16142" customHeight="1" ht="25.15" s="8" customFormat="1">
      <c r="A171" s="65"/>
      <c r="B171" s="36"/>
      <c r="C171" s="50"/>
      <c r="D171" s="38"/>
      <c r="E171" s="39"/>
      <c r="F171" s="66">
        <f>ROUND(K171*1.1,-1)</f>
        <v>0</v>
      </c>
      <c r="G171" s="111">
        <f>ROUNDDOWN((D171*F171),0)</f>
        <v>0</v>
      </c>
      <c r="H171" s="126"/>
      <c r="I171" s="127"/>
      <c r="J171" s="128"/>
      <c r="K171" s="35"/>
      <c r="L171" s="34"/>
      <c r="M171" s="31"/>
    </row>
    <row r="172" spans="1:16142" customHeight="1" ht="25.15" s="8" customFormat="1">
      <c r="A172" s="65"/>
      <c r="B172" s="36"/>
      <c r="C172" s="50"/>
      <c r="D172" s="40"/>
      <c r="E172" s="41"/>
      <c r="F172" s="66">
        <f>ROUND(K172*1.1,-1)</f>
        <v>0</v>
      </c>
      <c r="G172" s="111">
        <f>ROUNDDOWN((D172*F172),0)</f>
        <v>0</v>
      </c>
      <c r="H172" s="126"/>
      <c r="I172" s="127"/>
      <c r="J172" s="128"/>
      <c r="K172" s="35"/>
      <c r="L172" s="34"/>
      <c r="M172" s="31"/>
    </row>
    <row r="173" spans="1:16142" customHeight="1" ht="25.15" s="8" customFormat="1">
      <c r="A173" s="65"/>
      <c r="B173" s="36"/>
      <c r="C173" s="50"/>
      <c r="D173" s="40"/>
      <c r="E173" s="41"/>
      <c r="F173" s="66">
        <f>ROUND(K173*1.1,-1)</f>
        <v>0</v>
      </c>
      <c r="G173" s="111">
        <f>ROUNDDOWN((D173*F173),0)</f>
        <v>0</v>
      </c>
      <c r="H173" s="126"/>
      <c r="I173" s="127"/>
      <c r="J173" s="128"/>
      <c r="K173" s="35"/>
      <c r="L173" s="34"/>
      <c r="M173" s="31"/>
    </row>
    <row r="174" spans="1:16142" customHeight="1" ht="25.15" s="8" customFormat="1">
      <c r="A174" s="65"/>
      <c r="B174" s="36"/>
      <c r="C174" s="50"/>
      <c r="D174" s="40"/>
      <c r="E174" s="41"/>
      <c r="F174" s="66">
        <f>ROUND(K174*1.1,-1)</f>
        <v>0</v>
      </c>
      <c r="G174" s="111">
        <f>ROUNDDOWN((D174*F174),0)</f>
        <v>0</v>
      </c>
      <c r="H174" s="126"/>
      <c r="I174" s="127"/>
      <c r="J174" s="128"/>
      <c r="K174" s="35"/>
      <c r="L174" s="34"/>
      <c r="M174" s="31"/>
    </row>
    <row r="175" spans="1:16142" customHeight="1" ht="25.15" s="8" customFormat="1">
      <c r="A175" s="65"/>
      <c r="B175" s="36"/>
      <c r="C175" s="50"/>
      <c r="D175" s="40"/>
      <c r="E175" s="41"/>
      <c r="F175" s="66">
        <f>ROUND(K175*1.1,-1)</f>
        <v>0</v>
      </c>
      <c r="G175" s="111">
        <f>ROUNDDOWN((D175*F175),0)</f>
        <v>0</v>
      </c>
      <c r="H175" s="126"/>
      <c r="I175" s="127"/>
      <c r="J175" s="128"/>
      <c r="K175" s="35"/>
      <c r="L175" s="34"/>
      <c r="M175" s="31"/>
    </row>
    <row r="176" spans="1:16142" customHeight="1" ht="25.15" s="8" customFormat="1">
      <c r="A176" s="65"/>
      <c r="B176" s="36"/>
      <c r="C176" s="50"/>
      <c r="D176" s="40"/>
      <c r="E176" s="41"/>
      <c r="F176" s="66">
        <f>ROUND(K176*1.1,-1)</f>
        <v>0</v>
      </c>
      <c r="G176" s="111">
        <f>ROUNDDOWN((D176*F176),0)</f>
        <v>0</v>
      </c>
      <c r="H176" s="126"/>
      <c r="I176" s="127"/>
      <c r="J176" s="128"/>
      <c r="K176" s="35"/>
      <c r="L176" s="34"/>
      <c r="M176" s="31"/>
    </row>
    <row r="177" spans="1:16142" customHeight="1" ht="25.15" s="8" customFormat="1">
      <c r="A177" s="65"/>
      <c r="B177" s="36"/>
      <c r="C177" s="50"/>
      <c r="D177" s="40"/>
      <c r="E177" s="41"/>
      <c r="F177" s="66">
        <f>ROUND(K177*1.1,-1)</f>
        <v>0</v>
      </c>
      <c r="G177" s="111">
        <f>ROUNDDOWN((D177*F177),0)</f>
        <v>0</v>
      </c>
      <c r="H177" s="126"/>
      <c r="I177" s="127"/>
      <c r="J177" s="128"/>
      <c r="K177" s="35"/>
      <c r="L177" s="34"/>
      <c r="M177" s="31"/>
    </row>
    <row r="178" spans="1:16142" customHeight="1" ht="25.15" s="8" customFormat="1">
      <c r="A178" s="65"/>
      <c r="B178" s="36"/>
      <c r="C178" s="50"/>
      <c r="D178" s="40"/>
      <c r="E178" s="41"/>
      <c r="F178" s="66">
        <f>ROUND(K178*1.1,-1)</f>
        <v>0</v>
      </c>
      <c r="G178" s="111">
        <f>ROUNDDOWN((D178*F178),0)</f>
        <v>0</v>
      </c>
      <c r="H178" s="126"/>
      <c r="I178" s="127"/>
      <c r="J178" s="128"/>
      <c r="K178" s="35"/>
      <c r="L178" s="34"/>
      <c r="M178" s="31"/>
    </row>
    <row r="179" spans="1:16142" customHeight="1" ht="25.15" s="8" customFormat="1">
      <c r="A179" s="65"/>
      <c r="B179" s="36"/>
      <c r="C179" s="50"/>
      <c r="D179" s="40"/>
      <c r="E179" s="41"/>
      <c r="F179" s="66">
        <f>ROUND(K179*1.1,-1)</f>
        <v>0</v>
      </c>
      <c r="G179" s="111">
        <f>ROUNDDOWN((D179*F179),0)</f>
        <v>0</v>
      </c>
      <c r="H179" s="126"/>
      <c r="I179" s="127"/>
      <c r="J179" s="128"/>
      <c r="K179" s="35"/>
      <c r="L179" s="34"/>
      <c r="M179" s="31"/>
    </row>
    <row r="180" spans="1:16142" customHeight="1" ht="25.15" s="8" customFormat="1">
      <c r="A180" s="65"/>
      <c r="B180" s="36"/>
      <c r="C180" s="50"/>
      <c r="D180" s="40"/>
      <c r="E180" s="41"/>
      <c r="F180" s="66">
        <f>ROUND(K180*1.1,-1)</f>
        <v>0</v>
      </c>
      <c r="G180" s="111">
        <f>ROUNDDOWN((D180*F180),0)</f>
        <v>0</v>
      </c>
      <c r="H180" s="126"/>
      <c r="I180" s="127"/>
      <c r="J180" s="128"/>
      <c r="K180" s="35"/>
      <c r="L180" s="34"/>
      <c r="M180" s="31"/>
    </row>
    <row r="181" spans="1:16142" customHeight="1" ht="25.15" s="8" customFormat="1">
      <c r="A181" s="65"/>
      <c r="B181" s="36"/>
      <c r="C181" s="50"/>
      <c r="D181" s="40"/>
      <c r="E181" s="41"/>
      <c r="F181" s="66">
        <f>ROUND(K181*1.1,-1)</f>
        <v>0</v>
      </c>
      <c r="G181" s="111">
        <f>ROUNDDOWN((D181*F181),0)</f>
        <v>0</v>
      </c>
      <c r="H181" s="126"/>
      <c r="I181" s="127"/>
      <c r="J181" s="128"/>
      <c r="K181" s="35"/>
      <c r="L181" s="34"/>
      <c r="M181" s="31"/>
    </row>
    <row r="182" spans="1:16142" customHeight="1" ht="25.15" s="8" customFormat="1">
      <c r="A182" s="65"/>
      <c r="B182" s="36"/>
      <c r="C182" s="50"/>
      <c r="D182" s="40"/>
      <c r="E182" s="41"/>
      <c r="F182" s="66">
        <f>ROUND(K182*1.1,-1)</f>
        <v>0</v>
      </c>
      <c r="G182" s="111">
        <f>ROUNDDOWN((D182*F182),0)</f>
        <v>0</v>
      </c>
      <c r="H182" s="126"/>
      <c r="I182" s="127"/>
      <c r="J182" s="128"/>
      <c r="K182" s="35"/>
      <c r="L182" s="34"/>
      <c r="M182" s="31"/>
    </row>
    <row r="183" spans="1:16142" customHeight="1" ht="25.15" s="8" customFormat="1">
      <c r="A183" s="65"/>
      <c r="B183" s="36"/>
      <c r="C183" s="50"/>
      <c r="D183" s="40"/>
      <c r="E183" s="41"/>
      <c r="F183" s="66">
        <f>ROUND(K183*1.1,-1)</f>
        <v>0</v>
      </c>
      <c r="G183" s="111">
        <f>ROUNDDOWN((D183*F183),0)</f>
        <v>0</v>
      </c>
      <c r="H183" s="126"/>
      <c r="I183" s="127"/>
      <c r="J183" s="128"/>
      <c r="K183" s="35"/>
      <c r="L183" s="34"/>
      <c r="M183" s="31"/>
    </row>
    <row r="184" spans="1:16142" customHeight="1" ht="25.15" s="8" customFormat="1">
      <c r="A184" s="65"/>
      <c r="B184" s="36"/>
      <c r="C184" s="50"/>
      <c r="D184" s="40"/>
      <c r="E184" s="41"/>
      <c r="F184" s="66">
        <f>ROUND(K184*1.1,-1)</f>
        <v>0</v>
      </c>
      <c r="G184" s="111">
        <f>ROUNDDOWN((D184*F184),0)</f>
        <v>0</v>
      </c>
      <c r="H184" s="126"/>
      <c r="I184" s="127"/>
      <c r="J184" s="128"/>
      <c r="K184" s="35"/>
      <c r="L184" s="34"/>
      <c r="M184" s="31"/>
    </row>
    <row r="185" spans="1:16142" customHeight="1" ht="25.15" s="8" customFormat="1">
      <c r="A185" s="42"/>
      <c r="B185" s="43" t="s">
        <v>47</v>
      </c>
      <c r="C185" s="37"/>
      <c r="D185" s="38">
        <f>SUM(D165:D184)</f>
        <v>0</v>
      </c>
      <c r="E185" s="44"/>
      <c r="F185" s="66">
        <f>ROUND(K185*1.1,-1)</f>
        <v>0</v>
      </c>
      <c r="G185" s="38">
        <f>SUM(G165:G184)</f>
        <v>0</v>
      </c>
      <c r="H185" s="126"/>
      <c r="I185" s="127"/>
      <c r="J185" s="128"/>
      <c r="K185" s="45"/>
      <c r="L185" s="45"/>
      <c r="M185" s="45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5" t="str">
        <f>C2</f>
        <v>御　　請　　求　　書</v>
      </c>
      <c r="D188" s="135"/>
      <c r="E188" s="135"/>
      <c r="F188" s="135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6"/>
      <c r="H189" s="136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9" t="str">
        <f>$B$6</f>
        <v>工事名称：</v>
      </c>
      <c r="C192" s="129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30" t="str">
        <f>$B$7</f>
        <v>受渡場所：</v>
      </c>
      <c r="C193" s="130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30</v>
      </c>
      <c r="B195" s="22" t="s">
        <v>31</v>
      </c>
      <c r="C195" s="23" t="s">
        <v>32</v>
      </c>
      <c r="D195" s="21" t="s">
        <v>33</v>
      </c>
      <c r="E195" s="21" t="s">
        <v>34</v>
      </c>
      <c r="F195" s="24" t="s">
        <v>35</v>
      </c>
      <c r="G195" s="24" t="s">
        <v>36</v>
      </c>
      <c r="H195" s="131" t="s">
        <v>37</v>
      </c>
      <c r="I195" s="131"/>
      <c r="J195" s="131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/>
      <c r="B196" s="36"/>
      <c r="C196" s="28"/>
      <c r="D196" s="58"/>
      <c r="E196" s="21"/>
      <c r="F196" s="66">
        <f>ROUND(K196*1.1,-1)</f>
        <v>0</v>
      </c>
      <c r="G196" s="111">
        <f>ROUNDDOWN((D196*F196),0)</f>
        <v>0</v>
      </c>
      <c r="H196" s="132"/>
      <c r="I196" s="133"/>
      <c r="J196" s="134"/>
      <c r="K196" s="31"/>
      <c r="L196" s="31"/>
      <c r="M196" s="31"/>
    </row>
    <row r="197" spans="1:16142" customHeight="1" ht="25.15" s="8" customFormat="1">
      <c r="A197" s="65"/>
      <c r="B197" s="36"/>
      <c r="C197" s="56"/>
      <c r="D197" s="59"/>
      <c r="E197" s="44"/>
      <c r="F197" s="66">
        <f>ROUND(K197*1.1,-1)</f>
        <v>0</v>
      </c>
      <c r="G197" s="111">
        <f>ROUNDDOWN((D197*F197),0)</f>
        <v>0</v>
      </c>
      <c r="H197" s="126"/>
      <c r="I197" s="127"/>
      <c r="J197" s="128"/>
      <c r="K197" s="35"/>
      <c r="L197" s="34"/>
      <c r="M197" s="31"/>
    </row>
    <row r="198" spans="1:16142" customHeight="1" ht="25.15" s="8" customFormat="1">
      <c r="A198" s="65"/>
      <c r="B198" s="36"/>
      <c r="C198" s="56"/>
      <c r="D198" s="59"/>
      <c r="E198" s="44"/>
      <c r="F198" s="66">
        <f>ROUND(K198*1.1,-1)</f>
        <v>0</v>
      </c>
      <c r="G198" s="111">
        <f>ROUNDDOWN((D198*F198),0)</f>
        <v>0</v>
      </c>
      <c r="H198" s="126"/>
      <c r="I198" s="127"/>
      <c r="J198" s="128"/>
      <c r="K198" s="35"/>
      <c r="L198" s="34"/>
      <c r="M198" s="31"/>
    </row>
    <row r="199" spans="1:16142" customHeight="1" ht="25.15" s="8" customFormat="1">
      <c r="A199" s="65"/>
      <c r="B199" s="36"/>
      <c r="C199" s="50"/>
      <c r="D199" s="59"/>
      <c r="E199" s="39"/>
      <c r="F199" s="66">
        <f>ROUND(K199*1.1,-1)</f>
        <v>0</v>
      </c>
      <c r="G199" s="111">
        <f>ROUNDDOWN((D199*F199),0)</f>
        <v>0</v>
      </c>
      <c r="H199" s="126"/>
      <c r="I199" s="127"/>
      <c r="J199" s="128"/>
      <c r="K199" s="35"/>
      <c r="L199" s="34"/>
      <c r="M199" s="31"/>
    </row>
    <row r="200" spans="1:16142" customHeight="1" ht="25.15" s="8" customFormat="1">
      <c r="A200" s="65"/>
      <c r="B200" s="36"/>
      <c r="C200" s="50"/>
      <c r="D200" s="59"/>
      <c r="E200" s="44"/>
      <c r="F200" s="66">
        <f>ROUND(K200*1.1,-1)</f>
        <v>0</v>
      </c>
      <c r="G200" s="111">
        <f>ROUNDDOWN((D200*F200),0)</f>
        <v>0</v>
      </c>
      <c r="H200" s="126"/>
      <c r="I200" s="127"/>
      <c r="J200" s="128"/>
      <c r="K200" s="35"/>
      <c r="L200" s="34"/>
      <c r="M200" s="31"/>
    </row>
    <row r="201" spans="1:16142" customHeight="1" ht="25.15" s="8" customFormat="1">
      <c r="A201" s="65"/>
      <c r="B201" s="36"/>
      <c r="C201" s="50"/>
      <c r="D201" s="38"/>
      <c r="E201" s="39"/>
      <c r="F201" s="66">
        <f>ROUND(K201*1.1,-1)</f>
        <v>0</v>
      </c>
      <c r="G201" s="111">
        <f>ROUNDDOWN((D201*F201),0)</f>
        <v>0</v>
      </c>
      <c r="H201" s="126"/>
      <c r="I201" s="127"/>
      <c r="J201" s="128"/>
      <c r="K201" s="35"/>
      <c r="L201" s="34"/>
      <c r="M201" s="31"/>
    </row>
    <row r="202" spans="1:16142" customHeight="1" ht="25.15" s="8" customFormat="1">
      <c r="A202" s="65"/>
      <c r="B202" s="36"/>
      <c r="C202" s="50"/>
      <c r="D202" s="38"/>
      <c r="E202" s="39"/>
      <c r="F202" s="66">
        <f>ROUND(K202*1.1,-1)</f>
        <v>0</v>
      </c>
      <c r="G202" s="111">
        <f>ROUNDDOWN((D202*F202),0)</f>
        <v>0</v>
      </c>
      <c r="H202" s="126"/>
      <c r="I202" s="127"/>
      <c r="J202" s="128"/>
      <c r="K202" s="35"/>
      <c r="L202" s="34"/>
      <c r="M202" s="31"/>
    </row>
    <row r="203" spans="1:16142" customHeight="1" ht="25.15" s="8" customFormat="1">
      <c r="A203" s="65"/>
      <c r="B203" s="36"/>
      <c r="C203" s="50"/>
      <c r="D203" s="40"/>
      <c r="E203" s="41"/>
      <c r="F203" s="66">
        <f>ROUND(K203*1.1,-1)</f>
        <v>0</v>
      </c>
      <c r="G203" s="111">
        <f>ROUNDDOWN((D203*F203),0)</f>
        <v>0</v>
      </c>
      <c r="H203" s="126"/>
      <c r="I203" s="127"/>
      <c r="J203" s="128"/>
      <c r="K203" s="35"/>
      <c r="L203" s="34"/>
      <c r="M203" s="31"/>
    </row>
    <row r="204" spans="1:16142" customHeight="1" ht="25.15" s="8" customFormat="1">
      <c r="A204" s="65"/>
      <c r="B204" s="36"/>
      <c r="C204" s="50"/>
      <c r="D204" s="40"/>
      <c r="E204" s="41"/>
      <c r="F204" s="66">
        <f>ROUND(K204*1.1,-1)</f>
        <v>0</v>
      </c>
      <c r="G204" s="111">
        <f>ROUNDDOWN((D204*F204),0)</f>
        <v>0</v>
      </c>
      <c r="H204" s="126"/>
      <c r="I204" s="127"/>
      <c r="J204" s="128"/>
      <c r="K204" s="35"/>
      <c r="L204" s="34"/>
      <c r="M204" s="31"/>
    </row>
    <row r="205" spans="1:16142" customHeight="1" ht="25.15" s="8" customFormat="1">
      <c r="A205" s="65"/>
      <c r="B205" s="36"/>
      <c r="C205" s="50"/>
      <c r="D205" s="40"/>
      <c r="E205" s="41"/>
      <c r="F205" s="66">
        <f>ROUND(K205*1.1,-1)</f>
        <v>0</v>
      </c>
      <c r="G205" s="111">
        <f>ROUNDDOWN((D205*F205),0)</f>
        <v>0</v>
      </c>
      <c r="H205" s="126"/>
      <c r="I205" s="127"/>
      <c r="J205" s="128"/>
      <c r="K205" s="35"/>
      <c r="L205" s="34"/>
      <c r="M205" s="31"/>
    </row>
    <row r="206" spans="1:16142" customHeight="1" ht="25.15" s="8" customFormat="1">
      <c r="A206" s="65"/>
      <c r="B206" s="36"/>
      <c r="C206" s="50"/>
      <c r="D206" s="40"/>
      <c r="E206" s="41"/>
      <c r="F206" s="66">
        <f>ROUND(K206*1.1,-1)</f>
        <v>0</v>
      </c>
      <c r="G206" s="111">
        <f>ROUNDDOWN((D206*F206),0)</f>
        <v>0</v>
      </c>
      <c r="H206" s="126"/>
      <c r="I206" s="127"/>
      <c r="J206" s="128"/>
      <c r="K206" s="35"/>
      <c r="L206" s="34"/>
      <c r="M206" s="31"/>
    </row>
    <row r="207" spans="1:16142" customHeight="1" ht="25.15" s="8" customFormat="1">
      <c r="A207" s="65"/>
      <c r="B207" s="36"/>
      <c r="C207" s="50"/>
      <c r="D207" s="40"/>
      <c r="E207" s="41"/>
      <c r="F207" s="66">
        <f>ROUND(K207*1.1,-1)</f>
        <v>0</v>
      </c>
      <c r="G207" s="111">
        <f>ROUNDDOWN((D207*F207),0)</f>
        <v>0</v>
      </c>
      <c r="H207" s="126"/>
      <c r="I207" s="127"/>
      <c r="J207" s="128"/>
      <c r="K207" s="35"/>
      <c r="L207" s="34"/>
      <c r="M207" s="31"/>
    </row>
    <row r="208" spans="1:16142" customHeight="1" ht="25.15" s="8" customFormat="1">
      <c r="A208" s="65"/>
      <c r="B208" s="36"/>
      <c r="C208" s="50"/>
      <c r="D208" s="40"/>
      <c r="E208" s="41"/>
      <c r="F208" s="66">
        <f>ROUND(K208*1.1,-1)</f>
        <v>0</v>
      </c>
      <c r="G208" s="111">
        <f>ROUNDDOWN((D208*F208),0)</f>
        <v>0</v>
      </c>
      <c r="H208" s="126"/>
      <c r="I208" s="127"/>
      <c r="J208" s="128"/>
      <c r="K208" s="35"/>
      <c r="L208" s="34"/>
      <c r="M208" s="31"/>
    </row>
    <row r="209" spans="1:16142" customHeight="1" ht="25.15" s="8" customFormat="1">
      <c r="A209" s="65"/>
      <c r="B209" s="36"/>
      <c r="C209" s="50"/>
      <c r="D209" s="40"/>
      <c r="E209" s="41"/>
      <c r="F209" s="66">
        <f>ROUND(K209*1.1,-1)</f>
        <v>0</v>
      </c>
      <c r="G209" s="111">
        <f>ROUNDDOWN((D209*F209),0)</f>
        <v>0</v>
      </c>
      <c r="H209" s="126"/>
      <c r="I209" s="127"/>
      <c r="J209" s="128"/>
      <c r="K209" s="35"/>
      <c r="L209" s="34"/>
      <c r="M209" s="31"/>
    </row>
    <row r="210" spans="1:16142" customHeight="1" ht="25.15" s="8" customFormat="1">
      <c r="A210" s="65"/>
      <c r="B210" s="36"/>
      <c r="C210" s="50"/>
      <c r="D210" s="40"/>
      <c r="E210" s="41"/>
      <c r="F210" s="66">
        <f>ROUND(K210*1.1,-1)</f>
        <v>0</v>
      </c>
      <c r="G210" s="111">
        <f>ROUNDDOWN((D210*F210),0)</f>
        <v>0</v>
      </c>
      <c r="H210" s="126"/>
      <c r="I210" s="127"/>
      <c r="J210" s="128"/>
      <c r="K210" s="35"/>
      <c r="L210" s="34"/>
      <c r="M210" s="31"/>
    </row>
    <row r="211" spans="1:16142" customHeight="1" ht="25.15" s="8" customFormat="1">
      <c r="A211" s="65"/>
      <c r="B211" s="36"/>
      <c r="C211" s="50"/>
      <c r="D211" s="40"/>
      <c r="E211" s="41"/>
      <c r="F211" s="66">
        <f>ROUND(K211*1.1,-1)</f>
        <v>0</v>
      </c>
      <c r="G211" s="111">
        <f>ROUNDDOWN((D211*F211),0)</f>
        <v>0</v>
      </c>
      <c r="H211" s="126"/>
      <c r="I211" s="127"/>
      <c r="J211" s="128"/>
      <c r="K211" s="35"/>
      <c r="L211" s="34"/>
      <c r="M211" s="31"/>
    </row>
    <row r="212" spans="1:16142" customHeight="1" ht="25.15" s="8" customFormat="1">
      <c r="A212" s="65"/>
      <c r="B212" s="36"/>
      <c r="C212" s="50"/>
      <c r="D212" s="40"/>
      <c r="E212" s="41"/>
      <c r="F212" s="66">
        <f>ROUND(K212*1.1,-1)</f>
        <v>0</v>
      </c>
      <c r="G212" s="111">
        <f>ROUNDDOWN((D212*F212),0)</f>
        <v>0</v>
      </c>
      <c r="H212" s="126"/>
      <c r="I212" s="127"/>
      <c r="J212" s="128"/>
      <c r="K212" s="35"/>
      <c r="L212" s="34"/>
      <c r="M212" s="31"/>
    </row>
    <row r="213" spans="1:16142" customHeight="1" ht="25.15" s="8" customFormat="1">
      <c r="A213" s="65"/>
      <c r="B213" s="36"/>
      <c r="C213" s="50"/>
      <c r="D213" s="40"/>
      <c r="E213" s="41"/>
      <c r="F213" s="66">
        <f>ROUND(K213*1.1,-1)</f>
        <v>0</v>
      </c>
      <c r="G213" s="111">
        <f>ROUNDDOWN((D213*F213),0)</f>
        <v>0</v>
      </c>
      <c r="H213" s="126"/>
      <c r="I213" s="127"/>
      <c r="J213" s="128"/>
      <c r="K213" s="35"/>
      <c r="L213" s="34"/>
      <c r="M213" s="31"/>
    </row>
    <row r="214" spans="1:16142" customHeight="1" ht="25.15" s="8" customFormat="1">
      <c r="A214" s="65"/>
      <c r="B214" s="36"/>
      <c r="C214" s="50"/>
      <c r="D214" s="40"/>
      <c r="E214" s="41"/>
      <c r="F214" s="66">
        <f>ROUND(K214*1.1,-1)</f>
        <v>0</v>
      </c>
      <c r="G214" s="111">
        <f>ROUNDDOWN((D214*F214),0)</f>
        <v>0</v>
      </c>
      <c r="H214" s="126"/>
      <c r="I214" s="127"/>
      <c r="J214" s="128"/>
      <c r="K214" s="35"/>
      <c r="L214" s="34"/>
      <c r="M214" s="31"/>
    </row>
    <row r="215" spans="1:16142" customHeight="1" ht="25.15" s="8" customFormat="1">
      <c r="A215" s="65"/>
      <c r="B215" s="36"/>
      <c r="C215" s="50"/>
      <c r="D215" s="40"/>
      <c r="E215" s="41"/>
      <c r="F215" s="66">
        <f>ROUND(K215*1.1,-1)</f>
        <v>0</v>
      </c>
      <c r="G215" s="111">
        <f>ROUNDDOWN((D215*F215),0)</f>
        <v>0</v>
      </c>
      <c r="H215" s="126"/>
      <c r="I215" s="127"/>
      <c r="J215" s="128"/>
      <c r="K215" s="35"/>
      <c r="L215" s="34"/>
      <c r="M215" s="31"/>
    </row>
    <row r="216" spans="1:16142" customHeight="1" ht="25.15" s="8" customFormat="1">
      <c r="A216" s="42"/>
      <c r="B216" s="43" t="s">
        <v>47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26"/>
      <c r="I216" s="127"/>
      <c r="J216" s="128"/>
      <c r="K216" s="45"/>
      <c r="L216" s="45"/>
      <c r="M216" s="45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5" t="str">
        <f>C2</f>
        <v>御　　請　　求　　書</v>
      </c>
      <c r="D219" s="135"/>
      <c r="E219" s="135"/>
      <c r="F219" s="135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6"/>
      <c r="H220" s="136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（㈱）アーキテックス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9" t="str">
        <f>$B$6</f>
        <v>工事名称：</v>
      </c>
      <c r="C223" s="129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30" t="str">
        <f>$B$7</f>
        <v>受渡場所：</v>
      </c>
      <c r="C224" s="130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30</v>
      </c>
      <c r="B226" s="22" t="s">
        <v>31</v>
      </c>
      <c r="C226" s="23" t="s">
        <v>32</v>
      </c>
      <c r="D226" s="21" t="s">
        <v>33</v>
      </c>
      <c r="E226" s="21" t="s">
        <v>34</v>
      </c>
      <c r="F226" s="24" t="s">
        <v>35</v>
      </c>
      <c r="G226" s="24" t="s">
        <v>36</v>
      </c>
      <c r="H226" s="131" t="s">
        <v>37</v>
      </c>
      <c r="I226" s="131"/>
      <c r="J226" s="131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/>
      <c r="B227" s="36"/>
      <c r="C227" s="28"/>
      <c r="D227" s="49"/>
      <c r="E227" s="21"/>
      <c r="F227" s="66">
        <f>ROUND(K227*1.1,-1)</f>
        <v>0</v>
      </c>
      <c r="G227" s="111">
        <f>ROUNDDOWN((D227*F227),0)</f>
        <v>0</v>
      </c>
      <c r="H227" s="132"/>
      <c r="I227" s="133"/>
      <c r="J227" s="134"/>
      <c r="K227" s="31"/>
      <c r="L227" s="31"/>
      <c r="M227" s="31"/>
    </row>
    <row r="228" spans="1:16142" customHeight="1" ht="25.15" s="8" customFormat="1">
      <c r="A228" s="65"/>
      <c r="B228" s="36"/>
      <c r="C228" s="56"/>
      <c r="D228" s="40"/>
      <c r="E228" s="41"/>
      <c r="F228" s="66">
        <f>ROUND(K228*1.1,-1)</f>
        <v>0</v>
      </c>
      <c r="G228" s="111">
        <f>ROUNDDOWN((D228*F228),0)</f>
        <v>0</v>
      </c>
      <c r="H228" s="126"/>
      <c r="I228" s="127"/>
      <c r="J228" s="128"/>
      <c r="K228" s="35"/>
      <c r="L228" s="34"/>
      <c r="M228" s="31"/>
    </row>
    <row r="229" spans="1:16142" customHeight="1" ht="25.15" s="8" customFormat="1">
      <c r="A229" s="65"/>
      <c r="B229" s="36"/>
      <c r="C229" s="56"/>
      <c r="D229" s="38"/>
      <c r="E229" s="41"/>
      <c r="F229" s="66">
        <f>ROUND(K229*1.1,-1)</f>
        <v>0</v>
      </c>
      <c r="G229" s="111">
        <f>ROUNDDOWN((D229*F229),0)</f>
        <v>0</v>
      </c>
      <c r="H229" s="126"/>
      <c r="I229" s="127"/>
      <c r="J229" s="128"/>
      <c r="K229" s="35"/>
      <c r="L229" s="34"/>
      <c r="M229" s="31"/>
    </row>
    <row r="230" spans="1:16142" customHeight="1" ht="25.15" s="8" customFormat="1">
      <c r="A230" s="65"/>
      <c r="B230" s="36"/>
      <c r="C230" s="50"/>
      <c r="D230" s="38"/>
      <c r="E230" s="44"/>
      <c r="F230" s="66">
        <f>ROUND(K230*1.1,-1)</f>
        <v>0</v>
      </c>
      <c r="G230" s="111">
        <f>ROUNDDOWN((D230*F230),0)</f>
        <v>0</v>
      </c>
      <c r="H230" s="126"/>
      <c r="I230" s="127"/>
      <c r="J230" s="128"/>
      <c r="K230" s="35"/>
      <c r="L230" s="34"/>
      <c r="M230" s="31"/>
    </row>
    <row r="231" spans="1:16142" customHeight="1" ht="25.15" s="8" customFormat="1">
      <c r="A231" s="65"/>
      <c r="B231" s="36"/>
      <c r="C231" s="50"/>
      <c r="D231" s="38"/>
      <c r="E231" s="44"/>
      <c r="F231" s="66">
        <f>ROUND(K231*1.1,-1)</f>
        <v>0</v>
      </c>
      <c r="G231" s="111">
        <f>ROUNDDOWN((D231*F231),0)</f>
        <v>0</v>
      </c>
      <c r="H231" s="126"/>
      <c r="I231" s="127"/>
      <c r="J231" s="128"/>
      <c r="K231" s="35"/>
      <c r="L231" s="34"/>
      <c r="M231" s="31"/>
    </row>
    <row r="232" spans="1:16142" customHeight="1" ht="25.15" s="8" customFormat="1">
      <c r="A232" s="65"/>
      <c r="B232" s="36"/>
      <c r="C232" s="50"/>
      <c r="D232" s="38"/>
      <c r="E232" s="44"/>
      <c r="F232" s="66">
        <f>ROUND(K232*1.1,-1)</f>
        <v>0</v>
      </c>
      <c r="G232" s="111">
        <f>ROUNDDOWN((D232*F232),0)</f>
        <v>0</v>
      </c>
      <c r="H232" s="126"/>
      <c r="I232" s="127"/>
      <c r="J232" s="128"/>
      <c r="K232" s="35"/>
      <c r="L232" s="34"/>
      <c r="M232" s="31"/>
    </row>
    <row r="233" spans="1:16142" customHeight="1" ht="25.15" s="8" customFormat="1">
      <c r="A233" s="65"/>
      <c r="B233" s="36"/>
      <c r="C233" s="50"/>
      <c r="D233" s="38"/>
      <c r="E233" s="44"/>
      <c r="F233" s="66">
        <f>ROUND(K233*1.1,-1)</f>
        <v>0</v>
      </c>
      <c r="G233" s="111">
        <f>ROUNDDOWN((D233*F233),0)</f>
        <v>0</v>
      </c>
      <c r="H233" s="126"/>
      <c r="I233" s="127"/>
      <c r="J233" s="128"/>
      <c r="K233" s="35"/>
      <c r="L233" s="34"/>
      <c r="M233" s="31"/>
    </row>
    <row r="234" spans="1:16142" customHeight="1" ht="25.15" s="8" customFormat="1">
      <c r="A234" s="65"/>
      <c r="B234" s="36"/>
      <c r="C234" s="50"/>
      <c r="D234" s="40"/>
      <c r="E234" s="41"/>
      <c r="F234" s="66">
        <f>ROUND(K234*1.1,-1)</f>
        <v>0</v>
      </c>
      <c r="G234" s="111">
        <f>ROUNDDOWN((D234*F234),0)</f>
        <v>0</v>
      </c>
      <c r="H234" s="126"/>
      <c r="I234" s="127"/>
      <c r="J234" s="128"/>
      <c r="K234" s="35"/>
      <c r="L234" s="34"/>
      <c r="M234" s="31"/>
    </row>
    <row r="235" spans="1:16142" customHeight="1" ht="25.15" s="8" customFormat="1">
      <c r="A235" s="65"/>
      <c r="B235" s="21"/>
      <c r="C235" s="50"/>
      <c r="D235" s="49"/>
      <c r="E235" s="21"/>
      <c r="F235" s="66">
        <f>ROUND(K235*1.1,-1)</f>
        <v>0</v>
      </c>
      <c r="G235" s="111">
        <f>ROUNDDOWN((D235*F235),0)</f>
        <v>0</v>
      </c>
      <c r="H235" s="126"/>
      <c r="I235" s="127"/>
      <c r="J235" s="128"/>
      <c r="K235" s="35"/>
      <c r="L235" s="34"/>
      <c r="M235" s="31"/>
    </row>
    <row r="236" spans="1:16142" customHeight="1" ht="25.15" s="8" customFormat="1">
      <c r="A236" s="65"/>
      <c r="B236" s="36"/>
      <c r="C236" s="50"/>
      <c r="D236" s="40"/>
      <c r="E236" s="41"/>
      <c r="F236" s="66">
        <f>ROUND(K236*1.1,-1)</f>
        <v>0</v>
      </c>
      <c r="G236" s="111">
        <f>ROUNDDOWN((D236*F236),0)</f>
        <v>0</v>
      </c>
      <c r="H236" s="126"/>
      <c r="I236" s="127"/>
      <c r="J236" s="128"/>
      <c r="K236" s="35"/>
      <c r="L236" s="34"/>
      <c r="M236" s="31"/>
    </row>
    <row r="237" spans="1:16142" customHeight="1" ht="25.15" s="8" customFormat="1">
      <c r="A237" s="65"/>
      <c r="B237" s="36"/>
      <c r="C237" s="50"/>
      <c r="D237" s="40"/>
      <c r="E237" s="41"/>
      <c r="F237" s="66">
        <f>ROUND(K237*1.1,-1)</f>
        <v>0</v>
      </c>
      <c r="G237" s="111">
        <f>ROUNDDOWN((D237*F237),0)</f>
        <v>0</v>
      </c>
      <c r="H237" s="126"/>
      <c r="I237" s="127"/>
      <c r="J237" s="128"/>
      <c r="K237" s="35"/>
      <c r="L237" s="34"/>
      <c r="M237" s="31"/>
    </row>
    <row r="238" spans="1:16142" customHeight="1" ht="25.15" s="8" customFormat="1">
      <c r="A238" s="65"/>
      <c r="B238" s="36"/>
      <c r="C238" s="50"/>
      <c r="D238" s="40"/>
      <c r="E238" s="41"/>
      <c r="F238" s="66">
        <f>ROUND(K238*1.1,-1)</f>
        <v>0</v>
      </c>
      <c r="G238" s="111">
        <f>ROUNDDOWN((D238*F238),0)</f>
        <v>0</v>
      </c>
      <c r="H238" s="126"/>
      <c r="I238" s="127"/>
      <c r="J238" s="128"/>
      <c r="K238" s="35"/>
      <c r="L238" s="34"/>
      <c r="M238" s="31"/>
    </row>
    <row r="239" spans="1:16142" customHeight="1" ht="25.15" s="8" customFormat="1">
      <c r="A239" s="65"/>
      <c r="B239" s="21"/>
      <c r="C239" s="50"/>
      <c r="D239" s="49"/>
      <c r="E239" s="21"/>
      <c r="F239" s="66">
        <f>ROUND(K239*1.1,-1)</f>
        <v>0</v>
      </c>
      <c r="G239" s="111">
        <f>ROUNDDOWN((D239*F239),0)</f>
        <v>0</v>
      </c>
      <c r="H239" s="126"/>
      <c r="I239" s="127"/>
      <c r="J239" s="128"/>
      <c r="K239" s="35"/>
      <c r="L239" s="34"/>
      <c r="M239" s="31"/>
    </row>
    <row r="240" spans="1:16142" customHeight="1" ht="25.15" s="8" customFormat="1">
      <c r="A240" s="65"/>
      <c r="B240" s="36"/>
      <c r="C240" s="50"/>
      <c r="D240" s="40"/>
      <c r="E240" s="41"/>
      <c r="F240" s="66">
        <f>ROUND(K240*1.1,-1)</f>
        <v>0</v>
      </c>
      <c r="G240" s="111">
        <f>ROUNDDOWN((D240*F240),0)</f>
        <v>0</v>
      </c>
      <c r="H240" s="126"/>
      <c r="I240" s="127"/>
      <c r="J240" s="128"/>
      <c r="K240" s="35"/>
      <c r="L240" s="34"/>
      <c r="M240" s="31"/>
    </row>
    <row r="241" spans="1:16142" customHeight="1" ht="25.15" s="8" customFormat="1">
      <c r="A241" s="65"/>
      <c r="B241" s="36"/>
      <c r="C241" s="50"/>
      <c r="D241" s="40"/>
      <c r="E241" s="41"/>
      <c r="F241" s="66">
        <f>ROUND(K241*1.1,-1)</f>
        <v>0</v>
      </c>
      <c r="G241" s="111">
        <f>ROUNDDOWN((D241*F241),0)</f>
        <v>0</v>
      </c>
      <c r="H241" s="126"/>
      <c r="I241" s="127"/>
      <c r="J241" s="128"/>
      <c r="K241" s="35"/>
      <c r="L241" s="34"/>
      <c r="M241" s="31"/>
    </row>
    <row r="242" spans="1:16142" customHeight="1" ht="25.15" s="8" customFormat="1">
      <c r="A242" s="65"/>
      <c r="B242" s="36"/>
      <c r="C242" s="50"/>
      <c r="D242" s="40"/>
      <c r="E242" s="41"/>
      <c r="F242" s="66">
        <f>ROUND(K242*1.1,-1)</f>
        <v>0</v>
      </c>
      <c r="G242" s="111">
        <f>ROUNDDOWN((D242*F242),0)</f>
        <v>0</v>
      </c>
      <c r="H242" s="126"/>
      <c r="I242" s="127"/>
      <c r="J242" s="128"/>
      <c r="K242" s="35"/>
      <c r="L242" s="34"/>
      <c r="M242" s="31"/>
    </row>
    <row r="243" spans="1:16142" customHeight="1" ht="25.15" s="8" customFormat="1">
      <c r="A243" s="65"/>
      <c r="B243" s="36"/>
      <c r="C243" s="50"/>
      <c r="D243" s="40"/>
      <c r="E243" s="41"/>
      <c r="F243" s="66">
        <f>ROUND(K243*1.1,-1)</f>
        <v>0</v>
      </c>
      <c r="G243" s="111">
        <f>ROUNDDOWN((D243*F243),0)</f>
        <v>0</v>
      </c>
      <c r="H243" s="126"/>
      <c r="I243" s="127"/>
      <c r="J243" s="128"/>
      <c r="K243" s="35"/>
      <c r="L243" s="34"/>
      <c r="M243" s="31"/>
    </row>
    <row r="244" spans="1:16142" customHeight="1" ht="25.15" s="8" customFormat="1">
      <c r="A244" s="65"/>
      <c r="B244" s="36"/>
      <c r="C244" s="50"/>
      <c r="D244" s="40"/>
      <c r="E244" s="41"/>
      <c r="F244" s="66">
        <f>ROUND(K244*1.1,-1)</f>
        <v>0</v>
      </c>
      <c r="G244" s="111">
        <f>ROUNDDOWN((D244*F244),0)</f>
        <v>0</v>
      </c>
      <c r="H244" s="126"/>
      <c r="I244" s="127"/>
      <c r="J244" s="128"/>
      <c r="K244" s="35"/>
      <c r="L244" s="34"/>
      <c r="M244" s="31"/>
    </row>
    <row r="245" spans="1:16142" customHeight="1" ht="25.15" s="8" customFormat="1">
      <c r="A245" s="65"/>
      <c r="B245" s="36"/>
      <c r="C245" s="50"/>
      <c r="D245" s="40"/>
      <c r="E245" s="41"/>
      <c r="F245" s="66">
        <f>ROUND(K245*1.1,-1)</f>
        <v>0</v>
      </c>
      <c r="G245" s="111">
        <f>ROUNDDOWN((D245*F245),0)</f>
        <v>0</v>
      </c>
      <c r="H245" s="126"/>
      <c r="I245" s="127"/>
      <c r="J245" s="128"/>
      <c r="K245" s="35"/>
      <c r="L245" s="34"/>
      <c r="M245" s="31"/>
    </row>
    <row r="246" spans="1:16142" customHeight="1" ht="25.15" s="8" customFormat="1">
      <c r="A246" s="65"/>
      <c r="B246" s="36"/>
      <c r="C246" s="50"/>
      <c r="D246" s="40"/>
      <c r="E246" s="41"/>
      <c r="F246" s="66">
        <f>ROUND(K246*1.1,-1)</f>
        <v>0</v>
      </c>
      <c r="G246" s="111">
        <f>ROUNDDOWN((D246*F246),0)</f>
        <v>0</v>
      </c>
      <c r="H246" s="126"/>
      <c r="I246" s="127"/>
      <c r="J246" s="128"/>
      <c r="K246" s="35"/>
      <c r="L246" s="34"/>
      <c r="M246" s="31"/>
    </row>
    <row r="247" spans="1:16142" customHeight="1" ht="25.15" s="8" customFormat="1">
      <c r="A247" s="42"/>
      <c r="B247" s="43" t="s">
        <v>47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26"/>
      <c r="I247" s="127"/>
      <c r="J247" s="128"/>
      <c r="K247" s="45"/>
      <c r="L247" s="45"/>
      <c r="M247" s="45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5" t="str">
        <f>C2</f>
        <v>御　　請　　求　　書</v>
      </c>
      <c r="D250" s="135"/>
      <c r="E250" s="135"/>
      <c r="F250" s="135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6"/>
      <c r="H251" s="136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（㈱）アーキテックス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9" t="str">
        <f>$B$6</f>
        <v>工事名称：</v>
      </c>
      <c r="C254" s="129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30" t="str">
        <f>$B$7</f>
        <v>受渡場所：</v>
      </c>
      <c r="C255" s="130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30</v>
      </c>
      <c r="B257" s="22" t="s">
        <v>31</v>
      </c>
      <c r="C257" s="23" t="s">
        <v>32</v>
      </c>
      <c r="D257" s="21" t="s">
        <v>33</v>
      </c>
      <c r="E257" s="21" t="s">
        <v>34</v>
      </c>
      <c r="F257" s="24" t="s">
        <v>35</v>
      </c>
      <c r="G257" s="24" t="s">
        <v>36</v>
      </c>
      <c r="H257" s="131" t="s">
        <v>37</v>
      </c>
      <c r="I257" s="131"/>
      <c r="J257" s="131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/>
      <c r="B258" s="36"/>
      <c r="C258" s="28"/>
      <c r="D258" s="49"/>
      <c r="E258" s="21"/>
      <c r="F258" s="66">
        <f>ROUND(K258*1.1,-1)</f>
        <v>0</v>
      </c>
      <c r="G258" s="111">
        <f>ROUNDDOWN((D258*F258),0)</f>
        <v>0</v>
      </c>
      <c r="H258" s="132"/>
      <c r="I258" s="133"/>
      <c r="J258" s="134"/>
      <c r="K258" s="31"/>
      <c r="L258" s="31"/>
      <c r="M258" s="31"/>
    </row>
    <row r="259" spans="1:16142" customHeight="1" ht="25.15" s="8" customFormat="1">
      <c r="A259" s="65"/>
      <c r="B259" s="36"/>
      <c r="C259" s="56"/>
      <c r="D259" s="38"/>
      <c r="E259" s="39"/>
      <c r="F259" s="66">
        <f>ROUND(K259*1.1,-1)</f>
        <v>0</v>
      </c>
      <c r="G259" s="111">
        <f>ROUNDDOWN((D259*F259),0)</f>
        <v>0</v>
      </c>
      <c r="H259" s="126"/>
      <c r="I259" s="127"/>
      <c r="J259" s="128"/>
      <c r="K259" s="35"/>
      <c r="L259" s="34"/>
      <c r="M259" s="31"/>
    </row>
    <row r="260" spans="1:16142" customHeight="1" ht="25.15" s="8" customFormat="1">
      <c r="A260" s="65"/>
      <c r="B260" s="36"/>
      <c r="C260" s="56"/>
      <c r="D260" s="38"/>
      <c r="E260" s="39"/>
      <c r="F260" s="66">
        <f>ROUND(K260*1.1,-1)</f>
        <v>0</v>
      </c>
      <c r="G260" s="111">
        <f>ROUNDDOWN((D260*F260),0)</f>
        <v>0</v>
      </c>
      <c r="H260" s="126"/>
      <c r="I260" s="127"/>
      <c r="J260" s="128"/>
      <c r="K260" s="35"/>
      <c r="L260" s="34"/>
      <c r="M260" s="31"/>
    </row>
    <row r="261" spans="1:16142" customHeight="1" ht="25.15" s="8" customFormat="1">
      <c r="A261" s="65"/>
      <c r="B261" s="36"/>
      <c r="C261" s="50"/>
      <c r="D261" s="38"/>
      <c r="E261" s="39"/>
      <c r="F261" s="66">
        <f>ROUND(K261*1.1,-1)</f>
        <v>0</v>
      </c>
      <c r="G261" s="111">
        <f>ROUNDDOWN((D261*F261),0)</f>
        <v>0</v>
      </c>
      <c r="H261" s="126"/>
      <c r="I261" s="127"/>
      <c r="J261" s="128"/>
      <c r="K261" s="35"/>
      <c r="L261" s="34"/>
      <c r="M261" s="31"/>
    </row>
    <row r="262" spans="1:16142" customHeight="1" ht="25.15" s="8" customFormat="1">
      <c r="A262" s="65"/>
      <c r="B262" s="36"/>
      <c r="C262" s="50"/>
      <c r="D262" s="38"/>
      <c r="E262" s="39"/>
      <c r="F262" s="66">
        <f>ROUND(K262*1.1,-1)</f>
        <v>0</v>
      </c>
      <c r="G262" s="111">
        <f>ROUNDDOWN((D262*F262),0)</f>
        <v>0</v>
      </c>
      <c r="H262" s="126"/>
      <c r="I262" s="127"/>
      <c r="J262" s="128"/>
      <c r="K262" s="35"/>
      <c r="L262" s="34"/>
      <c r="M262" s="31"/>
    </row>
    <row r="263" spans="1:16142" customHeight="1" ht="25.15" s="8" customFormat="1">
      <c r="A263" s="65"/>
      <c r="B263" s="36"/>
      <c r="C263" s="50"/>
      <c r="D263" s="38"/>
      <c r="E263" s="39"/>
      <c r="F263" s="66">
        <f>ROUND(K263*1.1,-1)</f>
        <v>0</v>
      </c>
      <c r="G263" s="111">
        <f>ROUNDDOWN((D263*F263),0)</f>
        <v>0</v>
      </c>
      <c r="H263" s="126"/>
      <c r="I263" s="127"/>
      <c r="J263" s="128"/>
      <c r="K263" s="35"/>
      <c r="L263" s="34"/>
      <c r="M263" s="31"/>
    </row>
    <row r="264" spans="1:16142" customHeight="1" ht="25.15" s="8" customFormat="1">
      <c r="A264" s="65"/>
      <c r="B264" s="36"/>
      <c r="C264" s="50"/>
      <c r="D264" s="38"/>
      <c r="E264" s="39"/>
      <c r="F264" s="66">
        <f>ROUND(K264*1.1,-1)</f>
        <v>0</v>
      </c>
      <c r="G264" s="111">
        <f>ROUNDDOWN((D264*F264),0)</f>
        <v>0</v>
      </c>
      <c r="H264" s="126"/>
      <c r="I264" s="127"/>
      <c r="J264" s="128"/>
      <c r="K264" s="35"/>
      <c r="L264" s="34"/>
      <c r="M264" s="31"/>
    </row>
    <row r="265" spans="1:16142" customHeight="1" ht="25.15" s="8" customFormat="1">
      <c r="A265" s="65"/>
      <c r="B265" s="36"/>
      <c r="C265" s="50"/>
      <c r="D265" s="40"/>
      <c r="E265" s="41"/>
      <c r="F265" s="66">
        <f>ROUND(K265*1.1,-1)</f>
        <v>0</v>
      </c>
      <c r="G265" s="111">
        <f>ROUNDDOWN((D265*F265),0)</f>
        <v>0</v>
      </c>
      <c r="H265" s="126"/>
      <c r="I265" s="127"/>
      <c r="J265" s="128"/>
      <c r="K265" s="35"/>
      <c r="L265" s="34"/>
      <c r="M265" s="31"/>
    </row>
    <row r="266" spans="1:16142" customHeight="1" ht="25.15" s="8" customFormat="1">
      <c r="A266" s="65"/>
      <c r="B266" s="36"/>
      <c r="C266" s="50"/>
      <c r="D266" s="40"/>
      <c r="E266" s="41"/>
      <c r="F266" s="66">
        <f>ROUND(K266*1.1,-1)</f>
        <v>0</v>
      </c>
      <c r="G266" s="111">
        <f>ROUNDDOWN((D266*F266),0)</f>
        <v>0</v>
      </c>
      <c r="H266" s="126"/>
      <c r="I266" s="127"/>
      <c r="J266" s="128"/>
      <c r="K266" s="35"/>
      <c r="L266" s="34"/>
      <c r="M266" s="31"/>
    </row>
    <row r="267" spans="1:16142" customHeight="1" ht="25.15" s="8" customFormat="1">
      <c r="A267" s="65"/>
      <c r="B267" s="36"/>
      <c r="C267" s="50"/>
      <c r="D267" s="40"/>
      <c r="E267" s="41"/>
      <c r="F267" s="66">
        <f>ROUND(K267*1.1,-1)</f>
        <v>0</v>
      </c>
      <c r="G267" s="111">
        <f>ROUNDDOWN((D267*F267),0)</f>
        <v>0</v>
      </c>
      <c r="H267" s="126"/>
      <c r="I267" s="127"/>
      <c r="J267" s="128"/>
      <c r="K267" s="35"/>
      <c r="L267" s="34"/>
      <c r="M267" s="31"/>
    </row>
    <row r="268" spans="1:16142" customHeight="1" ht="25.15" s="8" customFormat="1">
      <c r="A268" s="65"/>
      <c r="B268" s="36"/>
      <c r="C268" s="50"/>
      <c r="D268" s="40"/>
      <c r="E268" s="41"/>
      <c r="F268" s="66">
        <f>ROUND(K268*1.1,-1)</f>
        <v>0</v>
      </c>
      <c r="G268" s="111">
        <f>ROUNDDOWN((D268*F268),0)</f>
        <v>0</v>
      </c>
      <c r="H268" s="126"/>
      <c r="I268" s="127"/>
      <c r="J268" s="128"/>
      <c r="K268" s="35"/>
      <c r="L268" s="34"/>
      <c r="M268" s="31"/>
    </row>
    <row r="269" spans="1:16142" customHeight="1" ht="25.15" s="8" customFormat="1">
      <c r="A269" s="65"/>
      <c r="B269" s="36"/>
      <c r="C269" s="50"/>
      <c r="D269" s="40"/>
      <c r="E269" s="41"/>
      <c r="F269" s="66">
        <f>ROUND(K269*1.1,-1)</f>
        <v>0</v>
      </c>
      <c r="G269" s="111">
        <f>ROUNDDOWN((D269*F269),0)</f>
        <v>0</v>
      </c>
      <c r="H269" s="126"/>
      <c r="I269" s="127"/>
      <c r="J269" s="128"/>
      <c r="K269" s="35"/>
      <c r="L269" s="34"/>
      <c r="M269" s="31"/>
    </row>
    <row r="270" spans="1:16142" customHeight="1" ht="25.15" s="8" customFormat="1">
      <c r="A270" s="65"/>
      <c r="B270" s="36"/>
      <c r="C270" s="50"/>
      <c r="D270" s="40"/>
      <c r="E270" s="41"/>
      <c r="F270" s="66">
        <f>ROUND(K270*1.1,-1)</f>
        <v>0</v>
      </c>
      <c r="G270" s="111">
        <f>ROUNDDOWN((D270*F270),0)</f>
        <v>0</v>
      </c>
      <c r="H270" s="126"/>
      <c r="I270" s="127"/>
      <c r="J270" s="128"/>
      <c r="K270" s="35"/>
      <c r="L270" s="34"/>
      <c r="M270" s="31"/>
    </row>
    <row r="271" spans="1:16142" customHeight="1" ht="25.15" s="8" customFormat="1">
      <c r="A271" s="65"/>
      <c r="B271" s="36"/>
      <c r="C271" s="50"/>
      <c r="D271" s="40"/>
      <c r="E271" s="41"/>
      <c r="F271" s="66">
        <f>ROUND(K271*1.1,-1)</f>
        <v>0</v>
      </c>
      <c r="G271" s="111">
        <f>ROUNDDOWN((D271*F271),0)</f>
        <v>0</v>
      </c>
      <c r="H271" s="126"/>
      <c r="I271" s="127"/>
      <c r="J271" s="128"/>
      <c r="K271" s="35"/>
      <c r="L271" s="34"/>
      <c r="M271" s="31"/>
    </row>
    <row r="272" spans="1:16142" customHeight="1" ht="25.15" s="8" customFormat="1">
      <c r="A272" s="65"/>
      <c r="B272" s="36"/>
      <c r="C272" s="50"/>
      <c r="D272" s="40"/>
      <c r="E272" s="41"/>
      <c r="F272" s="66">
        <f>ROUND(K272*1.1,-1)</f>
        <v>0</v>
      </c>
      <c r="G272" s="111">
        <f>ROUNDDOWN((D272*F272),0)</f>
        <v>0</v>
      </c>
      <c r="H272" s="126"/>
      <c r="I272" s="127"/>
      <c r="J272" s="128"/>
      <c r="K272" s="35"/>
      <c r="L272" s="34"/>
      <c r="M272" s="31"/>
    </row>
    <row r="273" spans="1:16142" customHeight="1" ht="25.15" s="8" customFormat="1">
      <c r="A273" s="65"/>
      <c r="B273" s="36"/>
      <c r="C273" s="50"/>
      <c r="D273" s="40"/>
      <c r="E273" s="41"/>
      <c r="F273" s="66">
        <f>ROUND(K273*1.1,-1)</f>
        <v>0</v>
      </c>
      <c r="G273" s="111">
        <f>ROUNDDOWN((D273*F273),0)</f>
        <v>0</v>
      </c>
      <c r="H273" s="126"/>
      <c r="I273" s="127"/>
      <c r="J273" s="128"/>
      <c r="K273" s="35"/>
      <c r="L273" s="34"/>
      <c r="M273" s="31"/>
    </row>
    <row r="274" spans="1:16142" customHeight="1" ht="25.15" s="8" customFormat="1">
      <c r="A274" s="65"/>
      <c r="B274" s="36"/>
      <c r="C274" s="50"/>
      <c r="D274" s="40"/>
      <c r="E274" s="41"/>
      <c r="F274" s="66">
        <f>ROUND(K274*1.1,-1)</f>
        <v>0</v>
      </c>
      <c r="G274" s="111">
        <f>ROUNDDOWN((D274*F274),0)</f>
        <v>0</v>
      </c>
      <c r="H274" s="126"/>
      <c r="I274" s="127"/>
      <c r="J274" s="128"/>
      <c r="K274" s="35"/>
      <c r="L274" s="34"/>
      <c r="M274" s="31"/>
    </row>
    <row r="275" spans="1:16142" customHeight="1" ht="25.15" s="8" customFormat="1">
      <c r="A275" s="65"/>
      <c r="B275" s="36"/>
      <c r="C275" s="50"/>
      <c r="D275" s="40"/>
      <c r="E275" s="41"/>
      <c r="F275" s="66">
        <f>ROUND(K275*1.1,-1)</f>
        <v>0</v>
      </c>
      <c r="G275" s="111">
        <f>ROUNDDOWN((D275*F275),0)</f>
        <v>0</v>
      </c>
      <c r="H275" s="126"/>
      <c r="I275" s="127"/>
      <c r="J275" s="128"/>
      <c r="K275" s="35"/>
      <c r="L275" s="34"/>
      <c r="M275" s="31"/>
    </row>
    <row r="276" spans="1:16142" customHeight="1" ht="25.15" s="8" customFormat="1">
      <c r="A276" s="65"/>
      <c r="B276" s="36"/>
      <c r="C276" s="50"/>
      <c r="D276" s="40"/>
      <c r="E276" s="41"/>
      <c r="F276" s="66">
        <f>ROUND(K276*1.1,-1)</f>
        <v>0</v>
      </c>
      <c r="G276" s="111">
        <f>ROUNDDOWN((D276*F276),0)</f>
        <v>0</v>
      </c>
      <c r="H276" s="126"/>
      <c r="I276" s="127"/>
      <c r="J276" s="128"/>
      <c r="K276" s="35"/>
      <c r="L276" s="34"/>
      <c r="M276" s="31"/>
    </row>
    <row r="277" spans="1:16142" customHeight="1" ht="25.15" s="8" customFormat="1">
      <c r="A277" s="65"/>
      <c r="B277" s="36"/>
      <c r="C277" s="50"/>
      <c r="D277" s="40"/>
      <c r="E277" s="41"/>
      <c r="F277" s="66">
        <f>ROUND(K277*1.1,-1)</f>
        <v>0</v>
      </c>
      <c r="G277" s="111">
        <f>ROUNDDOWN((D277*F277),0)</f>
        <v>0</v>
      </c>
      <c r="H277" s="126"/>
      <c r="I277" s="127"/>
      <c r="J277" s="128"/>
      <c r="K277" s="35"/>
      <c r="L277" s="34"/>
      <c r="M277" s="31"/>
    </row>
    <row r="278" spans="1:16142" customHeight="1" ht="25.15" s="8" customFormat="1">
      <c r="A278" s="42"/>
      <c r="B278" s="43" t="s">
        <v>47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26"/>
      <c r="I278" s="127"/>
      <c r="J278" s="128"/>
      <c r="K278" s="45"/>
      <c r="L278" s="45"/>
      <c r="M278" s="45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5" t="str">
        <f>C2</f>
        <v>御　　請　　求　　書</v>
      </c>
      <c r="D281" s="135"/>
      <c r="E281" s="135"/>
      <c r="F281" s="135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6"/>
      <c r="H282" s="136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（㈱）アーキテックス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9" t="str">
        <f>$B$6</f>
        <v>工事名称：</v>
      </c>
      <c r="C285" s="129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30" t="str">
        <f>$B$7</f>
        <v>受渡場所：</v>
      </c>
      <c r="C286" s="130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30</v>
      </c>
      <c r="B288" s="22" t="s">
        <v>31</v>
      </c>
      <c r="C288" s="23" t="s">
        <v>32</v>
      </c>
      <c r="D288" s="21" t="s">
        <v>33</v>
      </c>
      <c r="E288" s="21" t="s">
        <v>34</v>
      </c>
      <c r="F288" s="24" t="s">
        <v>35</v>
      </c>
      <c r="G288" s="24" t="s">
        <v>36</v>
      </c>
      <c r="H288" s="131" t="s">
        <v>37</v>
      </c>
      <c r="I288" s="131"/>
      <c r="J288" s="131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/>
      <c r="B289" s="21"/>
      <c r="C289" s="28"/>
      <c r="D289" s="49"/>
      <c r="E289" s="21"/>
      <c r="F289" s="66">
        <f>ROUND(K289*1.1,-1)</f>
        <v>0</v>
      </c>
      <c r="G289" s="111">
        <f>ROUNDDOWN((D289*F289),0)</f>
        <v>0</v>
      </c>
      <c r="H289" s="132"/>
      <c r="I289" s="133"/>
      <c r="J289" s="134"/>
      <c r="K289" s="31"/>
      <c r="L289" s="31"/>
      <c r="M289" s="31"/>
    </row>
    <row r="290" spans="1:16142" customHeight="1" ht="25.15" s="8" customFormat="1">
      <c r="A290" s="65"/>
      <c r="B290" s="36"/>
      <c r="C290" s="56"/>
      <c r="D290" s="38"/>
      <c r="E290" s="39"/>
      <c r="F290" s="66">
        <f>ROUND(K290*1.1,-1)</f>
        <v>0</v>
      </c>
      <c r="G290" s="111">
        <f>ROUNDDOWN((D290*F290),0)</f>
        <v>0</v>
      </c>
      <c r="H290" s="126"/>
      <c r="I290" s="127"/>
      <c r="J290" s="128"/>
      <c r="K290" s="35"/>
      <c r="L290" s="34"/>
      <c r="M290" s="31"/>
    </row>
    <row r="291" spans="1:16142" customHeight="1" ht="25.15" s="8" customFormat="1">
      <c r="A291" s="65"/>
      <c r="B291" s="36"/>
      <c r="C291" s="56"/>
      <c r="D291" s="38"/>
      <c r="E291" s="39"/>
      <c r="F291" s="66">
        <f>ROUND(K291*1.1,-1)</f>
        <v>0</v>
      </c>
      <c r="G291" s="111">
        <f>ROUNDDOWN((D291*F291),0)</f>
        <v>0</v>
      </c>
      <c r="H291" s="126"/>
      <c r="I291" s="127"/>
      <c r="J291" s="128"/>
      <c r="K291" s="35"/>
      <c r="L291" s="34"/>
      <c r="M291" s="31"/>
    </row>
    <row r="292" spans="1:16142" customHeight="1" ht="25.15" s="8" customFormat="1">
      <c r="A292" s="65"/>
      <c r="B292" s="36"/>
      <c r="C292" s="50"/>
      <c r="D292" s="38"/>
      <c r="E292" s="39"/>
      <c r="F292" s="66">
        <f>ROUND(K292*1.1,-1)</f>
        <v>0</v>
      </c>
      <c r="G292" s="111">
        <f>ROUNDDOWN((D292*F292),0)</f>
        <v>0</v>
      </c>
      <c r="H292" s="126"/>
      <c r="I292" s="127"/>
      <c r="J292" s="128"/>
      <c r="K292" s="35"/>
      <c r="L292" s="34"/>
      <c r="M292" s="31"/>
    </row>
    <row r="293" spans="1:16142" customHeight="1" ht="25.15" s="8" customFormat="1">
      <c r="A293" s="65"/>
      <c r="B293" s="36"/>
      <c r="C293" s="50"/>
      <c r="D293" s="38"/>
      <c r="E293" s="39"/>
      <c r="F293" s="66">
        <f>ROUND(K293*1.1,-1)</f>
        <v>0</v>
      </c>
      <c r="G293" s="111">
        <f>ROUNDDOWN((D293*F293),0)</f>
        <v>0</v>
      </c>
      <c r="H293" s="126"/>
      <c r="I293" s="127"/>
      <c r="J293" s="128"/>
      <c r="K293" s="35"/>
      <c r="L293" s="34"/>
      <c r="M293" s="31"/>
    </row>
    <row r="294" spans="1:16142" customHeight="1" ht="25.15" s="8" customFormat="1">
      <c r="A294" s="65"/>
      <c r="B294" s="36"/>
      <c r="C294" s="50"/>
      <c r="D294" s="38"/>
      <c r="E294" s="39"/>
      <c r="F294" s="66">
        <f>ROUND(K294*1.1,-1)</f>
        <v>0</v>
      </c>
      <c r="G294" s="111">
        <f>ROUNDDOWN((D294*F294),0)</f>
        <v>0</v>
      </c>
      <c r="H294" s="126"/>
      <c r="I294" s="127"/>
      <c r="J294" s="128"/>
      <c r="K294" s="35"/>
      <c r="L294" s="34"/>
      <c r="M294" s="31"/>
    </row>
    <row r="295" spans="1:16142" customHeight="1" ht="25.15" s="8" customFormat="1">
      <c r="A295" s="65"/>
      <c r="B295" s="36"/>
      <c r="C295" s="50"/>
      <c r="D295" s="38"/>
      <c r="E295" s="39"/>
      <c r="F295" s="66">
        <f>ROUND(K295*1.1,-1)</f>
        <v>0</v>
      </c>
      <c r="G295" s="111">
        <f>ROUNDDOWN((D295*F295),0)</f>
        <v>0</v>
      </c>
      <c r="H295" s="126"/>
      <c r="I295" s="127"/>
      <c r="J295" s="128"/>
      <c r="K295" s="35"/>
      <c r="L295" s="34"/>
      <c r="M295" s="31"/>
    </row>
    <row r="296" spans="1:16142" customHeight="1" ht="25.15" s="8" customFormat="1">
      <c r="A296" s="65"/>
      <c r="B296" s="36"/>
      <c r="C296" s="50"/>
      <c r="D296" s="40"/>
      <c r="E296" s="41"/>
      <c r="F296" s="66">
        <f>ROUND(K296*1.1,-1)</f>
        <v>0</v>
      </c>
      <c r="G296" s="111">
        <f>ROUNDDOWN((D296*F296),0)</f>
        <v>0</v>
      </c>
      <c r="H296" s="126"/>
      <c r="I296" s="127"/>
      <c r="J296" s="128"/>
      <c r="K296" s="35"/>
      <c r="L296" s="34"/>
      <c r="M296" s="31"/>
    </row>
    <row r="297" spans="1:16142" customHeight="1" ht="25.15" s="8" customFormat="1">
      <c r="A297" s="65"/>
      <c r="B297" s="36"/>
      <c r="C297" s="50"/>
      <c r="D297" s="40"/>
      <c r="E297" s="41"/>
      <c r="F297" s="66">
        <f>ROUND(K297*1.1,-1)</f>
        <v>0</v>
      </c>
      <c r="G297" s="111">
        <f>ROUNDDOWN((D297*F297),0)</f>
        <v>0</v>
      </c>
      <c r="H297" s="126"/>
      <c r="I297" s="127"/>
      <c r="J297" s="128"/>
      <c r="K297" s="35"/>
      <c r="L297" s="34"/>
      <c r="M297" s="31"/>
    </row>
    <row r="298" spans="1:16142" customHeight="1" ht="25.15" s="8" customFormat="1">
      <c r="A298" s="65"/>
      <c r="B298" s="36"/>
      <c r="C298" s="50"/>
      <c r="D298" s="40"/>
      <c r="E298" s="41"/>
      <c r="F298" s="66">
        <f>ROUND(K298*1.1,-1)</f>
        <v>0</v>
      </c>
      <c r="G298" s="111">
        <f>ROUNDDOWN((D298*F298),0)</f>
        <v>0</v>
      </c>
      <c r="H298" s="126"/>
      <c r="I298" s="127"/>
      <c r="J298" s="128"/>
      <c r="K298" s="35"/>
      <c r="L298" s="34"/>
      <c r="M298" s="31"/>
    </row>
    <row r="299" spans="1:16142" customHeight="1" ht="25.15" s="8" customFormat="1">
      <c r="A299" s="65"/>
      <c r="B299" s="36"/>
      <c r="C299" s="50"/>
      <c r="D299" s="40"/>
      <c r="E299" s="41"/>
      <c r="F299" s="66">
        <f>ROUND(K299*1.1,-1)</f>
        <v>0</v>
      </c>
      <c r="G299" s="111">
        <f>ROUNDDOWN((D299*F299),0)</f>
        <v>0</v>
      </c>
      <c r="H299" s="126"/>
      <c r="I299" s="127"/>
      <c r="J299" s="128"/>
      <c r="K299" s="35"/>
      <c r="L299" s="34"/>
      <c r="M299" s="31"/>
    </row>
    <row r="300" spans="1:16142" customHeight="1" ht="25.15" s="8" customFormat="1">
      <c r="A300" s="65"/>
      <c r="B300" s="36"/>
      <c r="C300" s="50"/>
      <c r="D300" s="40"/>
      <c r="E300" s="41"/>
      <c r="F300" s="66">
        <f>ROUND(K300*1.1,-1)</f>
        <v>0</v>
      </c>
      <c r="G300" s="111">
        <f>ROUNDDOWN((D300*F300),0)</f>
        <v>0</v>
      </c>
      <c r="H300" s="126"/>
      <c r="I300" s="127"/>
      <c r="J300" s="128"/>
      <c r="K300" s="35"/>
      <c r="L300" s="34"/>
      <c r="M300" s="31"/>
    </row>
    <row r="301" spans="1:16142" customHeight="1" ht="25.15" s="8" customFormat="1">
      <c r="A301" s="65"/>
      <c r="B301" s="36"/>
      <c r="C301" s="50"/>
      <c r="D301" s="40"/>
      <c r="E301" s="41"/>
      <c r="F301" s="66">
        <f>ROUND(K301*1.1,-1)</f>
        <v>0</v>
      </c>
      <c r="G301" s="111">
        <f>ROUNDDOWN((D301*F301),0)</f>
        <v>0</v>
      </c>
      <c r="H301" s="126"/>
      <c r="I301" s="127"/>
      <c r="J301" s="128"/>
      <c r="K301" s="35"/>
      <c r="L301" s="34"/>
      <c r="M301" s="31"/>
    </row>
    <row r="302" spans="1:16142" customHeight="1" ht="25.15" s="8" customFormat="1">
      <c r="A302" s="65"/>
      <c r="B302" s="36"/>
      <c r="C302" s="50"/>
      <c r="D302" s="40"/>
      <c r="E302" s="41"/>
      <c r="F302" s="66">
        <f>ROUND(K302*1.1,-1)</f>
        <v>0</v>
      </c>
      <c r="G302" s="111">
        <f>ROUNDDOWN((D302*F302),0)</f>
        <v>0</v>
      </c>
      <c r="H302" s="126"/>
      <c r="I302" s="127"/>
      <c r="J302" s="128"/>
      <c r="K302" s="35"/>
      <c r="L302" s="34"/>
      <c r="M302" s="31"/>
    </row>
    <row r="303" spans="1:16142" customHeight="1" ht="25.15" s="8" customFormat="1">
      <c r="A303" s="65"/>
      <c r="B303" s="36"/>
      <c r="C303" s="50"/>
      <c r="D303" s="40"/>
      <c r="E303" s="41"/>
      <c r="F303" s="66">
        <f>ROUND(K303*1.1,-1)</f>
        <v>0</v>
      </c>
      <c r="G303" s="111">
        <f>ROUNDDOWN((D303*F303),0)</f>
        <v>0</v>
      </c>
      <c r="H303" s="126"/>
      <c r="I303" s="127"/>
      <c r="J303" s="128"/>
      <c r="K303" s="35"/>
      <c r="L303" s="34"/>
      <c r="M303" s="31"/>
    </row>
    <row r="304" spans="1:16142" customHeight="1" ht="25.15" s="8" customFormat="1">
      <c r="A304" s="65"/>
      <c r="B304" s="36"/>
      <c r="C304" s="50"/>
      <c r="D304" s="40"/>
      <c r="E304" s="41"/>
      <c r="F304" s="66">
        <f>ROUND(K304*1.1,-1)</f>
        <v>0</v>
      </c>
      <c r="G304" s="111">
        <f>ROUNDDOWN((D304*F304),0)</f>
        <v>0</v>
      </c>
      <c r="H304" s="126"/>
      <c r="I304" s="127"/>
      <c r="J304" s="128"/>
      <c r="K304" s="35"/>
      <c r="L304" s="34"/>
      <c r="M304" s="31"/>
    </row>
    <row r="305" spans="1:16142" customHeight="1" ht="25.15" s="8" customFormat="1">
      <c r="A305" s="65"/>
      <c r="B305" s="36"/>
      <c r="C305" s="50"/>
      <c r="D305" s="40"/>
      <c r="E305" s="41"/>
      <c r="F305" s="66">
        <f>ROUND(K305*1.1,-1)</f>
        <v>0</v>
      </c>
      <c r="G305" s="111">
        <f>ROUNDDOWN((D305*F305),0)</f>
        <v>0</v>
      </c>
      <c r="H305" s="126"/>
      <c r="I305" s="127"/>
      <c r="J305" s="128"/>
      <c r="K305" s="35"/>
      <c r="L305" s="34"/>
      <c r="M305" s="31"/>
    </row>
    <row r="306" spans="1:16142" customHeight="1" ht="25.15" s="8" customFormat="1">
      <c r="A306" s="65"/>
      <c r="B306" s="36"/>
      <c r="C306" s="50"/>
      <c r="D306" s="40"/>
      <c r="E306" s="41"/>
      <c r="F306" s="66">
        <f>ROUND(K306*1.1,-1)</f>
        <v>0</v>
      </c>
      <c r="G306" s="111">
        <f>ROUNDDOWN((D306*F306),0)</f>
        <v>0</v>
      </c>
      <c r="H306" s="126"/>
      <c r="I306" s="127"/>
      <c r="J306" s="128"/>
      <c r="K306" s="35"/>
      <c r="L306" s="34"/>
      <c r="M306" s="31"/>
    </row>
    <row r="307" spans="1:16142" customHeight="1" ht="25.15" s="8" customFormat="1">
      <c r="A307" s="65"/>
      <c r="B307" s="36"/>
      <c r="C307" s="50"/>
      <c r="D307" s="40"/>
      <c r="E307" s="41"/>
      <c r="F307" s="66">
        <f>ROUND(K307*1.1,-1)</f>
        <v>0</v>
      </c>
      <c r="G307" s="111">
        <f>ROUNDDOWN((D307*F307),0)</f>
        <v>0</v>
      </c>
      <c r="H307" s="126"/>
      <c r="I307" s="127"/>
      <c r="J307" s="128"/>
      <c r="K307" s="35"/>
      <c r="L307" s="34"/>
      <c r="M307" s="31"/>
    </row>
    <row r="308" spans="1:16142" customHeight="1" ht="25.15" s="8" customFormat="1">
      <c r="A308" s="65"/>
      <c r="B308" s="36"/>
      <c r="C308" s="50"/>
      <c r="D308" s="40"/>
      <c r="E308" s="41"/>
      <c r="F308" s="66">
        <f>ROUND(K308*1.1,-1)</f>
        <v>0</v>
      </c>
      <c r="G308" s="111">
        <f>ROUNDDOWN((D308*F308),0)</f>
        <v>0</v>
      </c>
      <c r="H308" s="126"/>
      <c r="I308" s="127"/>
      <c r="J308" s="128"/>
      <c r="K308" s="35"/>
      <c r="L308" s="34"/>
      <c r="M308" s="31"/>
    </row>
    <row r="309" spans="1:16142" customHeight="1" ht="25.15" s="8" customFormat="1">
      <c r="A309" s="42"/>
      <c r="B309" s="43" t="s">
        <v>47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26"/>
      <c r="I309" s="127"/>
      <c r="J309" s="128"/>
      <c r="K309" s="45"/>
      <c r="L309" s="45"/>
      <c r="M309" s="45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6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O27" sqref="O27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5" t="s">
        <v>48</v>
      </c>
      <c r="D2" s="135"/>
      <c r="E2" s="135"/>
      <c r="F2" s="135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6"/>
      <c r="H3" s="136"/>
      <c r="J3" s="11"/>
      <c r="K3" s="7"/>
      <c r="L3" s="7"/>
      <c r="M3" s="7"/>
    </row>
    <row r="4" spans="1:16142" customHeight="1" ht="32.45" s="8" customFormat="1">
      <c r="A4" s="9"/>
      <c r="B4" s="13" t="str">
        <f>請求明細!B4</f>
        <v>（㈱）アーキテックス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37" t="str">
        <f>請求明細!B6</f>
        <v>工事名称：</v>
      </c>
      <c r="C6" s="137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30" t="str">
        <f>請求明細!B7</f>
        <v>受渡場所：</v>
      </c>
      <c r="C7" s="130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112" t="s">
        <v>30</v>
      </c>
      <c r="B9" s="22" t="s">
        <v>31</v>
      </c>
      <c r="C9" s="23" t="s">
        <v>32</v>
      </c>
      <c r="D9" s="112" t="s">
        <v>33</v>
      </c>
      <c r="E9" s="112" t="s">
        <v>34</v>
      </c>
      <c r="F9" s="24" t="s">
        <v>35</v>
      </c>
      <c r="G9" s="24" t="s">
        <v>36</v>
      </c>
      <c r="H9" s="131" t="s">
        <v>37</v>
      </c>
      <c r="I9" s="131"/>
      <c r="J9" s="131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f>請求明細!A10</f>
        <v>1</v>
      </c>
      <c r="B10" s="27" t="str">
        <f>請求明細!B10</f>
        <v>針葉樹合板（新栄）ネダレス</v>
      </c>
      <c r="C10" s="28" t="str">
        <f>請求明細!C10</f>
        <v>24×910×1820</v>
      </c>
      <c r="D10" s="29">
        <f>請求明細!D10</f>
        <v>1</v>
      </c>
      <c r="E10" s="30" t="str">
        <f>請求明細!E10</f>
        <v/>
      </c>
      <c r="F10" s="66">
        <f>請求明細!F10</f>
        <v>123</v>
      </c>
      <c r="G10" s="111">
        <f>ROUNDDOWN((D10*F10),0)</f>
        <v>123</v>
      </c>
      <c r="H10" s="132">
        <f>請求明細!H10</f>
        <v/>
      </c>
      <c r="I10" s="133"/>
      <c r="J10" s="134"/>
      <c r="K10" s="31"/>
      <c r="L10" s="31"/>
      <c r="M10" s="31"/>
    </row>
    <row r="11" spans="1:16142" customHeight="1" ht="25.15" s="8" customFormat="1">
      <c r="A11" s="65">
        <f>請求明細!A11</f>
        <v>2</v>
      </c>
      <c r="B11" s="27" t="str">
        <f>請求明細!B11</f>
        <v>T/2F☆4合板G2(下地用）</v>
      </c>
      <c r="C11" s="28" t="str">
        <f>請求明細!C11</f>
        <v>11.5×900×1800</v>
      </c>
      <c r="D11" s="29">
        <f>請求明細!D11</f>
        <v>1</v>
      </c>
      <c r="E11" s="30" t="str">
        <f>請求明細!E11</f>
        <v/>
      </c>
      <c r="F11" s="66">
        <f>請求明細!F11</f>
        <v>334</v>
      </c>
      <c r="G11" s="111">
        <f>ROUNDDOWN((D11*F11),0)</f>
        <v>334</v>
      </c>
      <c r="H11" s="132">
        <f>請求明細!H11</f>
        <v/>
      </c>
      <c r="I11" s="133"/>
      <c r="J11" s="134"/>
      <c r="K11" s="35"/>
      <c r="L11" s="34">
        <f>ROUNDDOWN(SUM((D11+11)*K11),0)</f>
        <v>0</v>
      </c>
      <c r="M11" s="31"/>
    </row>
    <row r="12" spans="1:16142" customHeight="1" ht="25.15" s="8" customFormat="1">
      <c r="A12" s="65">
        <f>請求明細!A12</f>
        <v>3</v>
      </c>
      <c r="B12" s="27" t="str">
        <f>請求明細!B12</f>
        <v>サクラフロ－リングSD801</v>
      </c>
      <c r="C12" s="28" t="str">
        <f>請求明細!C12</f>
        <v>15×90×1820</v>
      </c>
      <c r="D12" s="29">
        <f>請求明細!D12</f>
        <v>1</v>
      </c>
      <c r="E12" s="30" t="str">
        <f>請求明細!E12</f>
        <v/>
      </c>
      <c r="F12" s="66">
        <f>請求明細!F12</f>
        <v>4432</v>
      </c>
      <c r="G12" s="111">
        <f>ROUNDDOWN((D12*F12),0)</f>
        <v>4432</v>
      </c>
      <c r="H12" s="132">
        <f>請求明細!H12</f>
        <v/>
      </c>
      <c r="I12" s="133"/>
      <c r="J12" s="134"/>
      <c r="K12" s="35"/>
      <c r="L12" s="34">
        <f>ROUNDDOWN(SUM((D12+11)*K12),0)</f>
        <v>0</v>
      </c>
      <c r="M12" s="31"/>
    </row>
    <row r="13" spans="1:16142" customHeight="1" ht="25.15" s="8" customFormat="1">
      <c r="A13" s="65">
        <f>請求明細!A13</f>
        <v/>
      </c>
      <c r="B13" s="27">
        <f>請求明細!B13</f>
        <v/>
      </c>
      <c r="C13" s="28">
        <f>請求明細!C13</f>
        <v/>
      </c>
      <c r="D13" s="29">
        <f>請求明細!D13</f>
        <v/>
      </c>
      <c r="E13" s="30">
        <f>請求明細!E13</f>
        <v/>
      </c>
      <c r="F13" s="66">
        <f>請求明細!F13</f>
        <v>0</v>
      </c>
      <c r="G13" s="111">
        <f>ROUNDDOWN((D13*F13),0)</f>
        <v>0</v>
      </c>
      <c r="H13" s="132">
        <f>請求明細!H13</f>
        <v/>
      </c>
      <c r="I13" s="133"/>
      <c r="J13" s="134"/>
      <c r="K13" s="35"/>
      <c r="L13" s="34">
        <f>ROUNDDOWN(SUM((D13+11)*K13),0)</f>
        <v>0</v>
      </c>
      <c r="M13" s="31"/>
    </row>
    <row r="14" spans="1:16142" customHeight="1" ht="25.15" s="8" customFormat="1">
      <c r="A14" s="65">
        <f>請求明細!A14</f>
        <v/>
      </c>
      <c r="B14" s="27">
        <f>請求明細!B14</f>
        <v/>
      </c>
      <c r="C14" s="28">
        <f>請求明細!C14</f>
        <v/>
      </c>
      <c r="D14" s="29">
        <f>請求明細!D14</f>
        <v/>
      </c>
      <c r="E14" s="30">
        <f>請求明細!E14</f>
        <v/>
      </c>
      <c r="F14" s="66">
        <f>請求明細!F14</f>
        <v>0</v>
      </c>
      <c r="G14" s="111">
        <f>ROUNDDOWN((D14*F14),0)</f>
        <v>0</v>
      </c>
      <c r="H14" s="132">
        <f>請求明細!H14</f>
        <v/>
      </c>
      <c r="I14" s="133"/>
      <c r="J14" s="134"/>
      <c r="K14" s="35"/>
      <c r="L14" s="34">
        <f>ROUNDDOWN(SUM((D14+11)*K14),0)</f>
        <v>0</v>
      </c>
      <c r="M14" s="31"/>
    </row>
    <row r="15" spans="1:16142" customHeight="1" ht="25.15" s="8" customFormat="1">
      <c r="A15" s="65">
        <f>請求明細!A15</f>
        <v/>
      </c>
      <c r="B15" s="27">
        <f>請求明細!B15</f>
        <v/>
      </c>
      <c r="C15" s="28">
        <f>請求明細!C15</f>
        <v/>
      </c>
      <c r="D15" s="29">
        <f>請求明細!D15</f>
        <v/>
      </c>
      <c r="E15" s="30">
        <f>請求明細!E15</f>
        <v/>
      </c>
      <c r="F15" s="66">
        <f>請求明細!F15</f>
        <v>0</v>
      </c>
      <c r="G15" s="111">
        <f>ROUNDDOWN((D15*F15),0)</f>
        <v>0</v>
      </c>
      <c r="H15" s="132">
        <f>請求明細!H15</f>
        <v/>
      </c>
      <c r="I15" s="133"/>
      <c r="J15" s="134"/>
      <c r="K15" s="35"/>
      <c r="L15" s="34">
        <f>ROUNDDOWN(SUM((D15+11)*K15),0)</f>
        <v>0</v>
      </c>
      <c r="M15" s="31"/>
    </row>
    <row r="16" spans="1:16142" customHeight="1" ht="25.15" s="8" customFormat="1">
      <c r="A16" s="65">
        <f>請求明細!A16</f>
        <v/>
      </c>
      <c r="B16" s="27">
        <f>請求明細!B16</f>
        <v/>
      </c>
      <c r="C16" s="28">
        <f>請求明細!C16</f>
        <v/>
      </c>
      <c r="D16" s="29">
        <f>請求明細!D16</f>
        <v/>
      </c>
      <c r="E16" s="30">
        <f>請求明細!E16</f>
        <v/>
      </c>
      <c r="F16" s="66">
        <f>請求明細!F16</f>
        <v>0</v>
      </c>
      <c r="G16" s="111">
        <f>ROUNDDOWN((D16*F16),0)</f>
        <v>0</v>
      </c>
      <c r="H16" s="132">
        <f>請求明細!H16</f>
        <v/>
      </c>
      <c r="I16" s="133"/>
      <c r="J16" s="134"/>
      <c r="K16" s="35"/>
      <c r="L16" s="34">
        <f>ROUNDDOWN(SUM((D16+11)*K16),0)</f>
        <v>0</v>
      </c>
      <c r="M16" s="31"/>
    </row>
    <row r="17" spans="1:16142" customHeight="1" ht="25.15" s="8" customFormat="1">
      <c r="A17" s="65">
        <f>請求明細!A17</f>
        <v/>
      </c>
      <c r="B17" s="27">
        <f>請求明細!B17</f>
        <v/>
      </c>
      <c r="C17" s="28">
        <f>請求明細!C17</f>
        <v/>
      </c>
      <c r="D17" s="29">
        <f>請求明細!D17</f>
        <v/>
      </c>
      <c r="E17" s="30">
        <f>請求明細!E17</f>
        <v/>
      </c>
      <c r="F17" s="66">
        <f>請求明細!F17</f>
        <v>0</v>
      </c>
      <c r="G17" s="111">
        <f>ROUNDDOWN((D17*F17),0)</f>
        <v>0</v>
      </c>
      <c r="H17" s="132">
        <f>請求明細!H17</f>
        <v/>
      </c>
      <c r="I17" s="133"/>
      <c r="J17" s="134"/>
      <c r="K17" s="35"/>
      <c r="L17" s="34">
        <f>ROUNDDOWN(SUM((D17+11)*K17),0)</f>
        <v>0</v>
      </c>
      <c r="M17" s="31"/>
    </row>
    <row r="18" spans="1:16142" customHeight="1" ht="25.15" s="8" customFormat="1">
      <c r="A18" s="65">
        <f>請求明細!A18</f>
        <v/>
      </c>
      <c r="B18" s="27">
        <f>請求明細!B18</f>
        <v/>
      </c>
      <c r="C18" s="28">
        <f>請求明細!C18</f>
        <v/>
      </c>
      <c r="D18" s="29">
        <f>請求明細!D18</f>
        <v/>
      </c>
      <c r="E18" s="30">
        <f>請求明細!E18</f>
        <v/>
      </c>
      <c r="F18" s="66">
        <f>請求明細!F18</f>
        <v>0</v>
      </c>
      <c r="G18" s="111">
        <f>ROUNDDOWN((D18*F18),0)</f>
        <v>0</v>
      </c>
      <c r="H18" s="132">
        <f>請求明細!H18</f>
        <v/>
      </c>
      <c r="I18" s="133"/>
      <c r="J18" s="134"/>
      <c r="K18" s="35"/>
      <c r="L18" s="34">
        <f>ROUNDDOWN(SUM((D18+11)*K18),0)</f>
        <v>0</v>
      </c>
      <c r="M18" s="31"/>
    </row>
    <row r="19" spans="1:16142" customHeight="1" ht="25.15" s="8" customFormat="1">
      <c r="A19" s="65">
        <f>請求明細!A19</f>
        <v/>
      </c>
      <c r="B19" s="27">
        <f>請求明細!B19</f>
        <v/>
      </c>
      <c r="C19" s="28">
        <f>請求明細!C19</f>
        <v/>
      </c>
      <c r="D19" s="29">
        <f>請求明細!D19</f>
        <v/>
      </c>
      <c r="E19" s="30">
        <f>請求明細!E19</f>
        <v/>
      </c>
      <c r="F19" s="66">
        <f>請求明細!F19</f>
        <v>0</v>
      </c>
      <c r="G19" s="111">
        <f>ROUNDDOWN((D19*F19),0)</f>
        <v>0</v>
      </c>
      <c r="H19" s="132">
        <f>請求明細!H19</f>
        <v/>
      </c>
      <c r="I19" s="133"/>
      <c r="J19" s="134"/>
      <c r="K19" s="35"/>
      <c r="L19" s="34">
        <f>ROUNDDOWN(SUM((D19+11)*K19),0)</f>
        <v>0</v>
      </c>
      <c r="M19" s="31"/>
    </row>
    <row r="20" spans="1:16142" customHeight="1" ht="25.15" s="8" customFormat="1">
      <c r="A20" s="65">
        <f>請求明細!A20</f>
        <v/>
      </c>
      <c r="B20" s="27">
        <f>請求明細!B20</f>
        <v/>
      </c>
      <c r="C20" s="28">
        <f>請求明細!C20</f>
        <v/>
      </c>
      <c r="D20" s="29">
        <f>請求明細!D20</f>
        <v/>
      </c>
      <c r="E20" s="30">
        <f>請求明細!E20</f>
        <v/>
      </c>
      <c r="F20" s="66">
        <f>請求明細!F20</f>
        <v>0</v>
      </c>
      <c r="G20" s="111">
        <f>ROUNDDOWN((D20*F20),0)</f>
        <v>0</v>
      </c>
      <c r="H20" s="132">
        <f>請求明細!H20</f>
        <v/>
      </c>
      <c r="I20" s="133"/>
      <c r="J20" s="134"/>
      <c r="K20" s="35"/>
      <c r="L20" s="34">
        <f>ROUNDDOWN(SUM((D20+11)*K20),0)</f>
        <v>0</v>
      </c>
      <c r="M20" s="31"/>
    </row>
    <row r="21" spans="1:16142" customHeight="1" ht="25.15" s="8" customFormat="1">
      <c r="A21" s="65">
        <f>請求明細!A21</f>
        <v/>
      </c>
      <c r="B21" s="27">
        <f>請求明細!B21</f>
        <v/>
      </c>
      <c r="C21" s="28">
        <f>請求明細!C21</f>
        <v/>
      </c>
      <c r="D21" s="29">
        <f>請求明細!D21</f>
        <v/>
      </c>
      <c r="E21" s="30">
        <f>請求明細!E21</f>
        <v/>
      </c>
      <c r="F21" s="66">
        <f>請求明細!F21</f>
        <v>0</v>
      </c>
      <c r="G21" s="111">
        <f>ROUNDDOWN((D21*F21),0)</f>
        <v>0</v>
      </c>
      <c r="H21" s="132">
        <f>請求明細!H21</f>
        <v/>
      </c>
      <c r="I21" s="133"/>
      <c r="J21" s="134"/>
      <c r="K21" s="35"/>
      <c r="L21" s="34">
        <f>ROUNDDOWN(SUM((D21+11)*K21),0)</f>
        <v>0</v>
      </c>
      <c r="M21" s="31"/>
    </row>
    <row r="22" spans="1:16142" customHeight="1" ht="25.15" s="8" customFormat="1">
      <c r="A22" s="65">
        <f>請求明細!A22</f>
        <v/>
      </c>
      <c r="B22" s="27">
        <f>請求明細!B22</f>
        <v/>
      </c>
      <c r="C22" s="28">
        <f>請求明細!C22</f>
        <v/>
      </c>
      <c r="D22" s="29">
        <f>請求明細!D22</f>
        <v/>
      </c>
      <c r="E22" s="30">
        <f>請求明細!E22</f>
        <v/>
      </c>
      <c r="F22" s="66">
        <f>請求明細!F22</f>
        <v>0</v>
      </c>
      <c r="G22" s="111">
        <f>ROUNDDOWN((D22*F22),0)</f>
        <v>0</v>
      </c>
      <c r="H22" s="132">
        <f>請求明細!H22</f>
        <v/>
      </c>
      <c r="I22" s="133"/>
      <c r="J22" s="134"/>
      <c r="K22" s="35"/>
      <c r="L22" s="34">
        <f>ROUNDDOWN(SUM((D22+11)*K22),0)</f>
        <v>0</v>
      </c>
      <c r="M22" s="31"/>
    </row>
    <row r="23" spans="1:16142" customHeight="1" ht="25.15" s="8" customFormat="1">
      <c r="A23" s="65">
        <f>請求明細!A23</f>
        <v/>
      </c>
      <c r="B23" s="27">
        <f>請求明細!B23</f>
        <v/>
      </c>
      <c r="C23" s="28">
        <f>請求明細!C23</f>
        <v/>
      </c>
      <c r="D23" s="29">
        <f>請求明細!D23</f>
        <v/>
      </c>
      <c r="E23" s="30">
        <f>請求明細!E23</f>
        <v/>
      </c>
      <c r="F23" s="66">
        <f>請求明細!F23</f>
        <v>0</v>
      </c>
      <c r="G23" s="111">
        <f>ROUNDDOWN((D23*F23),0)</f>
        <v>0</v>
      </c>
      <c r="H23" s="132">
        <f>請求明細!H23</f>
        <v/>
      </c>
      <c r="I23" s="133"/>
      <c r="J23" s="134"/>
      <c r="K23" s="35"/>
      <c r="L23" s="34">
        <f>ROUNDDOWN(SUM((D23+11)*K23),0)</f>
        <v>0</v>
      </c>
      <c r="M23" s="31"/>
    </row>
    <row r="24" spans="1:16142" customHeight="1" ht="25.15" s="8" customFormat="1">
      <c r="A24" s="65">
        <f>請求明細!A24</f>
        <v/>
      </c>
      <c r="B24" s="27">
        <f>請求明細!B24</f>
        <v/>
      </c>
      <c r="C24" s="28">
        <f>請求明細!C24</f>
        <v/>
      </c>
      <c r="D24" s="29">
        <f>請求明細!D24</f>
        <v/>
      </c>
      <c r="E24" s="30">
        <f>請求明細!E24</f>
        <v/>
      </c>
      <c r="F24" s="66">
        <f>請求明細!F24</f>
        <v>0</v>
      </c>
      <c r="G24" s="111">
        <f>ROUNDDOWN((D24*F24),0)</f>
        <v>0</v>
      </c>
      <c r="H24" s="132">
        <f>請求明細!H24</f>
        <v/>
      </c>
      <c r="I24" s="133"/>
      <c r="J24" s="134"/>
      <c r="K24" s="35"/>
      <c r="L24" s="34">
        <f>ROUNDDOWN(SUM((D24+11)*K24),0)</f>
        <v>0</v>
      </c>
      <c r="M24" s="31"/>
    </row>
    <row r="25" spans="1:16142" customHeight="1" ht="25.15" s="8" customFormat="1">
      <c r="A25" s="65">
        <f>請求明細!A25</f>
        <v/>
      </c>
      <c r="B25" s="27">
        <f>請求明細!B25</f>
        <v/>
      </c>
      <c r="C25" s="28">
        <f>請求明細!C25</f>
        <v/>
      </c>
      <c r="D25" s="29">
        <f>請求明細!D25</f>
        <v/>
      </c>
      <c r="E25" s="30">
        <f>請求明細!E25</f>
        <v/>
      </c>
      <c r="F25" s="66">
        <f>請求明細!F25</f>
        <v>0</v>
      </c>
      <c r="G25" s="111">
        <f>ROUNDDOWN((D25*F25),0)</f>
        <v>0</v>
      </c>
      <c r="H25" s="132">
        <f>請求明細!H25</f>
        <v/>
      </c>
      <c r="I25" s="133"/>
      <c r="J25" s="134"/>
      <c r="K25" s="35"/>
      <c r="L25" s="34">
        <f>ROUNDDOWN(SUM((D25+11)*K25),0)</f>
        <v>0</v>
      </c>
      <c r="M25" s="31"/>
    </row>
    <row r="26" spans="1:16142" customHeight="1" ht="25.15" s="8" customFormat="1">
      <c r="A26" s="65">
        <f>請求明細!A26</f>
        <v/>
      </c>
      <c r="B26" s="27">
        <f>請求明細!B26</f>
        <v/>
      </c>
      <c r="C26" s="28">
        <f>請求明細!C26</f>
        <v/>
      </c>
      <c r="D26" s="29">
        <f>請求明細!D26</f>
        <v/>
      </c>
      <c r="E26" s="30">
        <f>請求明細!E26</f>
        <v/>
      </c>
      <c r="F26" s="66">
        <f>請求明細!F26</f>
        <v>0</v>
      </c>
      <c r="G26" s="111">
        <f>ROUNDDOWN((D26*F26),0)</f>
        <v>0</v>
      </c>
      <c r="H26" s="132">
        <f>請求明細!H26</f>
        <v/>
      </c>
      <c r="I26" s="133"/>
      <c r="J26" s="134"/>
      <c r="K26" s="35"/>
      <c r="L26" s="34">
        <f>ROUNDDOWN(SUM((D26+11)*K26),0)</f>
        <v>0</v>
      </c>
      <c r="M26" s="31"/>
    </row>
    <row r="27" spans="1:16142" customHeight="1" ht="25.15" s="8" customFormat="1">
      <c r="A27" s="65">
        <f>請求明細!A27</f>
        <v/>
      </c>
      <c r="B27" s="27">
        <f>請求明細!B27</f>
        <v/>
      </c>
      <c r="C27" s="28">
        <f>請求明細!C27</f>
        <v/>
      </c>
      <c r="D27" s="29">
        <f>請求明細!D27</f>
        <v/>
      </c>
      <c r="E27" s="30">
        <f>請求明細!E27</f>
        <v/>
      </c>
      <c r="F27" s="66">
        <f>請求明細!F27</f>
        <v>0</v>
      </c>
      <c r="G27" s="111">
        <f>ROUNDDOWN((D27*F27),0)</f>
        <v>0</v>
      </c>
      <c r="H27" s="132">
        <f>請求明細!H27</f>
        <v/>
      </c>
      <c r="I27" s="133"/>
      <c r="J27" s="134"/>
      <c r="K27" s="35"/>
      <c r="L27" s="34">
        <f>ROUNDDOWN(SUM((D27+11)*K27),0)</f>
        <v>0</v>
      </c>
      <c r="M27" s="31"/>
    </row>
    <row r="28" spans="1:16142" customHeight="1" ht="25.15" s="8" customFormat="1">
      <c r="A28" s="65">
        <f>請求明細!A28</f>
        <v/>
      </c>
      <c r="B28" s="27">
        <f>請求明細!B28</f>
        <v/>
      </c>
      <c r="C28" s="28">
        <f>請求明細!C28</f>
        <v/>
      </c>
      <c r="D28" s="29">
        <f>請求明細!D28</f>
        <v/>
      </c>
      <c r="E28" s="30">
        <f>請求明細!E28</f>
        <v/>
      </c>
      <c r="F28" s="66">
        <f>請求明細!F28</f>
        <v>0</v>
      </c>
      <c r="G28" s="111">
        <f>ROUNDDOWN((D28*F28),0)</f>
        <v>0</v>
      </c>
      <c r="H28" s="132">
        <f>請求明細!H28</f>
        <v/>
      </c>
      <c r="I28" s="133"/>
      <c r="J28" s="134"/>
      <c r="K28" s="35"/>
      <c r="L28" s="34">
        <f>ROUNDDOWN(SUM((D28+11)*K28),0)</f>
        <v>0</v>
      </c>
      <c r="M28" s="31"/>
    </row>
    <row r="29" spans="1:16142" customHeight="1" ht="25.15" s="8" customFormat="1">
      <c r="A29" s="65">
        <f>請求明細!A29</f>
        <v/>
      </c>
      <c r="B29" s="27">
        <f>請求明細!B29</f>
        <v/>
      </c>
      <c r="C29" s="28">
        <f>請求明細!C29</f>
        <v/>
      </c>
      <c r="D29" s="29">
        <f>請求明細!D29</f>
        <v/>
      </c>
      <c r="E29" s="30">
        <f>請求明細!E29</f>
        <v/>
      </c>
      <c r="F29" s="66">
        <f>請求明細!F29</f>
        <v>0</v>
      </c>
      <c r="G29" s="111">
        <f>ROUNDDOWN((D29*F29),0)</f>
        <v>0</v>
      </c>
      <c r="H29" s="132">
        <f>請求明細!H29</f>
        <v/>
      </c>
      <c r="I29" s="133"/>
      <c r="J29" s="134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47</v>
      </c>
      <c r="C30" s="37"/>
      <c r="D30" s="38">
        <f>SUM(D10:D29)</f>
        <v>3</v>
      </c>
      <c r="E30" s="44"/>
      <c r="F30" s="66">
        <f>ROUND(K30*1.1,-1)</f>
        <v>0</v>
      </c>
      <c r="G30" s="38">
        <f>SUM(G10:G29)</f>
        <v>4889</v>
      </c>
      <c r="H30" s="126"/>
      <c r="I30" s="127"/>
      <c r="J30" s="128"/>
      <c r="K30" s="45"/>
      <c r="L30" s="34">
        <f>ROUNDDOWN(SUM((D30+11)*K30),0)</f>
        <v>0</v>
      </c>
      <c r="M30" s="45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5" t="str">
        <f>C2</f>
        <v>送　　り　　状</v>
      </c>
      <c r="D33" s="135"/>
      <c r="E33" s="135"/>
      <c r="F33" s="135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6"/>
      <c r="H34" s="136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（㈱）アーキテックス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9" t="str">
        <f>$B$6</f>
        <v>工事名称：</v>
      </c>
      <c r="C37" s="129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30" t="str">
        <f>$B$7</f>
        <v>受渡場所：</v>
      </c>
      <c r="C38" s="130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112" t="s">
        <v>30</v>
      </c>
      <c r="B40" s="22" t="s">
        <v>31</v>
      </c>
      <c r="C40" s="23" t="s">
        <v>32</v>
      </c>
      <c r="D40" s="112" t="s">
        <v>33</v>
      </c>
      <c r="E40" s="112" t="s">
        <v>34</v>
      </c>
      <c r="F40" s="24" t="s">
        <v>35</v>
      </c>
      <c r="G40" s="24" t="s">
        <v>36</v>
      </c>
      <c r="H40" s="131" t="s">
        <v>37</v>
      </c>
      <c r="I40" s="131"/>
      <c r="J40" s="131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>
        <f>請求明細!A41</f>
        <v/>
      </c>
      <c r="B41" s="27">
        <f>請求明細!B41</f>
        <v/>
      </c>
      <c r="C41" s="28">
        <f>請求明細!C41</f>
        <v/>
      </c>
      <c r="D41" s="29">
        <f>請求明細!D41</f>
        <v/>
      </c>
      <c r="E41" s="30">
        <f>請求明細!E41</f>
        <v/>
      </c>
      <c r="F41" s="66">
        <f>請求明細!F41</f>
        <v>0</v>
      </c>
      <c r="G41" s="111">
        <f>ROUNDDOWN((D41*F41),0)</f>
        <v>0</v>
      </c>
      <c r="H41" s="132">
        <f>請求明細!H41</f>
        <v/>
      </c>
      <c r="I41" s="133"/>
      <c r="J41" s="134"/>
      <c r="K41" s="31"/>
      <c r="L41" s="31"/>
      <c r="M41" s="31"/>
    </row>
    <row r="42" spans="1:16142" customHeight="1" ht="25.15" s="8" customFormat="1">
      <c r="A42" s="65">
        <f>請求明細!A42</f>
        <v/>
      </c>
      <c r="B42" s="27">
        <f>請求明細!B42</f>
        <v/>
      </c>
      <c r="C42" s="28">
        <f>請求明細!C42</f>
        <v/>
      </c>
      <c r="D42" s="29">
        <f>請求明細!D42</f>
        <v/>
      </c>
      <c r="E42" s="30">
        <f>請求明細!E42</f>
        <v/>
      </c>
      <c r="F42" s="66">
        <f>請求明細!F42</f>
        <v>0</v>
      </c>
      <c r="G42" s="111">
        <f>ROUNDDOWN((D42*F42),0)</f>
        <v>0</v>
      </c>
      <c r="H42" s="132">
        <f>請求明細!H42</f>
        <v/>
      </c>
      <c r="I42" s="133"/>
      <c r="J42" s="134"/>
      <c r="K42" s="35"/>
      <c r="L42" s="31"/>
      <c r="M42" s="31"/>
    </row>
    <row r="43" spans="1:16142" customHeight="1" ht="25.15" s="8" customFormat="1">
      <c r="A43" s="65">
        <f>請求明細!A43</f>
        <v/>
      </c>
      <c r="B43" s="27">
        <f>請求明細!B43</f>
        <v/>
      </c>
      <c r="C43" s="28">
        <f>請求明細!C43</f>
        <v/>
      </c>
      <c r="D43" s="29">
        <f>請求明細!D43</f>
        <v/>
      </c>
      <c r="E43" s="30">
        <f>請求明細!E43</f>
        <v/>
      </c>
      <c r="F43" s="66">
        <f>請求明細!F43</f>
        <v>0</v>
      </c>
      <c r="G43" s="111">
        <f>ROUNDDOWN((D43*F43),0)</f>
        <v>0</v>
      </c>
      <c r="H43" s="132">
        <f>請求明細!H43</f>
        <v/>
      </c>
      <c r="I43" s="133"/>
      <c r="J43" s="134"/>
      <c r="K43" s="35"/>
      <c r="L43" s="31"/>
      <c r="M43" s="31"/>
    </row>
    <row r="44" spans="1:16142" customHeight="1" ht="25.15" s="8" customFormat="1">
      <c r="A44" s="65">
        <f>請求明細!A44</f>
        <v/>
      </c>
      <c r="B44" s="27">
        <f>請求明細!B44</f>
        <v/>
      </c>
      <c r="C44" s="28">
        <f>請求明細!C44</f>
        <v/>
      </c>
      <c r="D44" s="29">
        <f>請求明細!D44</f>
        <v/>
      </c>
      <c r="E44" s="30">
        <f>請求明細!E44</f>
        <v/>
      </c>
      <c r="F44" s="66">
        <f>請求明細!F44</f>
        <v>0</v>
      </c>
      <c r="G44" s="111">
        <f>ROUNDDOWN((D44*F44),0)</f>
        <v>0</v>
      </c>
      <c r="H44" s="132">
        <f>請求明細!H44</f>
        <v/>
      </c>
      <c r="I44" s="133"/>
      <c r="J44" s="134"/>
      <c r="K44" s="35"/>
      <c r="L44" s="31"/>
      <c r="M44" s="31"/>
    </row>
    <row r="45" spans="1:16142" customHeight="1" ht="25.15" s="8" customFormat="1">
      <c r="A45" s="65">
        <f>請求明細!A45</f>
        <v/>
      </c>
      <c r="B45" s="27">
        <f>請求明細!B45</f>
        <v/>
      </c>
      <c r="C45" s="28">
        <f>請求明細!C45</f>
        <v/>
      </c>
      <c r="D45" s="29">
        <f>請求明細!D45</f>
        <v/>
      </c>
      <c r="E45" s="30">
        <f>請求明細!E45</f>
        <v/>
      </c>
      <c r="F45" s="66">
        <f>請求明細!F45</f>
        <v>0</v>
      </c>
      <c r="G45" s="111">
        <f>ROUNDDOWN((D45*F45),0)</f>
        <v>0</v>
      </c>
      <c r="H45" s="132">
        <f>請求明細!H45</f>
        <v/>
      </c>
      <c r="I45" s="133"/>
      <c r="J45" s="134"/>
      <c r="K45" s="35"/>
      <c r="L45" s="31"/>
      <c r="M45" s="31"/>
    </row>
    <row r="46" spans="1:16142" customHeight="1" ht="25.15" s="8" customFormat="1">
      <c r="A46" s="65">
        <f>請求明細!A46</f>
        <v/>
      </c>
      <c r="B46" s="27">
        <f>請求明細!B46</f>
        <v/>
      </c>
      <c r="C46" s="28">
        <f>請求明細!C46</f>
        <v/>
      </c>
      <c r="D46" s="29">
        <f>請求明細!D46</f>
        <v/>
      </c>
      <c r="E46" s="30">
        <f>請求明細!E46</f>
        <v/>
      </c>
      <c r="F46" s="66">
        <f>請求明細!F46</f>
        <v>0</v>
      </c>
      <c r="G46" s="111">
        <f>ROUNDDOWN((D46*F46),0)</f>
        <v>0</v>
      </c>
      <c r="H46" s="132">
        <f>請求明細!H46</f>
        <v/>
      </c>
      <c r="I46" s="133"/>
      <c r="J46" s="134"/>
      <c r="K46" s="35"/>
      <c r="L46" s="31"/>
      <c r="M46" s="31"/>
    </row>
    <row r="47" spans="1:16142" customHeight="1" ht="25.15" s="8" customFormat="1">
      <c r="A47" s="65">
        <f>請求明細!A47</f>
        <v/>
      </c>
      <c r="B47" s="27">
        <f>請求明細!B47</f>
        <v/>
      </c>
      <c r="C47" s="28">
        <f>請求明細!C47</f>
        <v/>
      </c>
      <c r="D47" s="29">
        <f>請求明細!D47</f>
        <v/>
      </c>
      <c r="E47" s="30">
        <f>請求明細!E47</f>
        <v/>
      </c>
      <c r="F47" s="66">
        <f>請求明細!F47</f>
        <v>0</v>
      </c>
      <c r="G47" s="111">
        <f>ROUNDDOWN((D47*F47),0)</f>
        <v>0</v>
      </c>
      <c r="H47" s="132">
        <f>請求明細!H47</f>
        <v/>
      </c>
      <c r="I47" s="133"/>
      <c r="J47" s="134"/>
      <c r="K47" s="35"/>
      <c r="L47" s="31"/>
      <c r="M47" s="31"/>
    </row>
    <row r="48" spans="1:16142" customHeight="1" ht="25.15" s="8" customFormat="1">
      <c r="A48" s="65">
        <f>請求明細!A48</f>
        <v/>
      </c>
      <c r="B48" s="27">
        <f>請求明細!B48</f>
        <v/>
      </c>
      <c r="C48" s="28">
        <f>請求明細!C48</f>
        <v/>
      </c>
      <c r="D48" s="29">
        <f>請求明細!D48</f>
        <v/>
      </c>
      <c r="E48" s="30">
        <f>請求明細!E48</f>
        <v/>
      </c>
      <c r="F48" s="66">
        <f>請求明細!F48</f>
        <v>0</v>
      </c>
      <c r="G48" s="111">
        <f>ROUNDDOWN((D48*F48),0)</f>
        <v>0</v>
      </c>
      <c r="H48" s="132">
        <f>請求明細!H48</f>
        <v/>
      </c>
      <c r="I48" s="133"/>
      <c r="J48" s="134"/>
      <c r="K48" s="35"/>
      <c r="L48" s="31"/>
      <c r="M48" s="31"/>
    </row>
    <row r="49" spans="1:16142" customHeight="1" ht="25.15" s="8" customFormat="1">
      <c r="A49" s="65">
        <f>請求明細!A49</f>
        <v/>
      </c>
      <c r="B49" s="27">
        <f>請求明細!B49</f>
        <v/>
      </c>
      <c r="C49" s="28">
        <f>請求明細!C49</f>
        <v/>
      </c>
      <c r="D49" s="29">
        <f>請求明細!D49</f>
        <v/>
      </c>
      <c r="E49" s="30">
        <f>請求明細!E49</f>
        <v/>
      </c>
      <c r="F49" s="66">
        <f>請求明細!F49</f>
        <v>0</v>
      </c>
      <c r="G49" s="111">
        <f>ROUNDDOWN((D49*F49),0)</f>
        <v>0</v>
      </c>
      <c r="H49" s="132">
        <f>請求明細!H49</f>
        <v/>
      </c>
      <c r="I49" s="133"/>
      <c r="J49" s="134"/>
      <c r="K49" s="35"/>
      <c r="L49" s="31"/>
      <c r="M49" s="31"/>
    </row>
    <row r="50" spans="1:16142" customHeight="1" ht="25.15" s="8" customFormat="1">
      <c r="A50" s="65">
        <f>請求明細!A50</f>
        <v/>
      </c>
      <c r="B50" s="27">
        <f>請求明細!B50</f>
        <v/>
      </c>
      <c r="C50" s="28">
        <f>請求明細!C50</f>
        <v/>
      </c>
      <c r="D50" s="29">
        <f>請求明細!D50</f>
        <v/>
      </c>
      <c r="E50" s="30">
        <f>請求明細!E50</f>
        <v/>
      </c>
      <c r="F50" s="66">
        <f>請求明細!F50</f>
        <v>0</v>
      </c>
      <c r="G50" s="111">
        <f>ROUNDDOWN((D50*F50),0)</f>
        <v>0</v>
      </c>
      <c r="H50" s="132">
        <f>請求明細!H50</f>
        <v/>
      </c>
      <c r="I50" s="133"/>
      <c r="J50" s="134"/>
      <c r="K50" s="35"/>
      <c r="L50" s="31"/>
      <c r="M50" s="31"/>
    </row>
    <row r="51" spans="1:16142" customHeight="1" ht="25.15" s="8" customFormat="1">
      <c r="A51" s="65">
        <f>請求明細!A51</f>
        <v/>
      </c>
      <c r="B51" s="27">
        <f>請求明細!B51</f>
        <v/>
      </c>
      <c r="C51" s="28">
        <f>請求明細!C51</f>
        <v/>
      </c>
      <c r="D51" s="29">
        <f>請求明細!D51</f>
        <v/>
      </c>
      <c r="E51" s="30">
        <f>請求明細!E51</f>
        <v/>
      </c>
      <c r="F51" s="66">
        <f>請求明細!F51</f>
        <v>0</v>
      </c>
      <c r="G51" s="111">
        <f>ROUNDDOWN((D51*F51),0)</f>
        <v>0</v>
      </c>
      <c r="H51" s="132">
        <f>請求明細!H51</f>
        <v/>
      </c>
      <c r="I51" s="133"/>
      <c r="J51" s="134"/>
      <c r="K51" s="35"/>
      <c r="L51" s="31"/>
      <c r="M51" s="31"/>
    </row>
    <row r="52" spans="1:16142" customHeight="1" ht="25.15" s="8" customFormat="1">
      <c r="A52" s="65">
        <f>請求明細!A52</f>
        <v/>
      </c>
      <c r="B52" s="27">
        <f>請求明細!B52</f>
        <v/>
      </c>
      <c r="C52" s="28">
        <f>請求明細!C52</f>
        <v/>
      </c>
      <c r="D52" s="29">
        <f>請求明細!D52</f>
        <v/>
      </c>
      <c r="E52" s="30">
        <f>請求明細!E52</f>
        <v/>
      </c>
      <c r="F52" s="66">
        <f>請求明細!F52</f>
        <v>0</v>
      </c>
      <c r="G52" s="111">
        <f>ROUNDDOWN((D52*F52),0)</f>
        <v>0</v>
      </c>
      <c r="H52" s="132">
        <f>請求明細!H52</f>
        <v/>
      </c>
      <c r="I52" s="133"/>
      <c r="J52" s="134"/>
      <c r="K52" s="35"/>
      <c r="L52" s="31"/>
      <c r="M52" s="31"/>
    </row>
    <row r="53" spans="1:16142" customHeight="1" ht="25.15" s="8" customFormat="1">
      <c r="A53" s="65">
        <f>請求明細!A53</f>
        <v/>
      </c>
      <c r="B53" s="27">
        <f>請求明細!B53</f>
        <v/>
      </c>
      <c r="C53" s="28">
        <f>請求明細!C53</f>
        <v/>
      </c>
      <c r="D53" s="29">
        <f>請求明細!D53</f>
        <v/>
      </c>
      <c r="E53" s="30">
        <f>請求明細!E53</f>
        <v/>
      </c>
      <c r="F53" s="66">
        <f>請求明細!F53</f>
        <v>0</v>
      </c>
      <c r="G53" s="111">
        <f>ROUNDDOWN((D53*F53),0)</f>
        <v>0</v>
      </c>
      <c r="H53" s="132">
        <f>請求明細!H53</f>
        <v/>
      </c>
      <c r="I53" s="133"/>
      <c r="J53" s="134"/>
      <c r="K53" s="35"/>
      <c r="L53" s="31"/>
      <c r="M53" s="31"/>
    </row>
    <row r="54" spans="1:16142" customHeight="1" ht="25.15" s="8" customFormat="1">
      <c r="A54" s="65">
        <f>請求明細!A54</f>
        <v/>
      </c>
      <c r="B54" s="27">
        <f>請求明細!B54</f>
        <v/>
      </c>
      <c r="C54" s="28">
        <f>請求明細!C54</f>
        <v/>
      </c>
      <c r="D54" s="29">
        <f>請求明細!D54</f>
        <v/>
      </c>
      <c r="E54" s="30">
        <f>請求明細!E54</f>
        <v/>
      </c>
      <c r="F54" s="66">
        <f>請求明細!F54</f>
        <v>0</v>
      </c>
      <c r="G54" s="111">
        <f>ROUNDDOWN((D54*F54),0)</f>
        <v>0</v>
      </c>
      <c r="H54" s="132">
        <f>請求明細!H54</f>
        <v/>
      </c>
      <c r="I54" s="133"/>
      <c r="J54" s="134"/>
      <c r="K54" s="35"/>
      <c r="L54" s="31"/>
      <c r="M54" s="31"/>
    </row>
    <row r="55" spans="1:16142" customHeight="1" ht="25.15" s="8" customFormat="1">
      <c r="A55" s="65">
        <f>請求明細!A55</f>
        <v/>
      </c>
      <c r="B55" s="27">
        <f>請求明細!B55</f>
        <v/>
      </c>
      <c r="C55" s="28">
        <f>請求明細!C55</f>
        <v/>
      </c>
      <c r="D55" s="29">
        <f>請求明細!D55</f>
        <v/>
      </c>
      <c r="E55" s="30">
        <f>請求明細!E55</f>
        <v/>
      </c>
      <c r="F55" s="66">
        <f>請求明細!F55</f>
        <v>0</v>
      </c>
      <c r="G55" s="111">
        <f>ROUNDDOWN((D55*F55),0)</f>
        <v>0</v>
      </c>
      <c r="H55" s="132">
        <f>請求明細!H55</f>
        <v/>
      </c>
      <c r="I55" s="133"/>
      <c r="J55" s="134"/>
      <c r="K55" s="35"/>
      <c r="L55" s="31"/>
      <c r="M55" s="31"/>
    </row>
    <row r="56" spans="1:16142" customHeight="1" ht="25.15" s="8" customFormat="1">
      <c r="A56" s="65">
        <f>請求明細!A56</f>
        <v/>
      </c>
      <c r="B56" s="27">
        <f>請求明細!B56</f>
        <v/>
      </c>
      <c r="C56" s="28">
        <f>請求明細!C56</f>
        <v/>
      </c>
      <c r="D56" s="29">
        <f>請求明細!D56</f>
        <v/>
      </c>
      <c r="E56" s="30">
        <f>請求明細!E56</f>
        <v/>
      </c>
      <c r="F56" s="66">
        <f>請求明細!F56</f>
        <v>0</v>
      </c>
      <c r="G56" s="111">
        <f>ROUNDDOWN((D56*F56),0)</f>
        <v>0</v>
      </c>
      <c r="H56" s="132">
        <f>請求明細!H56</f>
        <v/>
      </c>
      <c r="I56" s="133"/>
      <c r="J56" s="134"/>
      <c r="K56" s="35"/>
      <c r="L56" s="31"/>
      <c r="M56" s="31"/>
    </row>
    <row r="57" spans="1:16142" customHeight="1" ht="25.15" s="8" customFormat="1">
      <c r="A57" s="65">
        <f>請求明細!A57</f>
        <v/>
      </c>
      <c r="B57" s="27">
        <f>請求明細!B57</f>
        <v/>
      </c>
      <c r="C57" s="28">
        <f>請求明細!C57</f>
        <v/>
      </c>
      <c r="D57" s="29">
        <f>請求明細!D57</f>
        <v/>
      </c>
      <c r="E57" s="30">
        <f>請求明細!E57</f>
        <v/>
      </c>
      <c r="F57" s="66">
        <f>請求明細!F57</f>
        <v>0</v>
      </c>
      <c r="G57" s="111">
        <f>ROUNDDOWN((D57*F57),0)</f>
        <v>0</v>
      </c>
      <c r="H57" s="132">
        <f>請求明細!H57</f>
        <v/>
      </c>
      <c r="I57" s="133"/>
      <c r="J57" s="134"/>
      <c r="K57" s="35"/>
      <c r="L57" s="31"/>
      <c r="M57" s="31"/>
    </row>
    <row r="58" spans="1:16142" customHeight="1" ht="25.15" s="8" customFormat="1">
      <c r="A58" s="65">
        <f>請求明細!A58</f>
        <v/>
      </c>
      <c r="B58" s="27">
        <f>請求明細!B58</f>
        <v/>
      </c>
      <c r="C58" s="28">
        <f>請求明細!C58</f>
        <v/>
      </c>
      <c r="D58" s="29">
        <f>請求明細!D58</f>
        <v/>
      </c>
      <c r="E58" s="30">
        <f>請求明細!E58</f>
        <v/>
      </c>
      <c r="F58" s="66">
        <f>請求明細!F58</f>
        <v>0</v>
      </c>
      <c r="G58" s="111">
        <f>ROUNDDOWN((D58*F58),0)</f>
        <v>0</v>
      </c>
      <c r="H58" s="132">
        <f>請求明細!H58</f>
        <v/>
      </c>
      <c r="I58" s="133"/>
      <c r="J58" s="134"/>
      <c r="K58" s="35"/>
      <c r="L58" s="31"/>
      <c r="M58" s="31"/>
    </row>
    <row r="59" spans="1:16142" customHeight="1" ht="25.15" s="8" customFormat="1">
      <c r="A59" s="65">
        <f>請求明細!A59</f>
        <v/>
      </c>
      <c r="B59" s="27">
        <f>請求明細!B59</f>
        <v/>
      </c>
      <c r="C59" s="28">
        <f>請求明細!C59</f>
        <v/>
      </c>
      <c r="D59" s="29">
        <f>請求明細!D59</f>
        <v/>
      </c>
      <c r="E59" s="30">
        <f>請求明細!E59</f>
        <v/>
      </c>
      <c r="F59" s="66">
        <f>請求明細!F59</f>
        <v>0</v>
      </c>
      <c r="G59" s="111">
        <f>ROUNDDOWN((D59*F59),0)</f>
        <v>0</v>
      </c>
      <c r="H59" s="132">
        <f>請求明細!H59</f>
        <v/>
      </c>
      <c r="I59" s="133"/>
      <c r="J59" s="134"/>
      <c r="K59" s="35"/>
      <c r="L59" s="31"/>
      <c r="M59" s="31"/>
    </row>
    <row r="60" spans="1:16142" customHeight="1" ht="25.15" s="8" customFormat="1">
      <c r="A60" s="65">
        <f>請求明細!A60</f>
        <v/>
      </c>
      <c r="B60" s="27">
        <f>請求明細!B60</f>
        <v/>
      </c>
      <c r="C60" s="28">
        <f>請求明細!C60</f>
        <v/>
      </c>
      <c r="D60" s="29">
        <f>請求明細!D60</f>
        <v/>
      </c>
      <c r="E60" s="30">
        <f>請求明細!E60</f>
        <v/>
      </c>
      <c r="F60" s="66">
        <f>請求明細!F60</f>
        <v>0</v>
      </c>
      <c r="G60" s="111">
        <f>ROUNDDOWN((D60*F60),0)</f>
        <v>0</v>
      </c>
      <c r="H60" s="132">
        <f>請求明細!H60</f>
        <v/>
      </c>
      <c r="I60" s="133"/>
      <c r="J60" s="134"/>
      <c r="K60" s="35"/>
      <c r="L60" s="31"/>
      <c r="M60" s="31"/>
    </row>
    <row r="61" spans="1:16142" customHeight="1" ht="25.15" s="8" customFormat="1">
      <c r="A61" s="42"/>
      <c r="B61" s="43" t="s">
        <v>47</v>
      </c>
      <c r="C61" s="37"/>
      <c r="D61" s="38">
        <f>SUM(D41:D60)</f>
        <v>0</v>
      </c>
      <c r="E61" s="44"/>
      <c r="F61" s="66">
        <f>ROUND(K61*1.1,-1)</f>
        <v>0</v>
      </c>
      <c r="G61" s="38">
        <f>SUM(G41:G60)</f>
        <v>0</v>
      </c>
      <c r="H61" s="126"/>
      <c r="I61" s="127"/>
      <c r="J61" s="128"/>
      <c r="K61" s="45"/>
      <c r="L61" s="31"/>
      <c r="M61" s="45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5" t="str">
        <f>C2</f>
        <v>送　　り　　状</v>
      </c>
      <c r="D64" s="135"/>
      <c r="E64" s="135"/>
      <c r="F64" s="135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6"/>
      <c r="H65" s="136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（㈱）アーキテックス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9" t="str">
        <f>$B$6</f>
        <v>工事名称：</v>
      </c>
      <c r="C68" s="129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30" t="str">
        <f>$B$7</f>
        <v>受渡場所：</v>
      </c>
      <c r="C69" s="130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112" t="s">
        <v>30</v>
      </c>
      <c r="B71" s="22" t="s">
        <v>31</v>
      </c>
      <c r="C71" s="23" t="s">
        <v>32</v>
      </c>
      <c r="D71" s="112" t="s">
        <v>33</v>
      </c>
      <c r="E71" s="112" t="s">
        <v>34</v>
      </c>
      <c r="F71" s="24" t="s">
        <v>35</v>
      </c>
      <c r="G71" s="24" t="s">
        <v>36</v>
      </c>
      <c r="H71" s="131" t="s">
        <v>37</v>
      </c>
      <c r="I71" s="131"/>
      <c r="J71" s="131"/>
      <c r="K71" s="25" t="s">
        <v>38</v>
      </c>
      <c r="L71" s="31"/>
      <c r="M71" s="25" t="s">
        <v>40</v>
      </c>
    </row>
    <row r="72" spans="1:16142" customHeight="1" ht="25.15" s="8" customFormat="1">
      <c r="A72" s="65">
        <f>請求明細!A72</f>
        <v/>
      </c>
      <c r="B72" s="27">
        <f>請求明細!B72</f>
        <v/>
      </c>
      <c r="C72" s="28">
        <f>請求明細!C72</f>
        <v/>
      </c>
      <c r="D72" s="29">
        <f>請求明細!D72</f>
        <v/>
      </c>
      <c r="E72" s="30">
        <f>請求明細!E72</f>
        <v/>
      </c>
      <c r="F72" s="66">
        <f>請求明細!F72</f>
        <v>0</v>
      </c>
      <c r="G72" s="111">
        <f>ROUNDDOWN((D72*F72),0)</f>
        <v>0</v>
      </c>
      <c r="H72" s="132">
        <f>請求明細!H72</f>
        <v/>
      </c>
      <c r="I72" s="133"/>
      <c r="J72" s="134"/>
      <c r="K72" s="31"/>
      <c r="L72" s="31"/>
      <c r="M72" s="31"/>
    </row>
    <row r="73" spans="1:16142" customHeight="1" ht="25.15" s="8" customFormat="1">
      <c r="A73" s="65">
        <f>請求明細!A73</f>
        <v/>
      </c>
      <c r="B73" s="27">
        <f>請求明細!B73</f>
        <v/>
      </c>
      <c r="C73" s="28">
        <f>請求明細!C73</f>
        <v/>
      </c>
      <c r="D73" s="29">
        <f>請求明細!D73</f>
        <v/>
      </c>
      <c r="E73" s="30">
        <f>請求明細!E73</f>
        <v/>
      </c>
      <c r="F73" s="66">
        <f>請求明細!F73</f>
        <v>0</v>
      </c>
      <c r="G73" s="111">
        <f>ROUNDDOWN((D73*F73),0)</f>
        <v>0</v>
      </c>
      <c r="H73" s="132">
        <f>請求明細!H73</f>
        <v/>
      </c>
      <c r="I73" s="133"/>
      <c r="J73" s="134"/>
      <c r="K73" s="35"/>
      <c r="L73" s="31"/>
      <c r="M73" s="31"/>
    </row>
    <row r="74" spans="1:16142" customHeight="1" ht="25.15" s="8" customFormat="1">
      <c r="A74" s="65">
        <f>請求明細!A74</f>
        <v/>
      </c>
      <c r="B74" s="27">
        <f>請求明細!B74</f>
        <v/>
      </c>
      <c r="C74" s="28">
        <f>請求明細!C74</f>
        <v/>
      </c>
      <c r="D74" s="29">
        <f>請求明細!D74</f>
        <v/>
      </c>
      <c r="E74" s="30">
        <f>請求明細!E74</f>
        <v/>
      </c>
      <c r="F74" s="66">
        <f>請求明細!F74</f>
        <v>0</v>
      </c>
      <c r="G74" s="111">
        <f>ROUNDDOWN((D74*F74),0)</f>
        <v>0</v>
      </c>
      <c r="H74" s="132">
        <f>請求明細!H74</f>
        <v/>
      </c>
      <c r="I74" s="133"/>
      <c r="J74" s="134"/>
      <c r="K74" s="35"/>
      <c r="L74" s="31"/>
      <c r="M74" s="31"/>
    </row>
    <row r="75" spans="1:16142" customHeight="1" ht="25.15" s="8" customFormat="1">
      <c r="A75" s="65">
        <f>請求明細!A75</f>
        <v/>
      </c>
      <c r="B75" s="27">
        <f>請求明細!B75</f>
        <v/>
      </c>
      <c r="C75" s="28">
        <f>請求明細!C75</f>
        <v/>
      </c>
      <c r="D75" s="29">
        <f>請求明細!D75</f>
        <v/>
      </c>
      <c r="E75" s="30">
        <f>請求明細!E75</f>
        <v/>
      </c>
      <c r="F75" s="66">
        <f>請求明細!F75</f>
        <v>0</v>
      </c>
      <c r="G75" s="111">
        <f>ROUNDDOWN((D75*F75),0)</f>
        <v>0</v>
      </c>
      <c r="H75" s="132">
        <f>請求明細!H75</f>
        <v/>
      </c>
      <c r="I75" s="133"/>
      <c r="J75" s="134"/>
      <c r="K75" s="35"/>
      <c r="L75" s="31"/>
      <c r="M75" s="31"/>
    </row>
    <row r="76" spans="1:16142" customHeight="1" ht="25.15" s="8" customFormat="1">
      <c r="A76" s="65">
        <f>請求明細!A76</f>
        <v/>
      </c>
      <c r="B76" s="27">
        <f>請求明細!B76</f>
        <v/>
      </c>
      <c r="C76" s="28">
        <f>請求明細!C76</f>
        <v/>
      </c>
      <c r="D76" s="29">
        <f>請求明細!D76</f>
        <v/>
      </c>
      <c r="E76" s="30">
        <f>請求明細!E76</f>
        <v/>
      </c>
      <c r="F76" s="66">
        <f>請求明細!F76</f>
        <v>0</v>
      </c>
      <c r="G76" s="111">
        <f>ROUNDDOWN((D76*F76),0)</f>
        <v>0</v>
      </c>
      <c r="H76" s="132">
        <f>請求明細!H76</f>
        <v/>
      </c>
      <c r="I76" s="133"/>
      <c r="J76" s="134"/>
      <c r="K76" s="35"/>
      <c r="L76" s="31"/>
      <c r="M76" s="31"/>
    </row>
    <row r="77" spans="1:16142" customHeight="1" ht="25.15" s="8" customFormat="1">
      <c r="A77" s="65">
        <f>請求明細!A77</f>
        <v/>
      </c>
      <c r="B77" s="27">
        <f>請求明細!B77</f>
        <v/>
      </c>
      <c r="C77" s="28">
        <f>請求明細!C77</f>
        <v/>
      </c>
      <c r="D77" s="29">
        <f>請求明細!D77</f>
        <v/>
      </c>
      <c r="E77" s="30">
        <f>請求明細!E77</f>
        <v/>
      </c>
      <c r="F77" s="66">
        <f>請求明細!F77</f>
        <v>0</v>
      </c>
      <c r="G77" s="111">
        <f>ROUNDDOWN((D77*F77),0)</f>
        <v>0</v>
      </c>
      <c r="H77" s="132">
        <f>請求明細!H77</f>
        <v/>
      </c>
      <c r="I77" s="133"/>
      <c r="J77" s="134"/>
      <c r="K77" s="35"/>
      <c r="L77" s="31"/>
      <c r="M77" s="31"/>
    </row>
    <row r="78" spans="1:16142" customHeight="1" ht="25.15" s="8" customFormat="1">
      <c r="A78" s="65">
        <f>請求明細!A78</f>
        <v/>
      </c>
      <c r="B78" s="27">
        <f>請求明細!B78</f>
        <v/>
      </c>
      <c r="C78" s="28">
        <f>請求明細!C78</f>
        <v/>
      </c>
      <c r="D78" s="29">
        <f>請求明細!D78</f>
        <v/>
      </c>
      <c r="E78" s="30">
        <f>請求明細!E78</f>
        <v/>
      </c>
      <c r="F78" s="66">
        <f>請求明細!F78</f>
        <v>0</v>
      </c>
      <c r="G78" s="111">
        <f>ROUNDDOWN((D78*F78),0)</f>
        <v>0</v>
      </c>
      <c r="H78" s="132">
        <f>請求明細!H78</f>
        <v/>
      </c>
      <c r="I78" s="133"/>
      <c r="J78" s="134"/>
      <c r="K78" s="35"/>
      <c r="L78" s="31"/>
      <c r="M78" s="31"/>
    </row>
    <row r="79" spans="1:16142" customHeight="1" ht="25.15" s="8" customFormat="1">
      <c r="A79" s="65">
        <f>請求明細!A79</f>
        <v/>
      </c>
      <c r="B79" s="27">
        <f>請求明細!B79</f>
        <v/>
      </c>
      <c r="C79" s="28">
        <f>請求明細!C79</f>
        <v/>
      </c>
      <c r="D79" s="29">
        <f>請求明細!D79</f>
        <v/>
      </c>
      <c r="E79" s="30">
        <f>請求明細!E79</f>
        <v/>
      </c>
      <c r="F79" s="66">
        <f>請求明細!F79</f>
        <v>0</v>
      </c>
      <c r="G79" s="111">
        <f>ROUNDDOWN((D79*F79),0)</f>
        <v>0</v>
      </c>
      <c r="H79" s="132">
        <f>請求明細!H79</f>
        <v/>
      </c>
      <c r="I79" s="133"/>
      <c r="J79" s="134"/>
      <c r="K79" s="35"/>
      <c r="L79" s="31"/>
      <c r="M79" s="31"/>
    </row>
    <row r="80" spans="1:16142" customHeight="1" ht="25.15" s="8" customFormat="1">
      <c r="A80" s="65">
        <f>請求明細!A80</f>
        <v/>
      </c>
      <c r="B80" s="27">
        <f>請求明細!B80</f>
        <v/>
      </c>
      <c r="C80" s="28">
        <f>請求明細!C80</f>
        <v/>
      </c>
      <c r="D80" s="29">
        <f>請求明細!D80</f>
        <v/>
      </c>
      <c r="E80" s="30">
        <f>請求明細!E80</f>
        <v/>
      </c>
      <c r="F80" s="66">
        <f>請求明細!F80</f>
        <v>0</v>
      </c>
      <c r="G80" s="111">
        <f>ROUNDDOWN((D80*F80),0)</f>
        <v>0</v>
      </c>
      <c r="H80" s="132">
        <f>請求明細!H80</f>
        <v/>
      </c>
      <c r="I80" s="133"/>
      <c r="J80" s="134"/>
      <c r="K80" s="35"/>
      <c r="L80" s="31"/>
      <c r="M80" s="31"/>
    </row>
    <row r="81" spans="1:16142" customHeight="1" ht="25.15" s="8" customFormat="1">
      <c r="A81" s="65">
        <f>請求明細!A81</f>
        <v/>
      </c>
      <c r="B81" s="27">
        <f>請求明細!B81</f>
        <v/>
      </c>
      <c r="C81" s="28">
        <f>請求明細!C81</f>
        <v/>
      </c>
      <c r="D81" s="29">
        <f>請求明細!D81</f>
        <v/>
      </c>
      <c r="E81" s="30">
        <f>請求明細!E81</f>
        <v/>
      </c>
      <c r="F81" s="66">
        <f>請求明細!F81</f>
        <v>0</v>
      </c>
      <c r="G81" s="111">
        <f>ROUNDDOWN((D81*F81),0)</f>
        <v>0</v>
      </c>
      <c r="H81" s="132">
        <f>請求明細!H81</f>
        <v/>
      </c>
      <c r="I81" s="133"/>
      <c r="J81" s="134"/>
      <c r="K81" s="35"/>
      <c r="L81" s="31"/>
      <c r="M81" s="31"/>
    </row>
    <row r="82" spans="1:16142" customHeight="1" ht="25.15" s="8" customFormat="1">
      <c r="A82" s="65">
        <f>請求明細!A82</f>
        <v/>
      </c>
      <c r="B82" s="27">
        <f>請求明細!B82</f>
        <v/>
      </c>
      <c r="C82" s="28">
        <f>請求明細!C82</f>
        <v/>
      </c>
      <c r="D82" s="29">
        <f>請求明細!D82</f>
        <v/>
      </c>
      <c r="E82" s="30">
        <f>請求明細!E82</f>
        <v/>
      </c>
      <c r="F82" s="66">
        <f>請求明細!F82</f>
        <v>0</v>
      </c>
      <c r="G82" s="111">
        <f>ROUNDDOWN((D82*F82),0)</f>
        <v>0</v>
      </c>
      <c r="H82" s="132">
        <f>請求明細!H82</f>
        <v/>
      </c>
      <c r="I82" s="133"/>
      <c r="J82" s="134"/>
      <c r="K82" s="35"/>
      <c r="L82" s="31"/>
      <c r="M82" s="31"/>
    </row>
    <row r="83" spans="1:16142" customHeight="1" ht="25.15" s="8" customFormat="1">
      <c r="A83" s="65">
        <f>請求明細!A83</f>
        <v/>
      </c>
      <c r="B83" s="27">
        <f>請求明細!B83</f>
        <v/>
      </c>
      <c r="C83" s="28">
        <f>請求明細!C83</f>
        <v/>
      </c>
      <c r="D83" s="29">
        <f>請求明細!D83</f>
        <v/>
      </c>
      <c r="E83" s="30">
        <f>請求明細!E83</f>
        <v/>
      </c>
      <c r="F83" s="66">
        <f>請求明細!F83</f>
        <v>0</v>
      </c>
      <c r="G83" s="111">
        <f>ROUNDDOWN((D83*F83),0)</f>
        <v>0</v>
      </c>
      <c r="H83" s="132">
        <f>請求明細!H83</f>
        <v/>
      </c>
      <c r="I83" s="133"/>
      <c r="J83" s="134"/>
      <c r="K83" s="35"/>
      <c r="L83" s="31"/>
      <c r="M83" s="31"/>
    </row>
    <row r="84" spans="1:16142" customHeight="1" ht="25.15" s="8" customFormat="1">
      <c r="A84" s="65">
        <f>請求明細!A84</f>
        <v/>
      </c>
      <c r="B84" s="27">
        <f>請求明細!B84</f>
        <v/>
      </c>
      <c r="C84" s="28">
        <f>請求明細!C84</f>
        <v/>
      </c>
      <c r="D84" s="29">
        <f>請求明細!D84</f>
        <v/>
      </c>
      <c r="E84" s="30">
        <f>請求明細!E84</f>
        <v/>
      </c>
      <c r="F84" s="66">
        <f>請求明細!F84</f>
        <v>0</v>
      </c>
      <c r="G84" s="111">
        <f>ROUNDDOWN((D84*F84),0)</f>
        <v>0</v>
      </c>
      <c r="H84" s="132">
        <f>請求明細!H84</f>
        <v/>
      </c>
      <c r="I84" s="133"/>
      <c r="J84" s="134"/>
      <c r="K84" s="35"/>
      <c r="L84" s="31"/>
      <c r="M84" s="31"/>
    </row>
    <row r="85" spans="1:16142" customHeight="1" ht="25.15" s="8" customFormat="1">
      <c r="A85" s="65">
        <f>請求明細!A85</f>
        <v/>
      </c>
      <c r="B85" s="27">
        <f>請求明細!B85</f>
        <v/>
      </c>
      <c r="C85" s="28">
        <f>請求明細!C85</f>
        <v/>
      </c>
      <c r="D85" s="29">
        <f>請求明細!D85</f>
        <v/>
      </c>
      <c r="E85" s="30">
        <f>請求明細!E85</f>
        <v/>
      </c>
      <c r="F85" s="66">
        <f>請求明細!F85</f>
        <v>0</v>
      </c>
      <c r="G85" s="111">
        <f>ROUNDDOWN((D85*F85),0)</f>
        <v>0</v>
      </c>
      <c r="H85" s="132">
        <f>請求明細!H85</f>
        <v/>
      </c>
      <c r="I85" s="133"/>
      <c r="J85" s="134"/>
      <c r="K85" s="35"/>
      <c r="L85" s="31"/>
      <c r="M85" s="31"/>
    </row>
    <row r="86" spans="1:16142" customHeight="1" ht="25.15" s="8" customFormat="1">
      <c r="A86" s="65">
        <f>請求明細!A86</f>
        <v/>
      </c>
      <c r="B86" s="27">
        <f>請求明細!B86</f>
        <v/>
      </c>
      <c r="C86" s="28">
        <f>請求明細!C86</f>
        <v/>
      </c>
      <c r="D86" s="29">
        <f>請求明細!D86</f>
        <v/>
      </c>
      <c r="E86" s="30">
        <f>請求明細!E86</f>
        <v/>
      </c>
      <c r="F86" s="66">
        <f>請求明細!F86</f>
        <v>0</v>
      </c>
      <c r="G86" s="111">
        <f>ROUNDDOWN((D86*F86),0)</f>
        <v>0</v>
      </c>
      <c r="H86" s="132">
        <f>請求明細!H86</f>
        <v/>
      </c>
      <c r="I86" s="133"/>
      <c r="J86" s="134"/>
      <c r="K86" s="35"/>
      <c r="L86" s="31"/>
      <c r="M86" s="31"/>
    </row>
    <row r="87" spans="1:16142" customHeight="1" ht="25.15" s="8" customFormat="1">
      <c r="A87" s="65">
        <f>請求明細!A87</f>
        <v/>
      </c>
      <c r="B87" s="27">
        <f>請求明細!B87</f>
        <v/>
      </c>
      <c r="C87" s="28">
        <f>請求明細!C87</f>
        <v/>
      </c>
      <c r="D87" s="29">
        <f>請求明細!D87</f>
        <v/>
      </c>
      <c r="E87" s="30">
        <f>請求明細!E87</f>
        <v/>
      </c>
      <c r="F87" s="66">
        <f>請求明細!F87</f>
        <v>0</v>
      </c>
      <c r="G87" s="111">
        <f>ROUNDDOWN((D87*F87),0)</f>
        <v>0</v>
      </c>
      <c r="H87" s="132">
        <f>請求明細!H87</f>
        <v/>
      </c>
      <c r="I87" s="133"/>
      <c r="J87" s="134"/>
      <c r="K87" s="35"/>
      <c r="L87" s="31"/>
      <c r="M87" s="31"/>
    </row>
    <row r="88" spans="1:16142" customHeight="1" ht="25.15" s="8" customFormat="1">
      <c r="A88" s="65">
        <f>請求明細!A88</f>
        <v/>
      </c>
      <c r="B88" s="27">
        <f>請求明細!B88</f>
        <v/>
      </c>
      <c r="C88" s="28">
        <f>請求明細!C88</f>
        <v/>
      </c>
      <c r="D88" s="29">
        <f>請求明細!D88</f>
        <v/>
      </c>
      <c r="E88" s="30">
        <f>請求明細!E88</f>
        <v/>
      </c>
      <c r="F88" s="66">
        <f>請求明細!F88</f>
        <v>0</v>
      </c>
      <c r="G88" s="111">
        <f>ROUNDDOWN((D88*F88),0)</f>
        <v>0</v>
      </c>
      <c r="H88" s="132">
        <f>請求明細!H88</f>
        <v/>
      </c>
      <c r="I88" s="133"/>
      <c r="J88" s="134"/>
      <c r="K88" s="35"/>
      <c r="L88" s="31"/>
      <c r="M88" s="31"/>
    </row>
    <row r="89" spans="1:16142" customHeight="1" ht="25.15" s="8" customFormat="1">
      <c r="A89" s="65">
        <f>請求明細!A89</f>
        <v/>
      </c>
      <c r="B89" s="27">
        <f>請求明細!B89</f>
        <v/>
      </c>
      <c r="C89" s="28">
        <f>請求明細!C89</f>
        <v/>
      </c>
      <c r="D89" s="29">
        <f>請求明細!D89</f>
        <v/>
      </c>
      <c r="E89" s="30">
        <f>請求明細!E89</f>
        <v/>
      </c>
      <c r="F89" s="66">
        <f>請求明細!F89</f>
        <v>0</v>
      </c>
      <c r="G89" s="111">
        <f>ROUNDDOWN((D89*F89),0)</f>
        <v>0</v>
      </c>
      <c r="H89" s="132">
        <f>請求明細!H89</f>
        <v/>
      </c>
      <c r="I89" s="133"/>
      <c r="J89" s="134"/>
      <c r="K89" s="35"/>
      <c r="L89" s="31"/>
      <c r="M89" s="31"/>
    </row>
    <row r="90" spans="1:16142" customHeight="1" ht="25.15" s="8" customFormat="1">
      <c r="A90" s="65">
        <f>請求明細!A90</f>
        <v/>
      </c>
      <c r="B90" s="27">
        <f>請求明細!B90</f>
        <v/>
      </c>
      <c r="C90" s="28">
        <f>請求明細!C90</f>
        <v/>
      </c>
      <c r="D90" s="29">
        <f>請求明細!D90</f>
        <v/>
      </c>
      <c r="E90" s="30">
        <f>請求明細!E90</f>
        <v/>
      </c>
      <c r="F90" s="66">
        <f>請求明細!F90</f>
        <v>0</v>
      </c>
      <c r="G90" s="111">
        <f>ROUNDDOWN((D90*F90),0)</f>
        <v>0</v>
      </c>
      <c r="H90" s="132">
        <f>請求明細!H90</f>
        <v/>
      </c>
      <c r="I90" s="133"/>
      <c r="J90" s="134"/>
      <c r="K90" s="35"/>
      <c r="L90" s="31"/>
      <c r="M90" s="31"/>
    </row>
    <row r="91" spans="1:16142" customHeight="1" ht="25.15" s="8" customFormat="1">
      <c r="A91" s="65">
        <f>請求明細!A91</f>
        <v/>
      </c>
      <c r="B91" s="27">
        <f>請求明細!B91</f>
        <v/>
      </c>
      <c r="C91" s="28">
        <f>請求明細!C91</f>
        <v/>
      </c>
      <c r="D91" s="29">
        <f>請求明細!D91</f>
        <v/>
      </c>
      <c r="E91" s="30">
        <f>請求明細!E91</f>
        <v/>
      </c>
      <c r="F91" s="66">
        <f>請求明細!F91</f>
        <v>0</v>
      </c>
      <c r="G91" s="111">
        <f>ROUNDDOWN((D91*F91),0)</f>
        <v>0</v>
      </c>
      <c r="H91" s="132">
        <f>請求明細!H91</f>
        <v/>
      </c>
      <c r="I91" s="133"/>
      <c r="J91" s="134"/>
      <c r="K91" s="35"/>
      <c r="L91" s="31"/>
      <c r="M91" s="31"/>
    </row>
    <row r="92" spans="1:16142" customHeight="1" ht="27" s="8" customFormat="1">
      <c r="A92" s="42"/>
      <c r="B92" s="43" t="s">
        <v>47</v>
      </c>
      <c r="C92" s="37"/>
      <c r="D92" s="38">
        <f>SUM(D72:D91)</f>
        <v>0</v>
      </c>
      <c r="E92" s="44"/>
      <c r="F92" s="66">
        <f>ROUND(K92*1.1,-1)</f>
        <v>0</v>
      </c>
      <c r="G92" s="38">
        <f>SUM(G72:G91)</f>
        <v>0</v>
      </c>
      <c r="H92" s="126"/>
      <c r="I92" s="127"/>
      <c r="J92" s="128"/>
      <c r="K92" s="45"/>
      <c r="L92" s="31"/>
      <c r="M92" s="45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5" t="str">
        <f>C2</f>
        <v>送　　り　　状</v>
      </c>
      <c r="D95" s="135"/>
      <c r="E95" s="135"/>
      <c r="F95" s="135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6"/>
      <c r="H96" s="136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（㈱）アーキテックス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9" t="str">
        <f>$B$6</f>
        <v>工事名称：</v>
      </c>
      <c r="C99" s="129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30" t="str">
        <f>$B$7</f>
        <v>受渡場所：</v>
      </c>
      <c r="C100" s="130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112" t="s">
        <v>30</v>
      </c>
      <c r="B102" s="22" t="s">
        <v>31</v>
      </c>
      <c r="C102" s="23" t="s">
        <v>32</v>
      </c>
      <c r="D102" s="112" t="s">
        <v>33</v>
      </c>
      <c r="E102" s="112" t="s">
        <v>34</v>
      </c>
      <c r="F102" s="24" t="s">
        <v>35</v>
      </c>
      <c r="G102" s="24" t="s">
        <v>36</v>
      </c>
      <c r="H102" s="131" t="s">
        <v>37</v>
      </c>
      <c r="I102" s="131"/>
      <c r="J102" s="131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>
        <f>請求明細!A103</f>
        <v/>
      </c>
      <c r="B103" s="27">
        <f>請求明細!B103</f>
        <v/>
      </c>
      <c r="C103" s="28">
        <f>請求明細!C103</f>
        <v/>
      </c>
      <c r="D103" s="29">
        <f>請求明細!D103</f>
        <v/>
      </c>
      <c r="E103" s="30">
        <f>請求明細!E103</f>
        <v/>
      </c>
      <c r="F103" s="66">
        <f>請求明細!F103</f>
        <v>0</v>
      </c>
      <c r="G103" s="111">
        <f>ROUNDDOWN((D103*F103),0)</f>
        <v>0</v>
      </c>
      <c r="H103" s="132">
        <f>請求明細!H103</f>
        <v/>
      </c>
      <c r="I103" s="133"/>
      <c r="J103" s="134"/>
      <c r="K103" s="31"/>
      <c r="L103" s="31"/>
      <c r="M103" s="31"/>
    </row>
    <row r="104" spans="1:16142" customHeight="1" ht="25.15" s="8" customFormat="1">
      <c r="A104" s="65">
        <f>請求明細!A104</f>
        <v/>
      </c>
      <c r="B104" s="27">
        <f>請求明細!B104</f>
        <v/>
      </c>
      <c r="C104" s="28">
        <f>請求明細!C104</f>
        <v/>
      </c>
      <c r="D104" s="29">
        <f>請求明細!D104</f>
        <v/>
      </c>
      <c r="E104" s="30">
        <f>請求明細!E104</f>
        <v/>
      </c>
      <c r="F104" s="66">
        <f>請求明細!F104</f>
        <v>0</v>
      </c>
      <c r="G104" s="111">
        <f>ROUNDDOWN((D104*F104),0)</f>
        <v>0</v>
      </c>
      <c r="H104" s="132">
        <f>請求明細!H104</f>
        <v/>
      </c>
      <c r="I104" s="133"/>
      <c r="J104" s="134"/>
      <c r="K104" s="35"/>
      <c r="L104" s="34"/>
      <c r="M104" s="31"/>
    </row>
    <row r="105" spans="1:16142" customHeight="1" ht="25.15" s="8" customFormat="1">
      <c r="A105" s="65">
        <f>請求明細!A105</f>
        <v/>
      </c>
      <c r="B105" s="27">
        <f>請求明細!B105</f>
        <v/>
      </c>
      <c r="C105" s="28">
        <f>請求明細!C105</f>
        <v/>
      </c>
      <c r="D105" s="29">
        <f>請求明細!D105</f>
        <v/>
      </c>
      <c r="E105" s="30">
        <f>請求明細!E105</f>
        <v/>
      </c>
      <c r="F105" s="66">
        <f>請求明細!F105</f>
        <v>0</v>
      </c>
      <c r="G105" s="111">
        <f>ROUNDDOWN((D105*F105),0)</f>
        <v>0</v>
      </c>
      <c r="H105" s="132">
        <f>請求明細!H105</f>
        <v/>
      </c>
      <c r="I105" s="133"/>
      <c r="J105" s="134"/>
      <c r="K105" s="35"/>
      <c r="L105" s="34"/>
      <c r="M105" s="31"/>
    </row>
    <row r="106" spans="1:16142" customHeight="1" ht="25.15" s="8" customFormat="1">
      <c r="A106" s="65">
        <f>請求明細!A106</f>
        <v/>
      </c>
      <c r="B106" s="27">
        <f>請求明細!B106</f>
        <v/>
      </c>
      <c r="C106" s="28">
        <f>請求明細!C106</f>
        <v/>
      </c>
      <c r="D106" s="29">
        <f>請求明細!D106</f>
        <v/>
      </c>
      <c r="E106" s="30">
        <f>請求明細!E106</f>
        <v/>
      </c>
      <c r="F106" s="66">
        <f>請求明細!F106</f>
        <v>0</v>
      </c>
      <c r="G106" s="111">
        <f>ROUNDDOWN((D106*F106),0)</f>
        <v>0</v>
      </c>
      <c r="H106" s="132">
        <f>請求明細!H106</f>
        <v/>
      </c>
      <c r="I106" s="133"/>
      <c r="J106" s="134"/>
      <c r="K106" s="35"/>
      <c r="L106" s="34"/>
      <c r="M106" s="31"/>
    </row>
    <row r="107" spans="1:16142" customHeight="1" ht="25.15" s="8" customFormat="1">
      <c r="A107" s="65">
        <f>請求明細!A107</f>
        <v/>
      </c>
      <c r="B107" s="27">
        <f>請求明細!B107</f>
        <v/>
      </c>
      <c r="C107" s="28">
        <f>請求明細!C107</f>
        <v/>
      </c>
      <c r="D107" s="29">
        <f>請求明細!D107</f>
        <v/>
      </c>
      <c r="E107" s="30">
        <f>請求明細!E107</f>
        <v/>
      </c>
      <c r="F107" s="66">
        <f>請求明細!F107</f>
        <v>0</v>
      </c>
      <c r="G107" s="111">
        <f>ROUNDDOWN((D107*F107),0)</f>
        <v>0</v>
      </c>
      <c r="H107" s="132">
        <f>請求明細!H107</f>
        <v/>
      </c>
      <c r="I107" s="133"/>
      <c r="J107" s="134"/>
      <c r="K107" s="35"/>
      <c r="L107" s="34"/>
      <c r="M107" s="31"/>
    </row>
    <row r="108" spans="1:16142" customHeight="1" ht="25.15" s="8" customFormat="1">
      <c r="A108" s="65">
        <f>請求明細!A108</f>
        <v/>
      </c>
      <c r="B108" s="27">
        <f>請求明細!B108</f>
        <v/>
      </c>
      <c r="C108" s="28">
        <f>請求明細!C108</f>
        <v/>
      </c>
      <c r="D108" s="29">
        <f>請求明細!D108</f>
        <v/>
      </c>
      <c r="E108" s="30">
        <f>請求明細!E108</f>
        <v/>
      </c>
      <c r="F108" s="66">
        <f>請求明細!F108</f>
        <v>0</v>
      </c>
      <c r="G108" s="111">
        <f>ROUNDDOWN((D108*F108),0)</f>
        <v>0</v>
      </c>
      <c r="H108" s="132">
        <f>請求明細!H108</f>
        <v/>
      </c>
      <c r="I108" s="133"/>
      <c r="J108" s="134"/>
      <c r="K108" s="35"/>
      <c r="L108" s="34"/>
      <c r="M108" s="31"/>
    </row>
    <row r="109" spans="1:16142" customHeight="1" ht="25.15" s="8" customFormat="1">
      <c r="A109" s="65">
        <f>請求明細!A109</f>
        <v/>
      </c>
      <c r="B109" s="27">
        <f>請求明細!B109</f>
        <v/>
      </c>
      <c r="C109" s="28">
        <f>請求明細!C109</f>
        <v/>
      </c>
      <c r="D109" s="29">
        <f>請求明細!D109</f>
        <v/>
      </c>
      <c r="E109" s="30">
        <f>請求明細!E109</f>
        <v/>
      </c>
      <c r="F109" s="66">
        <f>請求明細!F109</f>
        <v>0</v>
      </c>
      <c r="G109" s="111">
        <f>ROUNDDOWN((D109*F109),0)</f>
        <v>0</v>
      </c>
      <c r="H109" s="132">
        <f>請求明細!H109</f>
        <v/>
      </c>
      <c r="I109" s="133"/>
      <c r="J109" s="134"/>
      <c r="K109" s="35"/>
      <c r="L109" s="34"/>
      <c r="M109" s="31"/>
    </row>
    <row r="110" spans="1:16142" customHeight="1" ht="25.15" s="8" customFormat="1">
      <c r="A110" s="65">
        <f>請求明細!A110</f>
        <v/>
      </c>
      <c r="B110" s="27">
        <f>請求明細!B110</f>
        <v/>
      </c>
      <c r="C110" s="28">
        <f>請求明細!C110</f>
        <v/>
      </c>
      <c r="D110" s="29">
        <f>請求明細!D110</f>
        <v/>
      </c>
      <c r="E110" s="30">
        <f>請求明細!E110</f>
        <v/>
      </c>
      <c r="F110" s="66">
        <f>請求明細!F110</f>
        <v>0</v>
      </c>
      <c r="G110" s="111">
        <f>ROUNDDOWN((D110*F110),0)</f>
        <v>0</v>
      </c>
      <c r="H110" s="132">
        <f>請求明細!H110</f>
        <v/>
      </c>
      <c r="I110" s="133"/>
      <c r="J110" s="134"/>
      <c r="K110" s="35"/>
      <c r="L110" s="34"/>
      <c r="M110" s="31"/>
    </row>
    <row r="111" spans="1:16142" customHeight="1" ht="25.15" s="8" customFormat="1">
      <c r="A111" s="65">
        <f>請求明細!A111</f>
        <v/>
      </c>
      <c r="B111" s="27">
        <f>請求明細!B111</f>
        <v/>
      </c>
      <c r="C111" s="28">
        <f>請求明細!C111</f>
        <v/>
      </c>
      <c r="D111" s="29">
        <f>請求明細!D111</f>
        <v/>
      </c>
      <c r="E111" s="30">
        <f>請求明細!E111</f>
        <v/>
      </c>
      <c r="F111" s="66">
        <f>請求明細!F111</f>
        <v>0</v>
      </c>
      <c r="G111" s="111">
        <f>ROUNDDOWN((D111*F111),0)</f>
        <v>0</v>
      </c>
      <c r="H111" s="132">
        <f>請求明細!H111</f>
        <v/>
      </c>
      <c r="I111" s="133"/>
      <c r="J111" s="134"/>
      <c r="K111" s="35"/>
      <c r="L111" s="34"/>
      <c r="M111" s="31"/>
    </row>
    <row r="112" spans="1:16142" customHeight="1" ht="25.15" s="8" customFormat="1">
      <c r="A112" s="65">
        <f>請求明細!A112</f>
        <v/>
      </c>
      <c r="B112" s="27">
        <f>請求明細!B112</f>
        <v/>
      </c>
      <c r="C112" s="28">
        <f>請求明細!C112</f>
        <v/>
      </c>
      <c r="D112" s="29">
        <f>請求明細!D112</f>
        <v/>
      </c>
      <c r="E112" s="30">
        <f>請求明細!E112</f>
        <v/>
      </c>
      <c r="F112" s="66">
        <f>請求明細!F112</f>
        <v>0</v>
      </c>
      <c r="G112" s="111">
        <f>ROUNDDOWN((D112*F112),0)</f>
        <v>0</v>
      </c>
      <c r="H112" s="132">
        <f>請求明細!H112</f>
        <v/>
      </c>
      <c r="I112" s="133"/>
      <c r="J112" s="134"/>
      <c r="K112" s="35"/>
      <c r="L112" s="34"/>
      <c r="M112" s="31"/>
    </row>
    <row r="113" spans="1:16142" customHeight="1" ht="25.15" s="8" customFormat="1">
      <c r="A113" s="65">
        <f>請求明細!A113</f>
        <v/>
      </c>
      <c r="B113" s="27">
        <f>請求明細!B113</f>
        <v/>
      </c>
      <c r="C113" s="28">
        <f>請求明細!C113</f>
        <v/>
      </c>
      <c r="D113" s="29">
        <f>請求明細!D113</f>
        <v/>
      </c>
      <c r="E113" s="30">
        <f>請求明細!E113</f>
        <v/>
      </c>
      <c r="F113" s="66">
        <f>請求明細!F113</f>
        <v>0</v>
      </c>
      <c r="G113" s="111">
        <f>ROUNDDOWN((D113*F113),0)</f>
        <v>0</v>
      </c>
      <c r="H113" s="132">
        <f>請求明細!H113</f>
        <v/>
      </c>
      <c r="I113" s="133"/>
      <c r="J113" s="134"/>
      <c r="K113" s="35"/>
      <c r="L113" s="34"/>
      <c r="M113" s="31"/>
    </row>
    <row r="114" spans="1:16142" customHeight="1" ht="25.15" s="8" customFormat="1">
      <c r="A114" s="65">
        <f>請求明細!A114</f>
        <v/>
      </c>
      <c r="B114" s="27">
        <f>請求明細!B114</f>
        <v/>
      </c>
      <c r="C114" s="28">
        <f>請求明細!C114</f>
        <v/>
      </c>
      <c r="D114" s="29">
        <f>請求明細!D114</f>
        <v/>
      </c>
      <c r="E114" s="30">
        <f>請求明細!E114</f>
        <v/>
      </c>
      <c r="F114" s="66">
        <f>請求明細!F114</f>
        <v>0</v>
      </c>
      <c r="G114" s="111">
        <f>ROUNDDOWN((D114*F114),0)</f>
        <v>0</v>
      </c>
      <c r="H114" s="132">
        <f>請求明細!H114</f>
        <v/>
      </c>
      <c r="I114" s="133"/>
      <c r="J114" s="134"/>
      <c r="K114" s="35"/>
      <c r="L114" s="34"/>
      <c r="M114" s="31"/>
    </row>
    <row r="115" spans="1:16142" customHeight="1" ht="25.15" s="8" customFormat="1">
      <c r="A115" s="65">
        <f>請求明細!A115</f>
        <v/>
      </c>
      <c r="B115" s="27">
        <f>請求明細!B115</f>
        <v/>
      </c>
      <c r="C115" s="28">
        <f>請求明細!C115</f>
        <v/>
      </c>
      <c r="D115" s="29">
        <f>請求明細!D115</f>
        <v/>
      </c>
      <c r="E115" s="30">
        <f>請求明細!E115</f>
        <v/>
      </c>
      <c r="F115" s="66">
        <f>請求明細!F115</f>
        <v>0</v>
      </c>
      <c r="G115" s="111">
        <f>ROUNDDOWN((D115*F115),0)</f>
        <v>0</v>
      </c>
      <c r="H115" s="132">
        <f>請求明細!H115</f>
        <v/>
      </c>
      <c r="I115" s="133"/>
      <c r="J115" s="134"/>
      <c r="K115" s="35"/>
      <c r="L115" s="34"/>
      <c r="M115" s="31"/>
    </row>
    <row r="116" spans="1:16142" customHeight="1" ht="25.15" s="8" customFormat="1">
      <c r="A116" s="65">
        <f>請求明細!A116</f>
        <v/>
      </c>
      <c r="B116" s="27">
        <f>請求明細!B116</f>
        <v/>
      </c>
      <c r="C116" s="28">
        <f>請求明細!C116</f>
        <v/>
      </c>
      <c r="D116" s="29">
        <f>請求明細!D116</f>
        <v/>
      </c>
      <c r="E116" s="30">
        <f>請求明細!E116</f>
        <v/>
      </c>
      <c r="F116" s="66">
        <f>請求明細!F116</f>
        <v>0</v>
      </c>
      <c r="G116" s="111">
        <f>ROUNDDOWN((D116*F116),0)</f>
        <v>0</v>
      </c>
      <c r="H116" s="132">
        <f>請求明細!H116</f>
        <v/>
      </c>
      <c r="I116" s="133"/>
      <c r="J116" s="134"/>
      <c r="K116" s="35"/>
      <c r="L116" s="34"/>
      <c r="M116" s="31"/>
    </row>
    <row r="117" spans="1:16142" customHeight="1" ht="25.15" s="8" customFormat="1">
      <c r="A117" s="65">
        <f>請求明細!A117</f>
        <v/>
      </c>
      <c r="B117" s="27">
        <f>請求明細!B117</f>
        <v/>
      </c>
      <c r="C117" s="28">
        <f>請求明細!C117</f>
        <v/>
      </c>
      <c r="D117" s="29">
        <f>請求明細!D117</f>
        <v/>
      </c>
      <c r="E117" s="30">
        <f>請求明細!E117</f>
        <v/>
      </c>
      <c r="F117" s="66">
        <f>請求明細!F117</f>
        <v>0</v>
      </c>
      <c r="G117" s="111">
        <f>ROUNDDOWN((D117*F117),0)</f>
        <v>0</v>
      </c>
      <c r="H117" s="132">
        <f>請求明細!H117</f>
        <v/>
      </c>
      <c r="I117" s="133"/>
      <c r="J117" s="134"/>
      <c r="K117" s="35"/>
      <c r="L117" s="34"/>
      <c r="M117" s="31"/>
    </row>
    <row r="118" spans="1:16142" customHeight="1" ht="25.15" s="8" customFormat="1">
      <c r="A118" s="65">
        <f>請求明細!A118</f>
        <v/>
      </c>
      <c r="B118" s="27">
        <f>請求明細!B118</f>
        <v/>
      </c>
      <c r="C118" s="28">
        <f>請求明細!C118</f>
        <v/>
      </c>
      <c r="D118" s="29">
        <f>請求明細!D118</f>
        <v/>
      </c>
      <c r="E118" s="30">
        <f>請求明細!E118</f>
        <v/>
      </c>
      <c r="F118" s="66">
        <f>請求明細!F118</f>
        <v>0</v>
      </c>
      <c r="G118" s="111">
        <f>ROUNDDOWN((D118*F118),0)</f>
        <v>0</v>
      </c>
      <c r="H118" s="132">
        <f>請求明細!H118</f>
        <v/>
      </c>
      <c r="I118" s="133"/>
      <c r="J118" s="134"/>
      <c r="K118" s="35"/>
      <c r="L118" s="34"/>
      <c r="M118" s="31"/>
    </row>
    <row r="119" spans="1:16142" customHeight="1" ht="25.15" s="8" customFormat="1">
      <c r="A119" s="65">
        <f>請求明細!A119</f>
        <v/>
      </c>
      <c r="B119" s="27">
        <f>請求明細!B119</f>
        <v/>
      </c>
      <c r="C119" s="28">
        <f>請求明細!C119</f>
        <v/>
      </c>
      <c r="D119" s="29">
        <f>請求明細!D119</f>
        <v/>
      </c>
      <c r="E119" s="30">
        <f>請求明細!E119</f>
        <v/>
      </c>
      <c r="F119" s="66">
        <f>請求明細!F119</f>
        <v>0</v>
      </c>
      <c r="G119" s="111">
        <f>ROUNDDOWN((D119*F119),0)</f>
        <v>0</v>
      </c>
      <c r="H119" s="132">
        <f>請求明細!H119</f>
        <v/>
      </c>
      <c r="I119" s="133"/>
      <c r="J119" s="134"/>
      <c r="K119" s="35"/>
      <c r="L119" s="34"/>
      <c r="M119" s="31"/>
    </row>
    <row r="120" spans="1:16142" customHeight="1" ht="25.15" s="8" customFormat="1">
      <c r="A120" s="65">
        <f>請求明細!A120</f>
        <v/>
      </c>
      <c r="B120" s="27">
        <f>請求明細!B120</f>
        <v/>
      </c>
      <c r="C120" s="28">
        <f>請求明細!C120</f>
        <v/>
      </c>
      <c r="D120" s="29">
        <f>請求明細!D120</f>
        <v/>
      </c>
      <c r="E120" s="30">
        <f>請求明細!E120</f>
        <v/>
      </c>
      <c r="F120" s="66">
        <f>請求明細!F120</f>
        <v>0</v>
      </c>
      <c r="G120" s="111">
        <f>ROUNDDOWN((D120*F120),0)</f>
        <v>0</v>
      </c>
      <c r="H120" s="132">
        <f>請求明細!H120</f>
        <v/>
      </c>
      <c r="I120" s="133"/>
      <c r="J120" s="134"/>
      <c r="K120" s="35"/>
      <c r="L120" s="34"/>
      <c r="M120" s="31"/>
    </row>
    <row r="121" spans="1:16142" customHeight="1" ht="25.15" s="8" customFormat="1">
      <c r="A121" s="65">
        <f>請求明細!A121</f>
        <v/>
      </c>
      <c r="B121" s="27">
        <f>請求明細!B121</f>
        <v/>
      </c>
      <c r="C121" s="28">
        <f>請求明細!C121</f>
        <v/>
      </c>
      <c r="D121" s="29">
        <f>請求明細!D121</f>
        <v/>
      </c>
      <c r="E121" s="30">
        <f>請求明細!E121</f>
        <v/>
      </c>
      <c r="F121" s="66">
        <f>請求明細!F121</f>
        <v>0</v>
      </c>
      <c r="G121" s="111">
        <f>ROUNDDOWN((D121*F121),0)</f>
        <v>0</v>
      </c>
      <c r="H121" s="132">
        <f>請求明細!H121</f>
        <v/>
      </c>
      <c r="I121" s="133"/>
      <c r="J121" s="134"/>
      <c r="K121" s="35"/>
      <c r="L121" s="34"/>
      <c r="M121" s="31"/>
    </row>
    <row r="122" spans="1:16142" customHeight="1" ht="25.15" s="8" customFormat="1">
      <c r="A122" s="65">
        <f>請求明細!A122</f>
        <v/>
      </c>
      <c r="B122" s="27">
        <f>請求明細!B122</f>
        <v/>
      </c>
      <c r="C122" s="28">
        <f>請求明細!C122</f>
        <v/>
      </c>
      <c r="D122" s="29">
        <f>請求明細!D122</f>
        <v/>
      </c>
      <c r="E122" s="30">
        <f>請求明細!E122</f>
        <v/>
      </c>
      <c r="F122" s="66">
        <f>請求明細!F122</f>
        <v>0</v>
      </c>
      <c r="G122" s="111">
        <f>ROUNDDOWN((D122*F122),0)</f>
        <v>0</v>
      </c>
      <c r="H122" s="132">
        <f>請求明細!H122</f>
        <v/>
      </c>
      <c r="I122" s="133"/>
      <c r="J122" s="134"/>
      <c r="K122" s="35"/>
      <c r="L122" s="34"/>
      <c r="M122" s="31"/>
    </row>
    <row r="123" spans="1:16142" customHeight="1" ht="26.45" s="8" customFormat="1">
      <c r="A123" s="42"/>
      <c r="B123" s="43" t="s">
        <v>47</v>
      </c>
      <c r="C123" s="37"/>
      <c r="D123" s="38">
        <f>SUM(D103:D122)</f>
        <v>0</v>
      </c>
      <c r="E123" s="44"/>
      <c r="F123" s="66">
        <f>ROUND(K123*1.1,-1)</f>
        <v>0</v>
      </c>
      <c r="G123" s="38">
        <f>SUM(G103:G122)</f>
        <v>0</v>
      </c>
      <c r="H123" s="126"/>
      <c r="I123" s="127"/>
      <c r="J123" s="128"/>
      <c r="K123" s="45"/>
      <c r="L123" s="45"/>
      <c r="M123" s="45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5" t="str">
        <f>C2</f>
        <v>送　　り　　状</v>
      </c>
      <c r="D126" s="135"/>
      <c r="E126" s="135"/>
      <c r="F126" s="135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6"/>
      <c r="H127" s="136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（㈱）アーキテックス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9" t="str">
        <f>$B$6</f>
        <v>工事名称：</v>
      </c>
      <c r="C130" s="129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30" t="str">
        <f>$B$7</f>
        <v>受渡場所：</v>
      </c>
      <c r="C131" s="130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112" t="s">
        <v>30</v>
      </c>
      <c r="B133" s="22" t="s">
        <v>31</v>
      </c>
      <c r="C133" s="23" t="s">
        <v>32</v>
      </c>
      <c r="D133" s="112" t="s">
        <v>33</v>
      </c>
      <c r="E133" s="112" t="s">
        <v>34</v>
      </c>
      <c r="F133" s="24" t="s">
        <v>35</v>
      </c>
      <c r="G133" s="24" t="s">
        <v>36</v>
      </c>
      <c r="H133" s="131" t="s">
        <v>37</v>
      </c>
      <c r="I133" s="131"/>
      <c r="J133" s="131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>
        <f>請求明細!A134</f>
        <v/>
      </c>
      <c r="B134" s="27">
        <f>請求明細!B134</f>
        <v/>
      </c>
      <c r="C134" s="28">
        <f>請求明細!C134</f>
        <v/>
      </c>
      <c r="D134" s="29">
        <f>請求明細!D134</f>
        <v/>
      </c>
      <c r="E134" s="30">
        <f>請求明細!E134</f>
        <v/>
      </c>
      <c r="F134" s="66">
        <f>請求明細!F134</f>
        <v>0</v>
      </c>
      <c r="G134" s="111">
        <f>ROUNDDOWN((D134*F134),0)</f>
        <v>0</v>
      </c>
      <c r="H134" s="132">
        <f>請求明細!H134</f>
        <v/>
      </c>
      <c r="I134" s="133"/>
      <c r="J134" s="134"/>
      <c r="K134" s="31"/>
      <c r="L134" s="31"/>
      <c r="M134" s="31"/>
    </row>
    <row r="135" spans="1:16142" customHeight="1" ht="25.15" s="8" customFormat="1">
      <c r="A135" s="65">
        <f>請求明細!A135</f>
        <v/>
      </c>
      <c r="B135" s="27">
        <f>請求明細!B135</f>
        <v/>
      </c>
      <c r="C135" s="28">
        <f>請求明細!C135</f>
        <v/>
      </c>
      <c r="D135" s="29">
        <f>請求明細!D135</f>
        <v/>
      </c>
      <c r="E135" s="30">
        <f>請求明細!E135</f>
        <v/>
      </c>
      <c r="F135" s="66">
        <f>請求明細!F135</f>
        <v>0</v>
      </c>
      <c r="G135" s="111">
        <f>ROUNDDOWN((D135*F135),0)</f>
        <v>0</v>
      </c>
      <c r="H135" s="132">
        <f>請求明細!H135</f>
        <v/>
      </c>
      <c r="I135" s="133"/>
      <c r="J135" s="134"/>
      <c r="K135" s="35"/>
      <c r="L135" s="34"/>
      <c r="M135" s="31"/>
    </row>
    <row r="136" spans="1:16142" customHeight="1" ht="25.15" s="8" customFormat="1">
      <c r="A136" s="65">
        <f>請求明細!A136</f>
        <v/>
      </c>
      <c r="B136" s="27">
        <f>請求明細!B136</f>
        <v/>
      </c>
      <c r="C136" s="28">
        <f>請求明細!C136</f>
        <v/>
      </c>
      <c r="D136" s="29">
        <f>請求明細!D136</f>
        <v/>
      </c>
      <c r="E136" s="30">
        <f>請求明細!E136</f>
        <v/>
      </c>
      <c r="F136" s="66">
        <f>請求明細!F136</f>
        <v>0</v>
      </c>
      <c r="G136" s="111">
        <f>ROUNDDOWN((D136*F136),0)</f>
        <v>0</v>
      </c>
      <c r="H136" s="132">
        <f>請求明細!H136</f>
        <v/>
      </c>
      <c r="I136" s="133"/>
      <c r="J136" s="134"/>
      <c r="K136" s="35"/>
      <c r="L136" s="34"/>
      <c r="M136" s="31"/>
    </row>
    <row r="137" spans="1:16142" customHeight="1" ht="25.15" s="8" customFormat="1">
      <c r="A137" s="65">
        <f>請求明細!A137</f>
        <v/>
      </c>
      <c r="B137" s="27">
        <f>請求明細!B137</f>
        <v/>
      </c>
      <c r="C137" s="28">
        <f>請求明細!C137</f>
        <v/>
      </c>
      <c r="D137" s="29">
        <f>請求明細!D137</f>
        <v/>
      </c>
      <c r="E137" s="30">
        <f>請求明細!E137</f>
        <v/>
      </c>
      <c r="F137" s="66">
        <f>請求明細!F137</f>
        <v>0</v>
      </c>
      <c r="G137" s="111">
        <f>ROUNDDOWN((D137*F137),0)</f>
        <v>0</v>
      </c>
      <c r="H137" s="132">
        <f>請求明細!H137</f>
        <v/>
      </c>
      <c r="I137" s="133"/>
      <c r="J137" s="134"/>
      <c r="K137" s="35"/>
      <c r="L137" s="34"/>
      <c r="M137" s="31"/>
    </row>
    <row r="138" spans="1:16142" customHeight="1" ht="25.15" s="8" customFormat="1">
      <c r="A138" s="65">
        <f>請求明細!A138</f>
        <v/>
      </c>
      <c r="B138" s="27">
        <f>請求明細!B138</f>
        <v/>
      </c>
      <c r="C138" s="28">
        <f>請求明細!C138</f>
        <v/>
      </c>
      <c r="D138" s="29">
        <f>請求明細!D138</f>
        <v/>
      </c>
      <c r="E138" s="30">
        <f>請求明細!E138</f>
        <v/>
      </c>
      <c r="F138" s="66">
        <f>請求明細!F138</f>
        <v>0</v>
      </c>
      <c r="G138" s="111">
        <f>ROUNDDOWN((D138*F138),0)</f>
        <v>0</v>
      </c>
      <c r="H138" s="132">
        <f>請求明細!H138</f>
        <v/>
      </c>
      <c r="I138" s="133"/>
      <c r="J138" s="134"/>
      <c r="K138" s="35"/>
      <c r="L138" s="34"/>
      <c r="M138" s="31"/>
    </row>
    <row r="139" spans="1:16142" customHeight="1" ht="25.15" s="8" customFormat="1">
      <c r="A139" s="65">
        <f>請求明細!A139</f>
        <v/>
      </c>
      <c r="B139" s="27">
        <f>請求明細!B139</f>
        <v/>
      </c>
      <c r="C139" s="28">
        <f>請求明細!C139</f>
        <v/>
      </c>
      <c r="D139" s="29">
        <f>請求明細!D139</f>
        <v/>
      </c>
      <c r="E139" s="30">
        <f>請求明細!E139</f>
        <v/>
      </c>
      <c r="F139" s="66">
        <f>請求明細!F139</f>
        <v>0</v>
      </c>
      <c r="G139" s="111">
        <f>ROUNDDOWN((D139*F139),0)</f>
        <v>0</v>
      </c>
      <c r="H139" s="132">
        <f>請求明細!H139</f>
        <v/>
      </c>
      <c r="I139" s="133"/>
      <c r="J139" s="134"/>
      <c r="K139" s="35"/>
      <c r="L139" s="34"/>
      <c r="M139" s="31"/>
    </row>
    <row r="140" spans="1:16142" customHeight="1" ht="25.15" s="8" customFormat="1">
      <c r="A140" s="65">
        <f>請求明細!A140</f>
        <v/>
      </c>
      <c r="B140" s="27">
        <f>請求明細!B140</f>
        <v/>
      </c>
      <c r="C140" s="28">
        <f>請求明細!C140</f>
        <v/>
      </c>
      <c r="D140" s="29">
        <f>請求明細!D140</f>
        <v/>
      </c>
      <c r="E140" s="30">
        <f>請求明細!E140</f>
        <v/>
      </c>
      <c r="F140" s="66">
        <f>請求明細!F140</f>
        <v>0</v>
      </c>
      <c r="G140" s="111">
        <f>ROUNDDOWN((D140*F140),0)</f>
        <v>0</v>
      </c>
      <c r="H140" s="132">
        <f>請求明細!H140</f>
        <v/>
      </c>
      <c r="I140" s="133"/>
      <c r="J140" s="134"/>
      <c r="K140" s="35"/>
      <c r="L140" s="34"/>
      <c r="M140" s="31"/>
    </row>
    <row r="141" spans="1:16142" customHeight="1" ht="25.15" s="8" customFormat="1">
      <c r="A141" s="65">
        <f>請求明細!A141</f>
        <v/>
      </c>
      <c r="B141" s="27">
        <f>請求明細!B141</f>
        <v/>
      </c>
      <c r="C141" s="28">
        <f>請求明細!C141</f>
        <v/>
      </c>
      <c r="D141" s="29">
        <f>請求明細!D141</f>
        <v/>
      </c>
      <c r="E141" s="30">
        <f>請求明細!E141</f>
        <v/>
      </c>
      <c r="F141" s="66">
        <f>請求明細!F141</f>
        <v>0</v>
      </c>
      <c r="G141" s="111">
        <f>ROUNDDOWN((D141*F141),0)</f>
        <v>0</v>
      </c>
      <c r="H141" s="132">
        <f>請求明細!H141</f>
        <v/>
      </c>
      <c r="I141" s="133"/>
      <c r="J141" s="134"/>
      <c r="K141" s="35"/>
      <c r="L141" s="34"/>
      <c r="M141" s="31"/>
    </row>
    <row r="142" spans="1:16142" customHeight="1" ht="25.15" s="8" customFormat="1">
      <c r="A142" s="65">
        <f>請求明細!A142</f>
        <v/>
      </c>
      <c r="B142" s="27">
        <f>請求明細!B142</f>
        <v/>
      </c>
      <c r="C142" s="28">
        <f>請求明細!C142</f>
        <v/>
      </c>
      <c r="D142" s="29">
        <f>請求明細!D142</f>
        <v/>
      </c>
      <c r="E142" s="30">
        <f>請求明細!E142</f>
        <v/>
      </c>
      <c r="F142" s="66">
        <f>請求明細!F142</f>
        <v>0</v>
      </c>
      <c r="G142" s="111">
        <f>ROUNDDOWN((D142*F142),0)</f>
        <v>0</v>
      </c>
      <c r="H142" s="132">
        <f>請求明細!H142</f>
        <v/>
      </c>
      <c r="I142" s="133"/>
      <c r="J142" s="134"/>
      <c r="K142" s="35"/>
      <c r="L142" s="34"/>
      <c r="M142" s="31"/>
    </row>
    <row r="143" spans="1:16142" customHeight="1" ht="25.15" s="8" customFormat="1">
      <c r="A143" s="65">
        <f>請求明細!A143</f>
        <v/>
      </c>
      <c r="B143" s="27">
        <f>請求明細!B143</f>
        <v/>
      </c>
      <c r="C143" s="28">
        <f>請求明細!C143</f>
        <v/>
      </c>
      <c r="D143" s="29">
        <f>請求明細!D143</f>
        <v/>
      </c>
      <c r="E143" s="30">
        <f>請求明細!E143</f>
        <v/>
      </c>
      <c r="F143" s="66">
        <f>請求明細!F143</f>
        <v>0</v>
      </c>
      <c r="G143" s="111">
        <f>ROUNDDOWN((D143*F143),0)</f>
        <v>0</v>
      </c>
      <c r="H143" s="132">
        <f>請求明細!H143</f>
        <v/>
      </c>
      <c r="I143" s="133"/>
      <c r="J143" s="134"/>
      <c r="K143" s="35"/>
      <c r="L143" s="34"/>
      <c r="M143" s="31"/>
    </row>
    <row r="144" spans="1:16142" customHeight="1" ht="25.15" s="8" customFormat="1">
      <c r="A144" s="65">
        <f>請求明細!A144</f>
        <v/>
      </c>
      <c r="B144" s="27">
        <f>請求明細!B144</f>
        <v/>
      </c>
      <c r="C144" s="28">
        <f>請求明細!C144</f>
        <v/>
      </c>
      <c r="D144" s="29">
        <f>請求明細!D144</f>
        <v/>
      </c>
      <c r="E144" s="30">
        <f>請求明細!E144</f>
        <v/>
      </c>
      <c r="F144" s="66">
        <f>請求明細!F144</f>
        <v>0</v>
      </c>
      <c r="G144" s="111">
        <f>ROUNDDOWN((D144*F144),0)</f>
        <v>0</v>
      </c>
      <c r="H144" s="132">
        <f>請求明細!H144</f>
        <v/>
      </c>
      <c r="I144" s="133"/>
      <c r="J144" s="134"/>
      <c r="K144" s="35"/>
      <c r="L144" s="34"/>
      <c r="M144" s="31"/>
    </row>
    <row r="145" spans="1:16142" customHeight="1" ht="25.15" s="8" customFormat="1">
      <c r="A145" s="65">
        <f>請求明細!A145</f>
        <v/>
      </c>
      <c r="B145" s="27">
        <f>請求明細!B145</f>
        <v/>
      </c>
      <c r="C145" s="28">
        <f>請求明細!C145</f>
        <v/>
      </c>
      <c r="D145" s="29">
        <f>請求明細!D145</f>
        <v/>
      </c>
      <c r="E145" s="30">
        <f>請求明細!E145</f>
        <v/>
      </c>
      <c r="F145" s="66">
        <f>請求明細!F145</f>
        <v>0</v>
      </c>
      <c r="G145" s="111">
        <f>ROUNDDOWN((D145*F145),0)</f>
        <v>0</v>
      </c>
      <c r="H145" s="132">
        <f>請求明細!H145</f>
        <v/>
      </c>
      <c r="I145" s="133"/>
      <c r="J145" s="134"/>
      <c r="K145" s="35"/>
      <c r="L145" s="34"/>
      <c r="M145" s="31"/>
    </row>
    <row r="146" spans="1:16142" customHeight="1" ht="25.15" s="8" customFormat="1">
      <c r="A146" s="65">
        <f>請求明細!A146</f>
        <v/>
      </c>
      <c r="B146" s="27">
        <f>請求明細!B146</f>
        <v/>
      </c>
      <c r="C146" s="28">
        <f>請求明細!C146</f>
        <v/>
      </c>
      <c r="D146" s="29">
        <f>請求明細!D146</f>
        <v/>
      </c>
      <c r="E146" s="30">
        <f>請求明細!E146</f>
        <v/>
      </c>
      <c r="F146" s="66">
        <f>請求明細!F146</f>
        <v>0</v>
      </c>
      <c r="G146" s="111">
        <f>ROUNDDOWN((D146*F146),0)</f>
        <v>0</v>
      </c>
      <c r="H146" s="132">
        <f>請求明細!H146</f>
        <v/>
      </c>
      <c r="I146" s="133"/>
      <c r="J146" s="134"/>
      <c r="K146" s="35"/>
      <c r="L146" s="34"/>
      <c r="M146" s="31"/>
    </row>
    <row r="147" spans="1:16142" customHeight="1" ht="25.15" s="8" customFormat="1">
      <c r="A147" s="65">
        <f>請求明細!A147</f>
        <v/>
      </c>
      <c r="B147" s="27">
        <f>請求明細!B147</f>
        <v/>
      </c>
      <c r="C147" s="28">
        <f>請求明細!C147</f>
        <v/>
      </c>
      <c r="D147" s="29">
        <f>請求明細!D147</f>
        <v/>
      </c>
      <c r="E147" s="30">
        <f>請求明細!E147</f>
        <v/>
      </c>
      <c r="F147" s="66">
        <f>請求明細!F147</f>
        <v>0</v>
      </c>
      <c r="G147" s="111">
        <f>ROUNDDOWN((D147*F147),0)</f>
        <v>0</v>
      </c>
      <c r="H147" s="132">
        <f>請求明細!H147</f>
        <v/>
      </c>
      <c r="I147" s="133"/>
      <c r="J147" s="134"/>
      <c r="K147" s="35"/>
      <c r="L147" s="34"/>
      <c r="M147" s="31"/>
    </row>
    <row r="148" spans="1:16142" customHeight="1" ht="25.15" s="8" customFormat="1">
      <c r="A148" s="65">
        <f>請求明細!A148</f>
        <v/>
      </c>
      <c r="B148" s="27">
        <f>請求明細!B148</f>
        <v/>
      </c>
      <c r="C148" s="28">
        <f>請求明細!C148</f>
        <v/>
      </c>
      <c r="D148" s="29">
        <f>請求明細!D148</f>
        <v/>
      </c>
      <c r="E148" s="30">
        <f>請求明細!E148</f>
        <v/>
      </c>
      <c r="F148" s="66">
        <f>請求明細!F148</f>
        <v>0</v>
      </c>
      <c r="G148" s="111">
        <f>ROUNDDOWN((D148*F148),0)</f>
        <v>0</v>
      </c>
      <c r="H148" s="132">
        <f>請求明細!H148</f>
        <v/>
      </c>
      <c r="I148" s="133"/>
      <c r="J148" s="134"/>
      <c r="K148" s="35"/>
      <c r="L148" s="34"/>
      <c r="M148" s="31"/>
    </row>
    <row r="149" spans="1:16142" customHeight="1" ht="25.15" s="8" customFormat="1">
      <c r="A149" s="65">
        <f>請求明細!A149</f>
        <v/>
      </c>
      <c r="B149" s="27">
        <f>請求明細!B149</f>
        <v/>
      </c>
      <c r="C149" s="28">
        <f>請求明細!C149</f>
        <v/>
      </c>
      <c r="D149" s="29">
        <f>請求明細!D149</f>
        <v/>
      </c>
      <c r="E149" s="30">
        <f>請求明細!E149</f>
        <v/>
      </c>
      <c r="F149" s="66">
        <f>請求明細!F149</f>
        <v>0</v>
      </c>
      <c r="G149" s="111">
        <f>ROUNDDOWN((D149*F149),0)</f>
        <v>0</v>
      </c>
      <c r="H149" s="132">
        <f>請求明細!H149</f>
        <v/>
      </c>
      <c r="I149" s="133"/>
      <c r="J149" s="134"/>
      <c r="K149" s="35"/>
      <c r="L149" s="34"/>
      <c r="M149" s="31"/>
    </row>
    <row r="150" spans="1:16142" customHeight="1" ht="25.15" s="8" customFormat="1">
      <c r="A150" s="65">
        <f>請求明細!A150</f>
        <v/>
      </c>
      <c r="B150" s="27">
        <f>請求明細!B150</f>
        <v/>
      </c>
      <c r="C150" s="28">
        <f>請求明細!C150</f>
        <v/>
      </c>
      <c r="D150" s="29">
        <f>請求明細!D150</f>
        <v/>
      </c>
      <c r="E150" s="30">
        <f>請求明細!E150</f>
        <v/>
      </c>
      <c r="F150" s="66">
        <f>請求明細!F150</f>
        <v>0</v>
      </c>
      <c r="G150" s="111">
        <f>ROUNDDOWN((D150*F150),0)</f>
        <v>0</v>
      </c>
      <c r="H150" s="132">
        <f>請求明細!H150</f>
        <v/>
      </c>
      <c r="I150" s="133"/>
      <c r="J150" s="134"/>
      <c r="K150" s="35"/>
      <c r="L150" s="34"/>
      <c r="M150" s="31"/>
    </row>
    <row r="151" spans="1:16142" customHeight="1" ht="25.15" s="8" customFormat="1">
      <c r="A151" s="65">
        <f>請求明細!A151</f>
        <v/>
      </c>
      <c r="B151" s="27">
        <f>請求明細!B151</f>
        <v/>
      </c>
      <c r="C151" s="28">
        <f>請求明細!C151</f>
        <v/>
      </c>
      <c r="D151" s="29">
        <f>請求明細!D151</f>
        <v/>
      </c>
      <c r="E151" s="30">
        <f>請求明細!E151</f>
        <v/>
      </c>
      <c r="F151" s="66">
        <f>請求明細!F151</f>
        <v>0</v>
      </c>
      <c r="G151" s="111">
        <f>ROUNDDOWN((D151*F151),0)</f>
        <v>0</v>
      </c>
      <c r="H151" s="132">
        <f>請求明細!H151</f>
        <v/>
      </c>
      <c r="I151" s="133"/>
      <c r="J151" s="134"/>
      <c r="K151" s="35"/>
      <c r="L151" s="34"/>
      <c r="M151" s="31"/>
    </row>
    <row r="152" spans="1:16142" customHeight="1" ht="25.15" s="8" customFormat="1">
      <c r="A152" s="65">
        <f>請求明細!A152</f>
        <v/>
      </c>
      <c r="B152" s="27">
        <f>請求明細!B152</f>
        <v/>
      </c>
      <c r="C152" s="28">
        <f>請求明細!C152</f>
        <v/>
      </c>
      <c r="D152" s="29">
        <f>請求明細!D152</f>
        <v/>
      </c>
      <c r="E152" s="30">
        <f>請求明細!E152</f>
        <v/>
      </c>
      <c r="F152" s="66">
        <f>請求明細!F152</f>
        <v>0</v>
      </c>
      <c r="G152" s="111">
        <f>ROUNDDOWN((D152*F152),0)</f>
        <v>0</v>
      </c>
      <c r="H152" s="132">
        <f>請求明細!H152</f>
        <v/>
      </c>
      <c r="I152" s="133"/>
      <c r="J152" s="134"/>
      <c r="K152" s="35"/>
      <c r="L152" s="34"/>
      <c r="M152" s="31"/>
    </row>
    <row r="153" spans="1:16142" customHeight="1" ht="25.15" s="8" customFormat="1">
      <c r="A153" s="65">
        <f>請求明細!A153</f>
        <v/>
      </c>
      <c r="B153" s="27">
        <f>請求明細!B153</f>
        <v/>
      </c>
      <c r="C153" s="28">
        <f>請求明細!C153</f>
        <v/>
      </c>
      <c r="D153" s="29">
        <f>請求明細!D153</f>
        <v/>
      </c>
      <c r="E153" s="30">
        <f>請求明細!E153</f>
        <v/>
      </c>
      <c r="F153" s="66">
        <f>請求明細!F153</f>
        <v>0</v>
      </c>
      <c r="G153" s="111">
        <f>ROUNDDOWN((D153*F153),0)</f>
        <v>0</v>
      </c>
      <c r="H153" s="132">
        <f>請求明細!H153</f>
        <v/>
      </c>
      <c r="I153" s="133"/>
      <c r="J153" s="134"/>
      <c r="K153" s="35"/>
      <c r="L153" s="34"/>
      <c r="M153" s="31"/>
    </row>
    <row r="154" spans="1:16142" customHeight="1" ht="25.15" s="8" customFormat="1">
      <c r="A154" s="42"/>
      <c r="B154" s="43" t="s">
        <v>47</v>
      </c>
      <c r="C154" s="37"/>
      <c r="D154" s="38">
        <f>SUM(D134:D153)</f>
        <v>0</v>
      </c>
      <c r="E154" s="44"/>
      <c r="F154" s="66">
        <f>ROUND(K154*1.1,-1)</f>
        <v>0</v>
      </c>
      <c r="G154" s="38">
        <f>SUM(G134:G153)</f>
        <v>0</v>
      </c>
      <c r="H154" s="126"/>
      <c r="I154" s="127"/>
      <c r="J154" s="128"/>
      <c r="K154" s="45"/>
      <c r="L154" s="45"/>
      <c r="M154" s="45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5" t="str">
        <f>C2</f>
        <v>送　　り　　状</v>
      </c>
      <c r="D157" s="135"/>
      <c r="E157" s="135"/>
      <c r="F157" s="135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6"/>
      <c r="H158" s="136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（㈱）アーキテックス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9" t="str">
        <f>$B$6</f>
        <v>工事名称：</v>
      </c>
      <c r="C161" s="129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30" t="str">
        <f>$B$7</f>
        <v>受渡場所：</v>
      </c>
      <c r="C162" s="130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112" t="s">
        <v>30</v>
      </c>
      <c r="B164" s="22" t="s">
        <v>31</v>
      </c>
      <c r="C164" s="23" t="s">
        <v>32</v>
      </c>
      <c r="D164" s="112" t="s">
        <v>33</v>
      </c>
      <c r="E164" s="112" t="s">
        <v>34</v>
      </c>
      <c r="F164" s="24" t="s">
        <v>35</v>
      </c>
      <c r="G164" s="24" t="s">
        <v>36</v>
      </c>
      <c r="H164" s="131" t="s">
        <v>37</v>
      </c>
      <c r="I164" s="131"/>
      <c r="J164" s="131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>
        <f>請求明細!A165</f>
        <v/>
      </c>
      <c r="B165" s="27">
        <f>請求明細!B165</f>
        <v/>
      </c>
      <c r="C165" s="28">
        <f>請求明細!C165</f>
        <v/>
      </c>
      <c r="D165" s="29">
        <f>請求明細!D165</f>
        <v/>
      </c>
      <c r="E165" s="30">
        <f>請求明細!E165</f>
        <v/>
      </c>
      <c r="F165" s="66">
        <f>請求明細!F165</f>
        <v>0</v>
      </c>
      <c r="G165" s="111">
        <f>ROUNDDOWN((D165*F165),0)</f>
        <v>0</v>
      </c>
      <c r="H165" s="132">
        <f>請求明細!H165</f>
        <v/>
      </c>
      <c r="I165" s="133"/>
      <c r="J165" s="134"/>
      <c r="K165" s="31"/>
      <c r="L165" s="31"/>
      <c r="M165" s="31"/>
    </row>
    <row r="166" spans="1:16142" customHeight="1" ht="25.15" s="8" customFormat="1">
      <c r="A166" s="65">
        <f>請求明細!A166</f>
        <v/>
      </c>
      <c r="B166" s="27">
        <f>請求明細!B166</f>
        <v/>
      </c>
      <c r="C166" s="28">
        <f>請求明細!C166</f>
        <v/>
      </c>
      <c r="D166" s="29">
        <f>請求明細!D166</f>
        <v/>
      </c>
      <c r="E166" s="30">
        <f>請求明細!E166</f>
        <v/>
      </c>
      <c r="F166" s="66">
        <f>請求明細!F166</f>
        <v>0</v>
      </c>
      <c r="G166" s="111">
        <f>ROUNDDOWN((D166*F166),0)</f>
        <v>0</v>
      </c>
      <c r="H166" s="132">
        <f>請求明細!H166</f>
        <v/>
      </c>
      <c r="I166" s="133"/>
      <c r="J166" s="134"/>
      <c r="K166" s="35"/>
      <c r="L166" s="34"/>
      <c r="M166" s="31"/>
    </row>
    <row r="167" spans="1:16142" customHeight="1" ht="25.15" s="8" customFormat="1">
      <c r="A167" s="65">
        <f>請求明細!A167</f>
        <v/>
      </c>
      <c r="B167" s="27">
        <f>請求明細!B167</f>
        <v/>
      </c>
      <c r="C167" s="28">
        <f>請求明細!C167</f>
        <v/>
      </c>
      <c r="D167" s="29">
        <f>請求明細!D167</f>
        <v/>
      </c>
      <c r="E167" s="30">
        <f>請求明細!E167</f>
        <v/>
      </c>
      <c r="F167" s="66">
        <f>請求明細!F167</f>
        <v>0</v>
      </c>
      <c r="G167" s="111">
        <f>ROUNDDOWN((D167*F167),0)</f>
        <v>0</v>
      </c>
      <c r="H167" s="132">
        <f>請求明細!H167</f>
        <v/>
      </c>
      <c r="I167" s="133"/>
      <c r="J167" s="134"/>
      <c r="K167" s="35"/>
      <c r="L167" s="34"/>
      <c r="M167" s="31"/>
    </row>
    <row r="168" spans="1:16142" customHeight="1" ht="25.15" s="8" customFormat="1">
      <c r="A168" s="65">
        <f>請求明細!A168</f>
        <v/>
      </c>
      <c r="B168" s="27">
        <f>請求明細!B168</f>
        <v/>
      </c>
      <c r="C168" s="28">
        <f>請求明細!C168</f>
        <v/>
      </c>
      <c r="D168" s="29">
        <f>請求明細!D168</f>
        <v/>
      </c>
      <c r="E168" s="30">
        <f>請求明細!E168</f>
        <v/>
      </c>
      <c r="F168" s="66">
        <f>請求明細!F168</f>
        <v>0</v>
      </c>
      <c r="G168" s="111">
        <f>ROUNDDOWN((D168*F168),0)</f>
        <v>0</v>
      </c>
      <c r="H168" s="132">
        <f>請求明細!H168</f>
        <v/>
      </c>
      <c r="I168" s="133"/>
      <c r="J168" s="134"/>
      <c r="K168" s="35"/>
      <c r="L168" s="34"/>
      <c r="M168" s="31"/>
    </row>
    <row r="169" spans="1:16142" customHeight="1" ht="25.15" s="8" customFormat="1">
      <c r="A169" s="65">
        <f>請求明細!A169</f>
        <v/>
      </c>
      <c r="B169" s="27">
        <f>請求明細!B169</f>
        <v/>
      </c>
      <c r="C169" s="28">
        <f>請求明細!C169</f>
        <v/>
      </c>
      <c r="D169" s="29">
        <f>請求明細!D169</f>
        <v/>
      </c>
      <c r="E169" s="30">
        <f>請求明細!E169</f>
        <v/>
      </c>
      <c r="F169" s="66">
        <f>請求明細!F169</f>
        <v>0</v>
      </c>
      <c r="G169" s="111">
        <f>ROUNDDOWN((D169*F169),0)</f>
        <v>0</v>
      </c>
      <c r="H169" s="132">
        <f>請求明細!H169</f>
        <v/>
      </c>
      <c r="I169" s="133"/>
      <c r="J169" s="134"/>
      <c r="K169" s="35"/>
      <c r="L169" s="34"/>
      <c r="M169" s="31"/>
    </row>
    <row r="170" spans="1:16142" customHeight="1" ht="25.15" s="8" customFormat="1">
      <c r="A170" s="65">
        <f>請求明細!A170</f>
        <v/>
      </c>
      <c r="B170" s="27">
        <f>請求明細!B170</f>
        <v/>
      </c>
      <c r="C170" s="28">
        <f>請求明細!C170</f>
        <v/>
      </c>
      <c r="D170" s="29">
        <f>請求明細!D170</f>
        <v/>
      </c>
      <c r="E170" s="30">
        <f>請求明細!E170</f>
        <v/>
      </c>
      <c r="F170" s="66">
        <f>請求明細!F170</f>
        <v>0</v>
      </c>
      <c r="G170" s="111">
        <f>ROUNDDOWN((D170*F170),0)</f>
        <v>0</v>
      </c>
      <c r="H170" s="132">
        <f>請求明細!H170</f>
        <v/>
      </c>
      <c r="I170" s="133"/>
      <c r="J170" s="134"/>
      <c r="K170" s="35"/>
      <c r="L170" s="34"/>
      <c r="M170" s="31"/>
    </row>
    <row r="171" spans="1:16142" customHeight="1" ht="25.15" s="8" customFormat="1">
      <c r="A171" s="65">
        <f>請求明細!A171</f>
        <v/>
      </c>
      <c r="B171" s="27">
        <f>請求明細!B171</f>
        <v/>
      </c>
      <c r="C171" s="28">
        <f>請求明細!C171</f>
        <v/>
      </c>
      <c r="D171" s="29">
        <f>請求明細!D171</f>
        <v/>
      </c>
      <c r="E171" s="30">
        <f>請求明細!E171</f>
        <v/>
      </c>
      <c r="F171" s="66">
        <f>請求明細!F171</f>
        <v>0</v>
      </c>
      <c r="G171" s="111">
        <f>ROUNDDOWN((D171*F171),0)</f>
        <v>0</v>
      </c>
      <c r="H171" s="132">
        <f>請求明細!H171</f>
        <v/>
      </c>
      <c r="I171" s="133"/>
      <c r="J171" s="134"/>
      <c r="K171" s="35"/>
      <c r="L171" s="34"/>
      <c r="M171" s="31"/>
    </row>
    <row r="172" spans="1:16142" customHeight="1" ht="25.15" s="8" customFormat="1">
      <c r="A172" s="65">
        <f>請求明細!A172</f>
        <v/>
      </c>
      <c r="B172" s="27">
        <f>請求明細!B172</f>
        <v/>
      </c>
      <c r="C172" s="28">
        <f>請求明細!C172</f>
        <v/>
      </c>
      <c r="D172" s="29">
        <f>請求明細!D172</f>
        <v/>
      </c>
      <c r="E172" s="30">
        <f>請求明細!E172</f>
        <v/>
      </c>
      <c r="F172" s="66">
        <f>請求明細!F172</f>
        <v>0</v>
      </c>
      <c r="G172" s="111">
        <f>ROUNDDOWN((D172*F172),0)</f>
        <v>0</v>
      </c>
      <c r="H172" s="132">
        <f>請求明細!H172</f>
        <v/>
      </c>
      <c r="I172" s="133"/>
      <c r="J172" s="134"/>
      <c r="K172" s="35"/>
      <c r="L172" s="34"/>
      <c r="M172" s="31"/>
    </row>
    <row r="173" spans="1:16142" customHeight="1" ht="25.15" s="8" customFormat="1">
      <c r="A173" s="65">
        <f>請求明細!A173</f>
        <v/>
      </c>
      <c r="B173" s="27">
        <f>請求明細!B173</f>
        <v/>
      </c>
      <c r="C173" s="28">
        <f>請求明細!C173</f>
        <v/>
      </c>
      <c r="D173" s="29">
        <f>請求明細!D173</f>
        <v/>
      </c>
      <c r="E173" s="30">
        <f>請求明細!E173</f>
        <v/>
      </c>
      <c r="F173" s="66">
        <f>請求明細!F173</f>
        <v>0</v>
      </c>
      <c r="G173" s="111">
        <f>ROUNDDOWN((D173*F173),0)</f>
        <v>0</v>
      </c>
      <c r="H173" s="132">
        <f>請求明細!H173</f>
        <v/>
      </c>
      <c r="I173" s="133"/>
      <c r="J173" s="134"/>
      <c r="K173" s="35"/>
      <c r="L173" s="34"/>
      <c r="M173" s="31"/>
    </row>
    <row r="174" spans="1:16142" customHeight="1" ht="25.15" s="8" customFormat="1">
      <c r="A174" s="65">
        <f>請求明細!A174</f>
        <v/>
      </c>
      <c r="B174" s="27">
        <f>請求明細!B174</f>
        <v/>
      </c>
      <c r="C174" s="28">
        <f>請求明細!C174</f>
        <v/>
      </c>
      <c r="D174" s="29">
        <f>請求明細!D174</f>
        <v/>
      </c>
      <c r="E174" s="30">
        <f>請求明細!E174</f>
        <v/>
      </c>
      <c r="F174" s="66">
        <f>請求明細!F174</f>
        <v>0</v>
      </c>
      <c r="G174" s="111">
        <f>ROUNDDOWN((D174*F174),0)</f>
        <v>0</v>
      </c>
      <c r="H174" s="132">
        <f>請求明細!H174</f>
        <v/>
      </c>
      <c r="I174" s="133"/>
      <c r="J174" s="134"/>
      <c r="K174" s="35"/>
      <c r="L174" s="34"/>
      <c r="M174" s="31"/>
    </row>
    <row r="175" spans="1:16142" customHeight="1" ht="25.15" s="8" customFormat="1">
      <c r="A175" s="65">
        <f>請求明細!A175</f>
        <v/>
      </c>
      <c r="B175" s="27">
        <f>請求明細!B175</f>
        <v/>
      </c>
      <c r="C175" s="28">
        <f>請求明細!C175</f>
        <v/>
      </c>
      <c r="D175" s="29">
        <f>請求明細!D175</f>
        <v/>
      </c>
      <c r="E175" s="30">
        <f>請求明細!E175</f>
        <v/>
      </c>
      <c r="F175" s="66">
        <f>請求明細!F175</f>
        <v>0</v>
      </c>
      <c r="G175" s="111">
        <f>ROUNDDOWN((D175*F175),0)</f>
        <v>0</v>
      </c>
      <c r="H175" s="132">
        <f>請求明細!H175</f>
        <v/>
      </c>
      <c r="I175" s="133"/>
      <c r="J175" s="134"/>
      <c r="K175" s="35"/>
      <c r="L175" s="34"/>
      <c r="M175" s="31"/>
    </row>
    <row r="176" spans="1:16142" customHeight="1" ht="25.15" s="8" customFormat="1">
      <c r="A176" s="65">
        <f>請求明細!A176</f>
        <v/>
      </c>
      <c r="B176" s="27">
        <f>請求明細!B176</f>
        <v/>
      </c>
      <c r="C176" s="28">
        <f>請求明細!C176</f>
        <v/>
      </c>
      <c r="D176" s="29">
        <f>請求明細!D176</f>
        <v/>
      </c>
      <c r="E176" s="30">
        <f>請求明細!E176</f>
        <v/>
      </c>
      <c r="F176" s="66">
        <f>請求明細!F176</f>
        <v>0</v>
      </c>
      <c r="G176" s="111">
        <f>ROUNDDOWN((D176*F176),0)</f>
        <v>0</v>
      </c>
      <c r="H176" s="132">
        <f>請求明細!H176</f>
        <v/>
      </c>
      <c r="I176" s="133"/>
      <c r="J176" s="134"/>
      <c r="K176" s="35"/>
      <c r="L176" s="34"/>
      <c r="M176" s="31"/>
    </row>
    <row r="177" spans="1:16142" customHeight="1" ht="25.15" s="8" customFormat="1">
      <c r="A177" s="65">
        <f>請求明細!A177</f>
        <v/>
      </c>
      <c r="B177" s="27">
        <f>請求明細!B177</f>
        <v/>
      </c>
      <c r="C177" s="28">
        <f>請求明細!C177</f>
        <v/>
      </c>
      <c r="D177" s="29">
        <f>請求明細!D177</f>
        <v/>
      </c>
      <c r="E177" s="30">
        <f>請求明細!E177</f>
        <v/>
      </c>
      <c r="F177" s="66">
        <f>請求明細!F177</f>
        <v>0</v>
      </c>
      <c r="G177" s="111">
        <f>ROUNDDOWN((D177*F177),0)</f>
        <v>0</v>
      </c>
      <c r="H177" s="132">
        <f>請求明細!H177</f>
        <v/>
      </c>
      <c r="I177" s="133"/>
      <c r="J177" s="134"/>
      <c r="K177" s="35"/>
      <c r="L177" s="34"/>
      <c r="M177" s="31"/>
    </row>
    <row r="178" spans="1:16142" customHeight="1" ht="25.15" s="8" customFormat="1">
      <c r="A178" s="65">
        <f>請求明細!A178</f>
        <v/>
      </c>
      <c r="B178" s="27">
        <f>請求明細!B178</f>
        <v/>
      </c>
      <c r="C178" s="28">
        <f>請求明細!C178</f>
        <v/>
      </c>
      <c r="D178" s="29">
        <f>請求明細!D178</f>
        <v/>
      </c>
      <c r="E178" s="30">
        <f>請求明細!E178</f>
        <v/>
      </c>
      <c r="F178" s="66">
        <f>請求明細!F178</f>
        <v>0</v>
      </c>
      <c r="G178" s="111">
        <f>ROUNDDOWN((D178*F178),0)</f>
        <v>0</v>
      </c>
      <c r="H178" s="132">
        <f>請求明細!H178</f>
        <v/>
      </c>
      <c r="I178" s="133"/>
      <c r="J178" s="134"/>
      <c r="K178" s="35"/>
      <c r="L178" s="34"/>
      <c r="M178" s="31"/>
    </row>
    <row r="179" spans="1:16142" customHeight="1" ht="25.15" s="8" customFormat="1">
      <c r="A179" s="65">
        <f>請求明細!A179</f>
        <v/>
      </c>
      <c r="B179" s="27">
        <f>請求明細!B179</f>
        <v/>
      </c>
      <c r="C179" s="28">
        <f>請求明細!C179</f>
        <v/>
      </c>
      <c r="D179" s="29">
        <f>請求明細!D179</f>
        <v/>
      </c>
      <c r="E179" s="30">
        <f>請求明細!E179</f>
        <v/>
      </c>
      <c r="F179" s="66">
        <f>請求明細!F179</f>
        <v>0</v>
      </c>
      <c r="G179" s="111">
        <f>ROUNDDOWN((D179*F179),0)</f>
        <v>0</v>
      </c>
      <c r="H179" s="132">
        <f>請求明細!H179</f>
        <v/>
      </c>
      <c r="I179" s="133"/>
      <c r="J179" s="134"/>
      <c r="K179" s="35"/>
      <c r="L179" s="34"/>
      <c r="M179" s="31"/>
    </row>
    <row r="180" spans="1:16142" customHeight="1" ht="25.15" s="8" customFormat="1">
      <c r="A180" s="65">
        <f>請求明細!A180</f>
        <v/>
      </c>
      <c r="B180" s="27">
        <f>請求明細!B180</f>
        <v/>
      </c>
      <c r="C180" s="28">
        <f>請求明細!C180</f>
        <v/>
      </c>
      <c r="D180" s="29">
        <f>請求明細!D180</f>
        <v/>
      </c>
      <c r="E180" s="30">
        <f>請求明細!E180</f>
        <v/>
      </c>
      <c r="F180" s="66">
        <f>請求明細!F180</f>
        <v>0</v>
      </c>
      <c r="G180" s="111">
        <f>ROUNDDOWN((D180*F180),0)</f>
        <v>0</v>
      </c>
      <c r="H180" s="132">
        <f>請求明細!H180</f>
        <v/>
      </c>
      <c r="I180" s="133"/>
      <c r="J180" s="134"/>
      <c r="K180" s="35"/>
      <c r="L180" s="34"/>
      <c r="M180" s="31"/>
    </row>
    <row r="181" spans="1:16142" customHeight="1" ht="25.15" s="8" customFormat="1">
      <c r="A181" s="65">
        <f>請求明細!A181</f>
        <v/>
      </c>
      <c r="B181" s="27">
        <f>請求明細!B181</f>
        <v/>
      </c>
      <c r="C181" s="28">
        <f>請求明細!C181</f>
        <v/>
      </c>
      <c r="D181" s="29">
        <f>請求明細!D181</f>
        <v/>
      </c>
      <c r="E181" s="30">
        <f>請求明細!E181</f>
        <v/>
      </c>
      <c r="F181" s="66">
        <f>請求明細!F181</f>
        <v>0</v>
      </c>
      <c r="G181" s="111">
        <f>ROUNDDOWN((D181*F181),0)</f>
        <v>0</v>
      </c>
      <c r="H181" s="132">
        <f>請求明細!H181</f>
        <v/>
      </c>
      <c r="I181" s="133"/>
      <c r="J181" s="134"/>
      <c r="K181" s="35"/>
      <c r="L181" s="34"/>
      <c r="M181" s="31"/>
    </row>
    <row r="182" spans="1:16142" customHeight="1" ht="25.15" s="8" customFormat="1">
      <c r="A182" s="65">
        <f>請求明細!A182</f>
        <v/>
      </c>
      <c r="B182" s="27">
        <f>請求明細!B182</f>
        <v/>
      </c>
      <c r="C182" s="28">
        <f>請求明細!C182</f>
        <v/>
      </c>
      <c r="D182" s="29">
        <f>請求明細!D182</f>
        <v/>
      </c>
      <c r="E182" s="30">
        <f>請求明細!E182</f>
        <v/>
      </c>
      <c r="F182" s="66">
        <f>請求明細!F182</f>
        <v>0</v>
      </c>
      <c r="G182" s="111">
        <f>ROUNDDOWN((D182*F182),0)</f>
        <v>0</v>
      </c>
      <c r="H182" s="132">
        <f>請求明細!H182</f>
        <v/>
      </c>
      <c r="I182" s="133"/>
      <c r="J182" s="134"/>
      <c r="K182" s="35"/>
      <c r="L182" s="34"/>
      <c r="M182" s="31"/>
    </row>
    <row r="183" spans="1:16142" customHeight="1" ht="25.15" s="8" customFormat="1">
      <c r="A183" s="65">
        <f>請求明細!A183</f>
        <v/>
      </c>
      <c r="B183" s="27">
        <f>請求明細!B183</f>
        <v/>
      </c>
      <c r="C183" s="28">
        <f>請求明細!C183</f>
        <v/>
      </c>
      <c r="D183" s="29">
        <f>請求明細!D183</f>
        <v/>
      </c>
      <c r="E183" s="30">
        <f>請求明細!E183</f>
        <v/>
      </c>
      <c r="F183" s="66">
        <f>請求明細!F183</f>
        <v>0</v>
      </c>
      <c r="G183" s="111">
        <f>ROUNDDOWN((D183*F183),0)</f>
        <v>0</v>
      </c>
      <c r="H183" s="132">
        <f>請求明細!H183</f>
        <v/>
      </c>
      <c r="I183" s="133"/>
      <c r="J183" s="134"/>
      <c r="K183" s="35"/>
      <c r="L183" s="34"/>
      <c r="M183" s="31"/>
    </row>
    <row r="184" spans="1:16142" customHeight="1" ht="25.15" s="8" customFormat="1">
      <c r="A184" s="65">
        <f>請求明細!A184</f>
        <v/>
      </c>
      <c r="B184" s="27">
        <f>請求明細!B184</f>
        <v/>
      </c>
      <c r="C184" s="28">
        <f>請求明細!C184</f>
        <v/>
      </c>
      <c r="D184" s="29">
        <f>請求明細!D184</f>
        <v/>
      </c>
      <c r="E184" s="30">
        <f>請求明細!E184</f>
        <v/>
      </c>
      <c r="F184" s="66">
        <f>請求明細!F184</f>
        <v>0</v>
      </c>
      <c r="G184" s="111">
        <f>ROUNDDOWN((D184*F184),0)</f>
        <v>0</v>
      </c>
      <c r="H184" s="132">
        <f>請求明細!H184</f>
        <v/>
      </c>
      <c r="I184" s="133"/>
      <c r="J184" s="134"/>
      <c r="K184" s="35"/>
      <c r="L184" s="34"/>
      <c r="M184" s="31"/>
    </row>
    <row r="185" spans="1:16142" customHeight="1" ht="25.15" s="8" customFormat="1">
      <c r="A185" s="42"/>
      <c r="B185" s="43" t="s">
        <v>47</v>
      </c>
      <c r="C185" s="37"/>
      <c r="D185" s="38">
        <f>SUM(D165:D184)</f>
        <v>0</v>
      </c>
      <c r="E185" s="44"/>
      <c r="F185" s="66">
        <f>ROUND(K185*1.1,-1)</f>
        <v>0</v>
      </c>
      <c r="G185" s="38">
        <f>SUM(G165:G184)</f>
        <v>0</v>
      </c>
      <c r="H185" s="126"/>
      <c r="I185" s="127"/>
      <c r="J185" s="128"/>
      <c r="K185" s="45"/>
      <c r="L185" s="45"/>
      <c r="M185" s="45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5" t="str">
        <f>C2</f>
        <v>送　　り　　状</v>
      </c>
      <c r="D188" s="135"/>
      <c r="E188" s="135"/>
      <c r="F188" s="135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6"/>
      <c r="H189" s="136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9" t="str">
        <f>$B$6</f>
        <v>工事名称：</v>
      </c>
      <c r="C192" s="129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30" t="str">
        <f>$B$7</f>
        <v>受渡場所：</v>
      </c>
      <c r="C193" s="130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112" t="s">
        <v>30</v>
      </c>
      <c r="B195" s="22" t="s">
        <v>31</v>
      </c>
      <c r="C195" s="23" t="s">
        <v>32</v>
      </c>
      <c r="D195" s="112" t="s">
        <v>33</v>
      </c>
      <c r="E195" s="112" t="s">
        <v>34</v>
      </c>
      <c r="F195" s="24" t="s">
        <v>35</v>
      </c>
      <c r="G195" s="24" t="s">
        <v>36</v>
      </c>
      <c r="H195" s="131" t="s">
        <v>37</v>
      </c>
      <c r="I195" s="131"/>
      <c r="J195" s="131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>
        <f>請求明細!A196</f>
        <v/>
      </c>
      <c r="B196" s="27">
        <f>請求明細!B196</f>
        <v/>
      </c>
      <c r="C196" s="28">
        <f>請求明細!C196</f>
        <v/>
      </c>
      <c r="D196" s="29">
        <f>請求明細!D196</f>
        <v/>
      </c>
      <c r="E196" s="30">
        <f>請求明細!E196</f>
        <v/>
      </c>
      <c r="F196" s="66">
        <f>請求明細!F196</f>
        <v>0</v>
      </c>
      <c r="G196" s="111">
        <f>ROUNDDOWN((D196*F196),0)</f>
        <v>0</v>
      </c>
      <c r="H196" s="132">
        <f>請求明細!H196</f>
        <v/>
      </c>
      <c r="I196" s="133"/>
      <c r="J196" s="134"/>
      <c r="K196" s="31"/>
      <c r="L196" s="31"/>
      <c r="M196" s="31"/>
    </row>
    <row r="197" spans="1:16142" customHeight="1" ht="25.15" s="8" customFormat="1">
      <c r="A197" s="65">
        <f>請求明細!A197</f>
        <v/>
      </c>
      <c r="B197" s="27">
        <f>請求明細!B197</f>
        <v/>
      </c>
      <c r="C197" s="28">
        <f>請求明細!C197</f>
        <v/>
      </c>
      <c r="D197" s="29">
        <f>請求明細!D197</f>
        <v/>
      </c>
      <c r="E197" s="30">
        <f>請求明細!E197</f>
        <v/>
      </c>
      <c r="F197" s="66">
        <f>請求明細!F197</f>
        <v>0</v>
      </c>
      <c r="G197" s="111">
        <f>ROUNDDOWN((D197*F197),0)</f>
        <v>0</v>
      </c>
      <c r="H197" s="132">
        <f>請求明細!H197</f>
        <v/>
      </c>
      <c r="I197" s="133"/>
      <c r="J197" s="134"/>
      <c r="K197" s="35"/>
      <c r="L197" s="34"/>
      <c r="M197" s="31"/>
    </row>
    <row r="198" spans="1:16142" customHeight="1" ht="25.15" s="8" customFormat="1">
      <c r="A198" s="65">
        <f>請求明細!A198</f>
        <v/>
      </c>
      <c r="B198" s="27">
        <f>請求明細!B198</f>
        <v/>
      </c>
      <c r="C198" s="28">
        <f>請求明細!C198</f>
        <v/>
      </c>
      <c r="D198" s="29">
        <f>請求明細!D198</f>
        <v/>
      </c>
      <c r="E198" s="30">
        <f>請求明細!E198</f>
        <v/>
      </c>
      <c r="F198" s="66">
        <f>請求明細!F198</f>
        <v>0</v>
      </c>
      <c r="G198" s="111">
        <f>ROUNDDOWN((D198*F198),0)</f>
        <v>0</v>
      </c>
      <c r="H198" s="132">
        <f>請求明細!H198</f>
        <v/>
      </c>
      <c r="I198" s="133"/>
      <c r="J198" s="134"/>
      <c r="K198" s="35"/>
      <c r="L198" s="34"/>
      <c r="M198" s="31"/>
    </row>
    <row r="199" spans="1:16142" customHeight="1" ht="25.15" s="8" customFormat="1">
      <c r="A199" s="65">
        <f>請求明細!A199</f>
        <v/>
      </c>
      <c r="B199" s="27">
        <f>請求明細!B199</f>
        <v/>
      </c>
      <c r="C199" s="28">
        <f>請求明細!C199</f>
        <v/>
      </c>
      <c r="D199" s="29">
        <f>請求明細!D199</f>
        <v/>
      </c>
      <c r="E199" s="30">
        <f>請求明細!E199</f>
        <v/>
      </c>
      <c r="F199" s="66">
        <f>請求明細!F199</f>
        <v>0</v>
      </c>
      <c r="G199" s="111">
        <f>ROUNDDOWN((D199*F199),0)</f>
        <v>0</v>
      </c>
      <c r="H199" s="132">
        <f>請求明細!H199</f>
        <v/>
      </c>
      <c r="I199" s="133"/>
      <c r="J199" s="134"/>
      <c r="K199" s="35"/>
      <c r="L199" s="34"/>
      <c r="M199" s="31"/>
    </row>
    <row r="200" spans="1:16142" customHeight="1" ht="25.15" s="8" customFormat="1">
      <c r="A200" s="65">
        <f>請求明細!A200</f>
        <v/>
      </c>
      <c r="B200" s="27">
        <f>請求明細!B200</f>
        <v/>
      </c>
      <c r="C200" s="28">
        <f>請求明細!C200</f>
        <v/>
      </c>
      <c r="D200" s="29">
        <f>請求明細!D200</f>
        <v/>
      </c>
      <c r="E200" s="30">
        <f>請求明細!E200</f>
        <v/>
      </c>
      <c r="F200" s="66">
        <f>請求明細!F200</f>
        <v>0</v>
      </c>
      <c r="G200" s="111">
        <f>ROUNDDOWN((D200*F200),0)</f>
        <v>0</v>
      </c>
      <c r="H200" s="132">
        <f>請求明細!H200</f>
        <v/>
      </c>
      <c r="I200" s="133"/>
      <c r="J200" s="134"/>
      <c r="K200" s="35"/>
      <c r="L200" s="34"/>
      <c r="M200" s="31"/>
    </row>
    <row r="201" spans="1:16142" customHeight="1" ht="25.15" s="8" customFormat="1">
      <c r="A201" s="65">
        <f>請求明細!A201</f>
        <v/>
      </c>
      <c r="B201" s="27">
        <f>請求明細!B201</f>
        <v/>
      </c>
      <c r="C201" s="28">
        <f>請求明細!C201</f>
        <v/>
      </c>
      <c r="D201" s="29">
        <f>請求明細!D201</f>
        <v/>
      </c>
      <c r="E201" s="30">
        <f>請求明細!E201</f>
        <v/>
      </c>
      <c r="F201" s="66">
        <f>請求明細!F201</f>
        <v>0</v>
      </c>
      <c r="G201" s="111">
        <f>ROUNDDOWN((D201*F201),0)</f>
        <v>0</v>
      </c>
      <c r="H201" s="132">
        <f>請求明細!H201</f>
        <v/>
      </c>
      <c r="I201" s="133"/>
      <c r="J201" s="134"/>
      <c r="K201" s="35"/>
      <c r="L201" s="34"/>
      <c r="M201" s="31"/>
    </row>
    <row r="202" spans="1:16142" customHeight="1" ht="25.15" s="8" customFormat="1">
      <c r="A202" s="65">
        <f>請求明細!A202</f>
        <v/>
      </c>
      <c r="B202" s="27">
        <f>請求明細!B202</f>
        <v/>
      </c>
      <c r="C202" s="28">
        <f>請求明細!C202</f>
        <v/>
      </c>
      <c r="D202" s="29">
        <f>請求明細!D202</f>
        <v/>
      </c>
      <c r="E202" s="30">
        <f>請求明細!E202</f>
        <v/>
      </c>
      <c r="F202" s="66">
        <f>請求明細!F202</f>
        <v>0</v>
      </c>
      <c r="G202" s="111">
        <f>ROUNDDOWN((D202*F202),0)</f>
        <v>0</v>
      </c>
      <c r="H202" s="132">
        <f>請求明細!H202</f>
        <v/>
      </c>
      <c r="I202" s="133"/>
      <c r="J202" s="134"/>
      <c r="K202" s="35"/>
      <c r="L202" s="34"/>
      <c r="M202" s="31"/>
    </row>
    <row r="203" spans="1:16142" customHeight="1" ht="25.15" s="8" customFormat="1">
      <c r="A203" s="65">
        <f>請求明細!A203</f>
        <v/>
      </c>
      <c r="B203" s="27">
        <f>請求明細!B203</f>
        <v/>
      </c>
      <c r="C203" s="28">
        <f>請求明細!C203</f>
        <v/>
      </c>
      <c r="D203" s="29">
        <f>請求明細!D203</f>
        <v/>
      </c>
      <c r="E203" s="30">
        <f>請求明細!E203</f>
        <v/>
      </c>
      <c r="F203" s="66">
        <f>請求明細!F203</f>
        <v>0</v>
      </c>
      <c r="G203" s="111">
        <f>ROUNDDOWN((D203*F203),0)</f>
        <v>0</v>
      </c>
      <c r="H203" s="132">
        <f>請求明細!H203</f>
        <v/>
      </c>
      <c r="I203" s="133"/>
      <c r="J203" s="134"/>
      <c r="K203" s="35"/>
      <c r="L203" s="34"/>
      <c r="M203" s="31"/>
    </row>
    <row r="204" spans="1:16142" customHeight="1" ht="25.15" s="8" customFormat="1">
      <c r="A204" s="65">
        <f>請求明細!A204</f>
        <v/>
      </c>
      <c r="B204" s="27">
        <f>請求明細!B204</f>
        <v/>
      </c>
      <c r="C204" s="28">
        <f>請求明細!C204</f>
        <v/>
      </c>
      <c r="D204" s="29">
        <f>請求明細!D204</f>
        <v/>
      </c>
      <c r="E204" s="30">
        <f>請求明細!E204</f>
        <v/>
      </c>
      <c r="F204" s="66">
        <f>請求明細!F204</f>
        <v>0</v>
      </c>
      <c r="G204" s="111">
        <f>ROUNDDOWN((D204*F204),0)</f>
        <v>0</v>
      </c>
      <c r="H204" s="132">
        <f>請求明細!H204</f>
        <v/>
      </c>
      <c r="I204" s="133"/>
      <c r="J204" s="134"/>
      <c r="K204" s="35"/>
      <c r="L204" s="34"/>
      <c r="M204" s="31"/>
    </row>
    <row r="205" spans="1:16142" customHeight="1" ht="25.15" s="8" customFormat="1">
      <c r="A205" s="65">
        <f>請求明細!A205</f>
        <v/>
      </c>
      <c r="B205" s="27">
        <f>請求明細!B205</f>
        <v/>
      </c>
      <c r="C205" s="28">
        <f>請求明細!C205</f>
        <v/>
      </c>
      <c r="D205" s="29">
        <f>請求明細!D205</f>
        <v/>
      </c>
      <c r="E205" s="30">
        <f>請求明細!E205</f>
        <v/>
      </c>
      <c r="F205" s="66">
        <f>請求明細!F205</f>
        <v>0</v>
      </c>
      <c r="G205" s="111">
        <f>ROUNDDOWN((D205*F205),0)</f>
        <v>0</v>
      </c>
      <c r="H205" s="132">
        <f>請求明細!H205</f>
        <v/>
      </c>
      <c r="I205" s="133"/>
      <c r="J205" s="134"/>
      <c r="K205" s="35"/>
      <c r="L205" s="34"/>
      <c r="M205" s="31"/>
    </row>
    <row r="206" spans="1:16142" customHeight="1" ht="25.15" s="8" customFormat="1">
      <c r="A206" s="65">
        <f>請求明細!A206</f>
        <v/>
      </c>
      <c r="B206" s="27">
        <f>請求明細!B206</f>
        <v/>
      </c>
      <c r="C206" s="28">
        <f>請求明細!C206</f>
        <v/>
      </c>
      <c r="D206" s="29">
        <f>請求明細!D206</f>
        <v/>
      </c>
      <c r="E206" s="30">
        <f>請求明細!E206</f>
        <v/>
      </c>
      <c r="F206" s="66">
        <f>請求明細!F206</f>
        <v>0</v>
      </c>
      <c r="G206" s="111">
        <f>ROUNDDOWN((D206*F206),0)</f>
        <v>0</v>
      </c>
      <c r="H206" s="132">
        <f>請求明細!H206</f>
        <v/>
      </c>
      <c r="I206" s="133"/>
      <c r="J206" s="134"/>
      <c r="K206" s="35"/>
      <c r="L206" s="34"/>
      <c r="M206" s="31"/>
    </row>
    <row r="207" spans="1:16142" customHeight="1" ht="25.15" s="8" customFormat="1">
      <c r="A207" s="65">
        <f>請求明細!A207</f>
        <v/>
      </c>
      <c r="B207" s="27">
        <f>請求明細!B207</f>
        <v/>
      </c>
      <c r="C207" s="28">
        <f>請求明細!C207</f>
        <v/>
      </c>
      <c r="D207" s="29">
        <f>請求明細!D207</f>
        <v/>
      </c>
      <c r="E207" s="30">
        <f>請求明細!E207</f>
        <v/>
      </c>
      <c r="F207" s="66">
        <f>請求明細!F207</f>
        <v>0</v>
      </c>
      <c r="G207" s="111">
        <f>ROUNDDOWN((D207*F207),0)</f>
        <v>0</v>
      </c>
      <c r="H207" s="132">
        <f>請求明細!H207</f>
        <v/>
      </c>
      <c r="I207" s="133"/>
      <c r="J207" s="134"/>
      <c r="K207" s="35"/>
      <c r="L207" s="34"/>
      <c r="M207" s="31"/>
    </row>
    <row r="208" spans="1:16142" customHeight="1" ht="25.15" s="8" customFormat="1">
      <c r="A208" s="65">
        <f>請求明細!A208</f>
        <v/>
      </c>
      <c r="B208" s="27">
        <f>請求明細!B208</f>
        <v/>
      </c>
      <c r="C208" s="28">
        <f>請求明細!C208</f>
        <v/>
      </c>
      <c r="D208" s="29">
        <f>請求明細!D208</f>
        <v/>
      </c>
      <c r="E208" s="30">
        <f>請求明細!E208</f>
        <v/>
      </c>
      <c r="F208" s="66">
        <f>請求明細!F208</f>
        <v>0</v>
      </c>
      <c r="G208" s="111">
        <f>ROUNDDOWN((D208*F208),0)</f>
        <v>0</v>
      </c>
      <c r="H208" s="132">
        <f>請求明細!H208</f>
        <v/>
      </c>
      <c r="I208" s="133"/>
      <c r="J208" s="134"/>
      <c r="K208" s="35"/>
      <c r="L208" s="34"/>
      <c r="M208" s="31"/>
    </row>
    <row r="209" spans="1:16142" customHeight="1" ht="25.15" s="8" customFormat="1">
      <c r="A209" s="65">
        <f>請求明細!A209</f>
        <v/>
      </c>
      <c r="B209" s="27">
        <f>請求明細!B209</f>
        <v/>
      </c>
      <c r="C209" s="28">
        <f>請求明細!C209</f>
        <v/>
      </c>
      <c r="D209" s="29">
        <f>請求明細!D209</f>
        <v/>
      </c>
      <c r="E209" s="30">
        <f>請求明細!E209</f>
        <v/>
      </c>
      <c r="F209" s="66">
        <f>請求明細!F209</f>
        <v>0</v>
      </c>
      <c r="G209" s="111">
        <f>ROUNDDOWN((D209*F209),0)</f>
        <v>0</v>
      </c>
      <c r="H209" s="132">
        <f>請求明細!H209</f>
        <v/>
      </c>
      <c r="I209" s="133"/>
      <c r="J209" s="134"/>
      <c r="K209" s="35"/>
      <c r="L209" s="34"/>
      <c r="M209" s="31"/>
    </row>
    <row r="210" spans="1:16142" customHeight="1" ht="25.15" s="8" customFormat="1">
      <c r="A210" s="65">
        <f>請求明細!A210</f>
        <v/>
      </c>
      <c r="B210" s="27">
        <f>請求明細!B210</f>
        <v/>
      </c>
      <c r="C210" s="28">
        <f>請求明細!C210</f>
        <v/>
      </c>
      <c r="D210" s="29">
        <f>請求明細!D210</f>
        <v/>
      </c>
      <c r="E210" s="30">
        <f>請求明細!E210</f>
        <v/>
      </c>
      <c r="F210" s="66">
        <f>請求明細!F210</f>
        <v>0</v>
      </c>
      <c r="G210" s="111">
        <f>ROUNDDOWN((D210*F210),0)</f>
        <v>0</v>
      </c>
      <c r="H210" s="132">
        <f>請求明細!H210</f>
        <v/>
      </c>
      <c r="I210" s="133"/>
      <c r="J210" s="134"/>
      <c r="K210" s="35"/>
      <c r="L210" s="34"/>
      <c r="M210" s="31"/>
    </row>
    <row r="211" spans="1:16142" customHeight="1" ht="25.15" s="8" customFormat="1">
      <c r="A211" s="65">
        <f>請求明細!A211</f>
        <v/>
      </c>
      <c r="B211" s="27">
        <f>請求明細!B211</f>
        <v/>
      </c>
      <c r="C211" s="28">
        <f>請求明細!C211</f>
        <v/>
      </c>
      <c r="D211" s="29">
        <f>請求明細!D211</f>
        <v/>
      </c>
      <c r="E211" s="30">
        <f>請求明細!E211</f>
        <v/>
      </c>
      <c r="F211" s="66">
        <f>請求明細!F211</f>
        <v>0</v>
      </c>
      <c r="G211" s="111">
        <f>ROUNDDOWN((D211*F211),0)</f>
        <v>0</v>
      </c>
      <c r="H211" s="132">
        <f>請求明細!H211</f>
        <v/>
      </c>
      <c r="I211" s="133"/>
      <c r="J211" s="134"/>
      <c r="K211" s="35"/>
      <c r="L211" s="34"/>
      <c r="M211" s="31"/>
    </row>
    <row r="212" spans="1:16142" customHeight="1" ht="25.15" s="8" customFormat="1">
      <c r="A212" s="65">
        <f>請求明細!A212</f>
        <v/>
      </c>
      <c r="B212" s="27">
        <f>請求明細!B212</f>
        <v/>
      </c>
      <c r="C212" s="28">
        <f>請求明細!C212</f>
        <v/>
      </c>
      <c r="D212" s="29">
        <f>請求明細!D212</f>
        <v/>
      </c>
      <c r="E212" s="30">
        <f>請求明細!E212</f>
        <v/>
      </c>
      <c r="F212" s="66">
        <f>請求明細!F212</f>
        <v>0</v>
      </c>
      <c r="G212" s="111">
        <f>ROUNDDOWN((D212*F212),0)</f>
        <v>0</v>
      </c>
      <c r="H212" s="132">
        <f>請求明細!H212</f>
        <v/>
      </c>
      <c r="I212" s="133"/>
      <c r="J212" s="134"/>
      <c r="K212" s="35"/>
      <c r="L212" s="34"/>
      <c r="M212" s="31"/>
    </row>
    <row r="213" spans="1:16142" customHeight="1" ht="25.15" s="8" customFormat="1">
      <c r="A213" s="65">
        <f>請求明細!A213</f>
        <v/>
      </c>
      <c r="B213" s="27">
        <f>請求明細!B213</f>
        <v/>
      </c>
      <c r="C213" s="28">
        <f>請求明細!C213</f>
        <v/>
      </c>
      <c r="D213" s="29">
        <f>請求明細!D213</f>
        <v/>
      </c>
      <c r="E213" s="30">
        <f>請求明細!E213</f>
        <v/>
      </c>
      <c r="F213" s="66">
        <f>請求明細!F213</f>
        <v>0</v>
      </c>
      <c r="G213" s="111">
        <f>ROUNDDOWN((D213*F213),0)</f>
        <v>0</v>
      </c>
      <c r="H213" s="132">
        <f>請求明細!H213</f>
        <v/>
      </c>
      <c r="I213" s="133"/>
      <c r="J213" s="134"/>
      <c r="K213" s="35"/>
      <c r="L213" s="34"/>
      <c r="M213" s="31"/>
    </row>
    <row r="214" spans="1:16142" customHeight="1" ht="25.15" s="8" customFormat="1">
      <c r="A214" s="65">
        <f>請求明細!A214</f>
        <v/>
      </c>
      <c r="B214" s="27">
        <f>請求明細!B214</f>
        <v/>
      </c>
      <c r="C214" s="28">
        <f>請求明細!C214</f>
        <v/>
      </c>
      <c r="D214" s="29">
        <f>請求明細!D214</f>
        <v/>
      </c>
      <c r="E214" s="30">
        <f>請求明細!E214</f>
        <v/>
      </c>
      <c r="F214" s="66">
        <f>請求明細!F214</f>
        <v>0</v>
      </c>
      <c r="G214" s="111">
        <f>ROUNDDOWN((D214*F214),0)</f>
        <v>0</v>
      </c>
      <c r="H214" s="132">
        <f>請求明細!H214</f>
        <v/>
      </c>
      <c r="I214" s="133"/>
      <c r="J214" s="134"/>
      <c r="K214" s="35"/>
      <c r="L214" s="34"/>
      <c r="M214" s="31"/>
    </row>
    <row r="215" spans="1:16142" customHeight="1" ht="25.15" s="8" customFormat="1">
      <c r="A215" s="65">
        <f>請求明細!A215</f>
        <v/>
      </c>
      <c r="B215" s="27">
        <f>請求明細!B215</f>
        <v/>
      </c>
      <c r="C215" s="28">
        <f>請求明細!C215</f>
        <v/>
      </c>
      <c r="D215" s="29">
        <f>請求明細!D215</f>
        <v/>
      </c>
      <c r="E215" s="30">
        <f>請求明細!E215</f>
        <v/>
      </c>
      <c r="F215" s="66">
        <f>請求明細!F215</f>
        <v>0</v>
      </c>
      <c r="G215" s="111">
        <f>ROUNDDOWN((D215*F215),0)</f>
        <v>0</v>
      </c>
      <c r="H215" s="132">
        <f>請求明細!H215</f>
        <v/>
      </c>
      <c r="I215" s="133"/>
      <c r="J215" s="134"/>
      <c r="K215" s="35"/>
      <c r="L215" s="34"/>
      <c r="M215" s="31"/>
    </row>
    <row r="216" spans="1:16142" customHeight="1" ht="25.15" s="8" customFormat="1">
      <c r="A216" s="42"/>
      <c r="B216" s="43" t="s">
        <v>47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26"/>
      <c r="I216" s="127"/>
      <c r="J216" s="128"/>
      <c r="K216" s="45"/>
      <c r="L216" s="45"/>
      <c r="M216" s="45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5" t="str">
        <f>C2</f>
        <v>送　　り　　状</v>
      </c>
      <c r="D219" s="135"/>
      <c r="E219" s="135"/>
      <c r="F219" s="135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6"/>
      <c r="H220" s="136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（㈱）アーキテックス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9" t="str">
        <f>$B$6</f>
        <v>工事名称：</v>
      </c>
      <c r="C223" s="129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30" t="str">
        <f>$B$7</f>
        <v>受渡場所：</v>
      </c>
      <c r="C224" s="130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112" t="s">
        <v>30</v>
      </c>
      <c r="B226" s="22" t="s">
        <v>31</v>
      </c>
      <c r="C226" s="23" t="s">
        <v>32</v>
      </c>
      <c r="D226" s="112" t="s">
        <v>33</v>
      </c>
      <c r="E226" s="112" t="s">
        <v>34</v>
      </c>
      <c r="F226" s="24" t="s">
        <v>35</v>
      </c>
      <c r="G226" s="24" t="s">
        <v>36</v>
      </c>
      <c r="H226" s="131" t="s">
        <v>37</v>
      </c>
      <c r="I226" s="131"/>
      <c r="J226" s="131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>
        <f>請求明細!A227</f>
        <v/>
      </c>
      <c r="B227" s="27">
        <f>請求明細!B227</f>
        <v/>
      </c>
      <c r="C227" s="28">
        <f>請求明細!C227</f>
        <v/>
      </c>
      <c r="D227" s="29">
        <f>請求明細!D227</f>
        <v/>
      </c>
      <c r="E227" s="30">
        <f>請求明細!E227</f>
        <v/>
      </c>
      <c r="F227" s="66">
        <f>請求明細!F227</f>
        <v>0</v>
      </c>
      <c r="G227" s="111">
        <f>ROUNDDOWN((D227*F227),0)</f>
        <v>0</v>
      </c>
      <c r="H227" s="132">
        <f>請求明細!H227</f>
        <v/>
      </c>
      <c r="I227" s="133"/>
      <c r="J227" s="134"/>
      <c r="K227" s="31"/>
      <c r="L227" s="31"/>
      <c r="M227" s="31"/>
    </row>
    <row r="228" spans="1:16142" customHeight="1" ht="25.15" s="8" customFormat="1">
      <c r="A228" s="65">
        <f>請求明細!A228</f>
        <v/>
      </c>
      <c r="B228" s="27">
        <f>請求明細!B228</f>
        <v/>
      </c>
      <c r="C228" s="28">
        <f>請求明細!C228</f>
        <v/>
      </c>
      <c r="D228" s="29">
        <f>請求明細!D228</f>
        <v/>
      </c>
      <c r="E228" s="30">
        <f>請求明細!E228</f>
        <v/>
      </c>
      <c r="F228" s="66">
        <f>請求明細!F228</f>
        <v>0</v>
      </c>
      <c r="G228" s="111">
        <f>ROUNDDOWN((D228*F228),0)</f>
        <v>0</v>
      </c>
      <c r="H228" s="132">
        <f>請求明細!H228</f>
        <v/>
      </c>
      <c r="I228" s="133"/>
      <c r="J228" s="134"/>
      <c r="K228" s="35"/>
      <c r="L228" s="34"/>
      <c r="M228" s="31"/>
    </row>
    <row r="229" spans="1:16142" customHeight="1" ht="25.15" s="8" customFormat="1">
      <c r="A229" s="65">
        <f>請求明細!A229</f>
        <v/>
      </c>
      <c r="B229" s="27">
        <f>請求明細!B229</f>
        <v/>
      </c>
      <c r="C229" s="28">
        <f>請求明細!C229</f>
        <v/>
      </c>
      <c r="D229" s="29">
        <f>請求明細!D229</f>
        <v/>
      </c>
      <c r="E229" s="30">
        <f>請求明細!E229</f>
        <v/>
      </c>
      <c r="F229" s="66">
        <f>請求明細!F229</f>
        <v>0</v>
      </c>
      <c r="G229" s="111">
        <f>ROUNDDOWN((D229*F229),0)</f>
        <v>0</v>
      </c>
      <c r="H229" s="132">
        <f>請求明細!H229</f>
        <v/>
      </c>
      <c r="I229" s="133"/>
      <c r="J229" s="134"/>
      <c r="K229" s="35"/>
      <c r="L229" s="34"/>
      <c r="M229" s="31"/>
    </row>
    <row r="230" spans="1:16142" customHeight="1" ht="25.15" s="8" customFormat="1">
      <c r="A230" s="65">
        <f>請求明細!A230</f>
        <v/>
      </c>
      <c r="B230" s="27">
        <f>請求明細!B230</f>
        <v/>
      </c>
      <c r="C230" s="28">
        <f>請求明細!C230</f>
        <v/>
      </c>
      <c r="D230" s="29">
        <f>請求明細!D230</f>
        <v/>
      </c>
      <c r="E230" s="30">
        <f>請求明細!E230</f>
        <v/>
      </c>
      <c r="F230" s="66">
        <f>請求明細!F230</f>
        <v>0</v>
      </c>
      <c r="G230" s="111">
        <f>ROUNDDOWN((D230*F230),0)</f>
        <v>0</v>
      </c>
      <c r="H230" s="132">
        <f>請求明細!H230</f>
        <v/>
      </c>
      <c r="I230" s="133"/>
      <c r="J230" s="134"/>
      <c r="K230" s="35"/>
      <c r="L230" s="34"/>
      <c r="M230" s="31"/>
    </row>
    <row r="231" spans="1:16142" customHeight="1" ht="25.15" s="8" customFormat="1">
      <c r="A231" s="65">
        <f>請求明細!A231</f>
        <v/>
      </c>
      <c r="B231" s="27">
        <f>請求明細!B231</f>
        <v/>
      </c>
      <c r="C231" s="28">
        <f>請求明細!C231</f>
        <v/>
      </c>
      <c r="D231" s="29">
        <f>請求明細!D231</f>
        <v/>
      </c>
      <c r="E231" s="30">
        <f>請求明細!E231</f>
        <v/>
      </c>
      <c r="F231" s="66">
        <f>請求明細!F231</f>
        <v>0</v>
      </c>
      <c r="G231" s="111">
        <f>ROUNDDOWN((D231*F231),0)</f>
        <v>0</v>
      </c>
      <c r="H231" s="132">
        <f>請求明細!H231</f>
        <v/>
      </c>
      <c r="I231" s="133"/>
      <c r="J231" s="134"/>
      <c r="K231" s="35"/>
      <c r="L231" s="34"/>
      <c r="M231" s="31"/>
    </row>
    <row r="232" spans="1:16142" customHeight="1" ht="25.15" s="8" customFormat="1">
      <c r="A232" s="65">
        <f>請求明細!A232</f>
        <v/>
      </c>
      <c r="B232" s="27">
        <f>請求明細!B232</f>
        <v/>
      </c>
      <c r="C232" s="28">
        <f>請求明細!C232</f>
        <v/>
      </c>
      <c r="D232" s="29">
        <f>請求明細!D232</f>
        <v/>
      </c>
      <c r="E232" s="30">
        <f>請求明細!E232</f>
        <v/>
      </c>
      <c r="F232" s="66">
        <f>請求明細!F232</f>
        <v>0</v>
      </c>
      <c r="G232" s="111">
        <f>ROUNDDOWN((D232*F232),0)</f>
        <v>0</v>
      </c>
      <c r="H232" s="132">
        <f>請求明細!H232</f>
        <v/>
      </c>
      <c r="I232" s="133"/>
      <c r="J232" s="134"/>
      <c r="K232" s="35"/>
      <c r="L232" s="34"/>
      <c r="M232" s="31"/>
    </row>
    <row r="233" spans="1:16142" customHeight="1" ht="25.15" s="8" customFormat="1">
      <c r="A233" s="65">
        <f>請求明細!A233</f>
        <v/>
      </c>
      <c r="B233" s="27">
        <f>請求明細!B233</f>
        <v/>
      </c>
      <c r="C233" s="28">
        <f>請求明細!C233</f>
        <v/>
      </c>
      <c r="D233" s="29">
        <f>請求明細!D233</f>
        <v/>
      </c>
      <c r="E233" s="30">
        <f>請求明細!E233</f>
        <v/>
      </c>
      <c r="F233" s="66">
        <f>請求明細!F233</f>
        <v>0</v>
      </c>
      <c r="G233" s="111">
        <f>ROUNDDOWN((D233*F233),0)</f>
        <v>0</v>
      </c>
      <c r="H233" s="132">
        <f>請求明細!H233</f>
        <v/>
      </c>
      <c r="I233" s="133"/>
      <c r="J233" s="134"/>
      <c r="K233" s="35"/>
      <c r="L233" s="34"/>
      <c r="M233" s="31"/>
    </row>
    <row r="234" spans="1:16142" customHeight="1" ht="25.15" s="8" customFormat="1">
      <c r="A234" s="65">
        <f>請求明細!A234</f>
        <v/>
      </c>
      <c r="B234" s="27">
        <f>請求明細!B234</f>
        <v/>
      </c>
      <c r="C234" s="28">
        <f>請求明細!C234</f>
        <v/>
      </c>
      <c r="D234" s="29">
        <f>請求明細!D234</f>
        <v/>
      </c>
      <c r="E234" s="30">
        <f>請求明細!E234</f>
        <v/>
      </c>
      <c r="F234" s="66">
        <f>請求明細!F234</f>
        <v>0</v>
      </c>
      <c r="G234" s="111">
        <f>ROUNDDOWN((D234*F234),0)</f>
        <v>0</v>
      </c>
      <c r="H234" s="132">
        <f>請求明細!H234</f>
        <v/>
      </c>
      <c r="I234" s="133"/>
      <c r="J234" s="134"/>
      <c r="K234" s="35"/>
      <c r="L234" s="34"/>
      <c r="M234" s="31"/>
    </row>
    <row r="235" spans="1:16142" customHeight="1" ht="25.15" s="8" customFormat="1">
      <c r="A235" s="65">
        <f>請求明細!A235</f>
        <v/>
      </c>
      <c r="B235" s="27">
        <f>請求明細!B235</f>
        <v/>
      </c>
      <c r="C235" s="28">
        <f>請求明細!C235</f>
        <v/>
      </c>
      <c r="D235" s="29">
        <f>請求明細!D235</f>
        <v/>
      </c>
      <c r="E235" s="30">
        <f>請求明細!E235</f>
        <v/>
      </c>
      <c r="F235" s="66">
        <f>請求明細!F235</f>
        <v>0</v>
      </c>
      <c r="G235" s="111">
        <f>ROUNDDOWN((D235*F235),0)</f>
        <v>0</v>
      </c>
      <c r="H235" s="132">
        <f>請求明細!H235</f>
        <v/>
      </c>
      <c r="I235" s="133"/>
      <c r="J235" s="134"/>
      <c r="K235" s="35"/>
      <c r="L235" s="34"/>
      <c r="M235" s="31"/>
    </row>
    <row r="236" spans="1:16142" customHeight="1" ht="25.15" s="8" customFormat="1">
      <c r="A236" s="65">
        <f>請求明細!A236</f>
        <v/>
      </c>
      <c r="B236" s="27">
        <f>請求明細!B236</f>
        <v/>
      </c>
      <c r="C236" s="28">
        <f>請求明細!C236</f>
        <v/>
      </c>
      <c r="D236" s="29">
        <f>請求明細!D236</f>
        <v/>
      </c>
      <c r="E236" s="30">
        <f>請求明細!E236</f>
        <v/>
      </c>
      <c r="F236" s="66">
        <f>請求明細!F236</f>
        <v>0</v>
      </c>
      <c r="G236" s="111">
        <f>ROUNDDOWN((D236*F236),0)</f>
        <v>0</v>
      </c>
      <c r="H236" s="132">
        <f>請求明細!H236</f>
        <v/>
      </c>
      <c r="I236" s="133"/>
      <c r="J236" s="134"/>
      <c r="K236" s="35"/>
      <c r="L236" s="34"/>
      <c r="M236" s="31"/>
    </row>
    <row r="237" spans="1:16142" customHeight="1" ht="25.15" s="8" customFormat="1">
      <c r="A237" s="65">
        <f>請求明細!A237</f>
        <v/>
      </c>
      <c r="B237" s="27">
        <f>請求明細!B237</f>
        <v/>
      </c>
      <c r="C237" s="28">
        <f>請求明細!C237</f>
        <v/>
      </c>
      <c r="D237" s="29">
        <f>請求明細!D237</f>
        <v/>
      </c>
      <c r="E237" s="30">
        <f>請求明細!E237</f>
        <v/>
      </c>
      <c r="F237" s="66">
        <f>請求明細!F237</f>
        <v>0</v>
      </c>
      <c r="G237" s="111">
        <f>ROUNDDOWN((D237*F237),0)</f>
        <v>0</v>
      </c>
      <c r="H237" s="132">
        <f>請求明細!H237</f>
        <v/>
      </c>
      <c r="I237" s="133"/>
      <c r="J237" s="134"/>
      <c r="K237" s="35"/>
      <c r="L237" s="34"/>
      <c r="M237" s="31"/>
    </row>
    <row r="238" spans="1:16142" customHeight="1" ht="25.15" s="8" customFormat="1">
      <c r="A238" s="65">
        <f>請求明細!A238</f>
        <v/>
      </c>
      <c r="B238" s="27">
        <f>請求明細!B238</f>
        <v/>
      </c>
      <c r="C238" s="28">
        <f>請求明細!C238</f>
        <v/>
      </c>
      <c r="D238" s="29">
        <f>請求明細!D238</f>
        <v/>
      </c>
      <c r="E238" s="30">
        <f>請求明細!E238</f>
        <v/>
      </c>
      <c r="F238" s="66">
        <f>請求明細!F238</f>
        <v>0</v>
      </c>
      <c r="G238" s="111">
        <f>ROUNDDOWN((D238*F238),0)</f>
        <v>0</v>
      </c>
      <c r="H238" s="132">
        <f>請求明細!H238</f>
        <v/>
      </c>
      <c r="I238" s="133"/>
      <c r="J238" s="134"/>
      <c r="K238" s="35"/>
      <c r="L238" s="34"/>
      <c r="M238" s="31"/>
    </row>
    <row r="239" spans="1:16142" customHeight="1" ht="25.15" s="8" customFormat="1">
      <c r="A239" s="65">
        <f>請求明細!A239</f>
        <v/>
      </c>
      <c r="B239" s="27">
        <f>請求明細!B239</f>
        <v/>
      </c>
      <c r="C239" s="28">
        <f>請求明細!C239</f>
        <v/>
      </c>
      <c r="D239" s="29">
        <f>請求明細!D239</f>
        <v/>
      </c>
      <c r="E239" s="30">
        <f>請求明細!E239</f>
        <v/>
      </c>
      <c r="F239" s="66">
        <f>請求明細!F239</f>
        <v>0</v>
      </c>
      <c r="G239" s="111">
        <f>ROUNDDOWN((D239*F239),0)</f>
        <v>0</v>
      </c>
      <c r="H239" s="132">
        <f>請求明細!H239</f>
        <v/>
      </c>
      <c r="I239" s="133"/>
      <c r="J239" s="134"/>
      <c r="K239" s="35"/>
      <c r="L239" s="34"/>
      <c r="M239" s="31"/>
    </row>
    <row r="240" spans="1:16142" customHeight="1" ht="25.15" s="8" customFormat="1">
      <c r="A240" s="65">
        <f>請求明細!A240</f>
        <v/>
      </c>
      <c r="B240" s="27">
        <f>請求明細!B240</f>
        <v/>
      </c>
      <c r="C240" s="28">
        <f>請求明細!C240</f>
        <v/>
      </c>
      <c r="D240" s="29">
        <f>請求明細!D240</f>
        <v/>
      </c>
      <c r="E240" s="30">
        <f>請求明細!E240</f>
        <v/>
      </c>
      <c r="F240" s="66">
        <f>請求明細!F240</f>
        <v>0</v>
      </c>
      <c r="G240" s="111">
        <f>ROUNDDOWN((D240*F240),0)</f>
        <v>0</v>
      </c>
      <c r="H240" s="132">
        <f>請求明細!H240</f>
        <v/>
      </c>
      <c r="I240" s="133"/>
      <c r="J240" s="134"/>
      <c r="K240" s="35"/>
      <c r="L240" s="34"/>
      <c r="M240" s="31"/>
    </row>
    <row r="241" spans="1:16142" customHeight="1" ht="25.15" s="8" customFormat="1">
      <c r="A241" s="65">
        <f>請求明細!A241</f>
        <v/>
      </c>
      <c r="B241" s="27">
        <f>請求明細!B241</f>
        <v/>
      </c>
      <c r="C241" s="28">
        <f>請求明細!C241</f>
        <v/>
      </c>
      <c r="D241" s="29">
        <f>請求明細!D241</f>
        <v/>
      </c>
      <c r="E241" s="30">
        <f>請求明細!E241</f>
        <v/>
      </c>
      <c r="F241" s="66">
        <f>請求明細!F241</f>
        <v>0</v>
      </c>
      <c r="G241" s="111">
        <f>ROUNDDOWN((D241*F241),0)</f>
        <v>0</v>
      </c>
      <c r="H241" s="132">
        <f>請求明細!H241</f>
        <v/>
      </c>
      <c r="I241" s="133"/>
      <c r="J241" s="134"/>
      <c r="K241" s="35"/>
      <c r="L241" s="34"/>
      <c r="M241" s="31"/>
    </row>
    <row r="242" spans="1:16142" customHeight="1" ht="25.15" s="8" customFormat="1">
      <c r="A242" s="65">
        <f>請求明細!A242</f>
        <v/>
      </c>
      <c r="B242" s="27">
        <f>請求明細!B242</f>
        <v/>
      </c>
      <c r="C242" s="28">
        <f>請求明細!C242</f>
        <v/>
      </c>
      <c r="D242" s="29">
        <f>請求明細!D242</f>
        <v/>
      </c>
      <c r="E242" s="30">
        <f>請求明細!E242</f>
        <v/>
      </c>
      <c r="F242" s="66">
        <f>請求明細!F242</f>
        <v>0</v>
      </c>
      <c r="G242" s="111">
        <f>ROUNDDOWN((D242*F242),0)</f>
        <v>0</v>
      </c>
      <c r="H242" s="132">
        <f>請求明細!H242</f>
        <v/>
      </c>
      <c r="I242" s="133"/>
      <c r="J242" s="134"/>
      <c r="K242" s="35"/>
      <c r="L242" s="34"/>
      <c r="M242" s="31"/>
    </row>
    <row r="243" spans="1:16142" customHeight="1" ht="25.15" s="8" customFormat="1">
      <c r="A243" s="65">
        <f>請求明細!A243</f>
        <v/>
      </c>
      <c r="B243" s="27">
        <f>請求明細!B243</f>
        <v/>
      </c>
      <c r="C243" s="28">
        <f>請求明細!C243</f>
        <v/>
      </c>
      <c r="D243" s="29">
        <f>請求明細!D243</f>
        <v/>
      </c>
      <c r="E243" s="30">
        <f>請求明細!E243</f>
        <v/>
      </c>
      <c r="F243" s="66">
        <f>請求明細!F243</f>
        <v>0</v>
      </c>
      <c r="G243" s="111">
        <f>ROUNDDOWN((D243*F243),0)</f>
        <v>0</v>
      </c>
      <c r="H243" s="132">
        <f>請求明細!H243</f>
        <v/>
      </c>
      <c r="I243" s="133"/>
      <c r="J243" s="134"/>
      <c r="K243" s="35"/>
      <c r="L243" s="34"/>
      <c r="M243" s="31"/>
    </row>
    <row r="244" spans="1:16142" customHeight="1" ht="25.15" s="8" customFormat="1">
      <c r="A244" s="65">
        <f>請求明細!A244</f>
        <v/>
      </c>
      <c r="B244" s="27">
        <f>請求明細!B244</f>
        <v/>
      </c>
      <c r="C244" s="28">
        <f>請求明細!C244</f>
        <v/>
      </c>
      <c r="D244" s="29">
        <f>請求明細!D244</f>
        <v/>
      </c>
      <c r="E244" s="30">
        <f>請求明細!E244</f>
        <v/>
      </c>
      <c r="F244" s="66">
        <f>請求明細!F244</f>
        <v>0</v>
      </c>
      <c r="G244" s="111">
        <f>ROUNDDOWN((D244*F244),0)</f>
        <v>0</v>
      </c>
      <c r="H244" s="132">
        <f>請求明細!H244</f>
        <v/>
      </c>
      <c r="I244" s="133"/>
      <c r="J244" s="134"/>
      <c r="K244" s="35"/>
      <c r="L244" s="34"/>
      <c r="M244" s="31"/>
    </row>
    <row r="245" spans="1:16142" customHeight="1" ht="25.15" s="8" customFormat="1">
      <c r="A245" s="65">
        <f>請求明細!A245</f>
        <v/>
      </c>
      <c r="B245" s="27">
        <f>請求明細!B245</f>
        <v/>
      </c>
      <c r="C245" s="28">
        <f>請求明細!C245</f>
        <v/>
      </c>
      <c r="D245" s="29">
        <f>請求明細!D245</f>
        <v/>
      </c>
      <c r="E245" s="30">
        <f>請求明細!E245</f>
        <v/>
      </c>
      <c r="F245" s="66">
        <f>請求明細!F245</f>
        <v>0</v>
      </c>
      <c r="G245" s="111">
        <f>ROUNDDOWN((D245*F245),0)</f>
        <v>0</v>
      </c>
      <c r="H245" s="132">
        <f>請求明細!H245</f>
        <v/>
      </c>
      <c r="I245" s="133"/>
      <c r="J245" s="134"/>
      <c r="K245" s="35"/>
      <c r="L245" s="34"/>
      <c r="M245" s="31"/>
    </row>
    <row r="246" spans="1:16142" customHeight="1" ht="25.15" s="8" customFormat="1">
      <c r="A246" s="65">
        <f>請求明細!A246</f>
        <v/>
      </c>
      <c r="B246" s="27">
        <f>請求明細!B246</f>
        <v/>
      </c>
      <c r="C246" s="28">
        <f>請求明細!C246</f>
        <v/>
      </c>
      <c r="D246" s="29">
        <f>請求明細!D246</f>
        <v/>
      </c>
      <c r="E246" s="30">
        <f>請求明細!E246</f>
        <v/>
      </c>
      <c r="F246" s="66">
        <f>請求明細!F246</f>
        <v>0</v>
      </c>
      <c r="G246" s="111">
        <f>ROUNDDOWN((D246*F246),0)</f>
        <v>0</v>
      </c>
      <c r="H246" s="132">
        <f>請求明細!H246</f>
        <v/>
      </c>
      <c r="I246" s="133"/>
      <c r="J246" s="134"/>
      <c r="K246" s="35"/>
      <c r="L246" s="34"/>
      <c r="M246" s="31"/>
    </row>
    <row r="247" spans="1:16142" customHeight="1" ht="25.15" s="8" customFormat="1">
      <c r="A247" s="42"/>
      <c r="B247" s="43" t="s">
        <v>47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26"/>
      <c r="I247" s="127"/>
      <c r="J247" s="128"/>
      <c r="K247" s="45"/>
      <c r="L247" s="45"/>
      <c r="M247" s="45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5" t="str">
        <f>C2</f>
        <v>送　　り　　状</v>
      </c>
      <c r="D250" s="135"/>
      <c r="E250" s="135"/>
      <c r="F250" s="135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6"/>
      <c r="H251" s="136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（㈱）アーキテックス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9" t="str">
        <f>$B$6</f>
        <v>工事名称：</v>
      </c>
      <c r="C254" s="129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30" t="str">
        <f>$B$7</f>
        <v>受渡場所：</v>
      </c>
      <c r="C255" s="130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112" t="s">
        <v>30</v>
      </c>
      <c r="B257" s="22" t="s">
        <v>31</v>
      </c>
      <c r="C257" s="23" t="s">
        <v>32</v>
      </c>
      <c r="D257" s="112" t="s">
        <v>33</v>
      </c>
      <c r="E257" s="112" t="s">
        <v>34</v>
      </c>
      <c r="F257" s="24" t="s">
        <v>35</v>
      </c>
      <c r="G257" s="24" t="s">
        <v>36</v>
      </c>
      <c r="H257" s="131" t="s">
        <v>37</v>
      </c>
      <c r="I257" s="131"/>
      <c r="J257" s="131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>
        <f>請求明細!A258</f>
        <v/>
      </c>
      <c r="B258" s="27">
        <f>請求明細!B258</f>
        <v/>
      </c>
      <c r="C258" s="28">
        <f>請求明細!C258</f>
        <v/>
      </c>
      <c r="D258" s="29">
        <f>請求明細!D258</f>
        <v/>
      </c>
      <c r="E258" s="30">
        <f>請求明細!E258</f>
        <v/>
      </c>
      <c r="F258" s="66">
        <f>請求明細!F258</f>
        <v>0</v>
      </c>
      <c r="G258" s="111">
        <f>ROUNDDOWN((D258*F258),0)</f>
        <v>0</v>
      </c>
      <c r="H258" s="132">
        <f>請求明細!H258</f>
        <v/>
      </c>
      <c r="I258" s="133"/>
      <c r="J258" s="134"/>
      <c r="K258" s="31"/>
      <c r="L258" s="31"/>
      <c r="M258" s="31"/>
    </row>
    <row r="259" spans="1:16142" customHeight="1" ht="25.15" s="8" customFormat="1">
      <c r="A259" s="65">
        <f>請求明細!A259</f>
        <v/>
      </c>
      <c r="B259" s="27">
        <f>請求明細!B259</f>
        <v/>
      </c>
      <c r="C259" s="28">
        <f>請求明細!C259</f>
        <v/>
      </c>
      <c r="D259" s="29">
        <f>請求明細!D259</f>
        <v/>
      </c>
      <c r="E259" s="30">
        <f>請求明細!E259</f>
        <v/>
      </c>
      <c r="F259" s="66">
        <f>請求明細!F259</f>
        <v>0</v>
      </c>
      <c r="G259" s="111">
        <f>ROUNDDOWN((D259*F259),0)</f>
        <v>0</v>
      </c>
      <c r="H259" s="132">
        <f>請求明細!H259</f>
        <v/>
      </c>
      <c r="I259" s="133"/>
      <c r="J259" s="134"/>
      <c r="K259" s="35"/>
      <c r="L259" s="34"/>
      <c r="M259" s="31"/>
    </row>
    <row r="260" spans="1:16142" customHeight="1" ht="25.15" s="8" customFormat="1">
      <c r="A260" s="65">
        <f>請求明細!A260</f>
        <v/>
      </c>
      <c r="B260" s="27">
        <f>請求明細!B260</f>
        <v/>
      </c>
      <c r="C260" s="28">
        <f>請求明細!C260</f>
        <v/>
      </c>
      <c r="D260" s="29">
        <f>請求明細!D260</f>
        <v/>
      </c>
      <c r="E260" s="30">
        <f>請求明細!E260</f>
        <v/>
      </c>
      <c r="F260" s="66">
        <f>請求明細!F260</f>
        <v>0</v>
      </c>
      <c r="G260" s="111">
        <f>ROUNDDOWN((D260*F260),0)</f>
        <v>0</v>
      </c>
      <c r="H260" s="132">
        <f>請求明細!H260</f>
        <v/>
      </c>
      <c r="I260" s="133"/>
      <c r="J260" s="134"/>
      <c r="K260" s="35"/>
      <c r="L260" s="34"/>
      <c r="M260" s="31"/>
    </row>
    <row r="261" spans="1:16142" customHeight="1" ht="25.15" s="8" customFormat="1">
      <c r="A261" s="65">
        <f>請求明細!A261</f>
        <v/>
      </c>
      <c r="B261" s="27">
        <f>請求明細!B261</f>
        <v/>
      </c>
      <c r="C261" s="28">
        <f>請求明細!C261</f>
        <v/>
      </c>
      <c r="D261" s="29">
        <f>請求明細!D261</f>
        <v/>
      </c>
      <c r="E261" s="30">
        <f>請求明細!E261</f>
        <v/>
      </c>
      <c r="F261" s="66">
        <f>請求明細!F261</f>
        <v>0</v>
      </c>
      <c r="G261" s="111">
        <f>ROUNDDOWN((D261*F261),0)</f>
        <v>0</v>
      </c>
      <c r="H261" s="132">
        <f>請求明細!H261</f>
        <v/>
      </c>
      <c r="I261" s="133"/>
      <c r="J261" s="134"/>
      <c r="K261" s="35"/>
      <c r="L261" s="34"/>
      <c r="M261" s="31"/>
    </row>
    <row r="262" spans="1:16142" customHeight="1" ht="25.15" s="8" customFormat="1">
      <c r="A262" s="65">
        <f>請求明細!A262</f>
        <v/>
      </c>
      <c r="B262" s="27">
        <f>請求明細!B262</f>
        <v/>
      </c>
      <c r="C262" s="28">
        <f>請求明細!C262</f>
        <v/>
      </c>
      <c r="D262" s="29">
        <f>請求明細!D262</f>
        <v/>
      </c>
      <c r="E262" s="30">
        <f>請求明細!E262</f>
        <v/>
      </c>
      <c r="F262" s="66">
        <f>請求明細!F262</f>
        <v>0</v>
      </c>
      <c r="G262" s="111">
        <f>ROUNDDOWN((D262*F262),0)</f>
        <v>0</v>
      </c>
      <c r="H262" s="132">
        <f>請求明細!H262</f>
        <v/>
      </c>
      <c r="I262" s="133"/>
      <c r="J262" s="134"/>
      <c r="K262" s="35"/>
      <c r="L262" s="34"/>
      <c r="M262" s="31"/>
    </row>
    <row r="263" spans="1:16142" customHeight="1" ht="25.15" s="8" customFormat="1">
      <c r="A263" s="65">
        <f>請求明細!A263</f>
        <v/>
      </c>
      <c r="B263" s="27">
        <f>請求明細!B263</f>
        <v/>
      </c>
      <c r="C263" s="28">
        <f>請求明細!C263</f>
        <v/>
      </c>
      <c r="D263" s="29">
        <f>請求明細!D263</f>
        <v/>
      </c>
      <c r="E263" s="30">
        <f>請求明細!E263</f>
        <v/>
      </c>
      <c r="F263" s="66">
        <f>請求明細!F263</f>
        <v>0</v>
      </c>
      <c r="G263" s="111">
        <f>ROUNDDOWN((D263*F263),0)</f>
        <v>0</v>
      </c>
      <c r="H263" s="132">
        <f>請求明細!H263</f>
        <v/>
      </c>
      <c r="I263" s="133"/>
      <c r="J263" s="134"/>
      <c r="K263" s="35"/>
      <c r="L263" s="34"/>
      <c r="M263" s="31"/>
    </row>
    <row r="264" spans="1:16142" customHeight="1" ht="25.15" s="8" customFormat="1">
      <c r="A264" s="65">
        <f>請求明細!A264</f>
        <v/>
      </c>
      <c r="B264" s="27">
        <f>請求明細!B264</f>
        <v/>
      </c>
      <c r="C264" s="28">
        <f>請求明細!C264</f>
        <v/>
      </c>
      <c r="D264" s="29">
        <f>請求明細!D264</f>
        <v/>
      </c>
      <c r="E264" s="30">
        <f>請求明細!E264</f>
        <v/>
      </c>
      <c r="F264" s="66">
        <f>請求明細!F264</f>
        <v>0</v>
      </c>
      <c r="G264" s="111">
        <f>ROUNDDOWN((D264*F264),0)</f>
        <v>0</v>
      </c>
      <c r="H264" s="132">
        <f>請求明細!H264</f>
        <v/>
      </c>
      <c r="I264" s="133"/>
      <c r="J264" s="134"/>
      <c r="K264" s="35"/>
      <c r="L264" s="34"/>
      <c r="M264" s="31"/>
    </row>
    <row r="265" spans="1:16142" customHeight="1" ht="25.15" s="8" customFormat="1">
      <c r="A265" s="65">
        <f>請求明細!A265</f>
        <v/>
      </c>
      <c r="B265" s="27">
        <f>請求明細!B265</f>
        <v/>
      </c>
      <c r="C265" s="28">
        <f>請求明細!C265</f>
        <v/>
      </c>
      <c r="D265" s="29">
        <f>請求明細!D265</f>
        <v/>
      </c>
      <c r="E265" s="30">
        <f>請求明細!E265</f>
        <v/>
      </c>
      <c r="F265" s="66">
        <f>請求明細!F265</f>
        <v>0</v>
      </c>
      <c r="G265" s="111">
        <f>ROUNDDOWN((D265*F265),0)</f>
        <v>0</v>
      </c>
      <c r="H265" s="132">
        <f>請求明細!H265</f>
        <v/>
      </c>
      <c r="I265" s="133"/>
      <c r="J265" s="134"/>
      <c r="K265" s="35"/>
      <c r="L265" s="34"/>
      <c r="M265" s="31"/>
    </row>
    <row r="266" spans="1:16142" customHeight="1" ht="25.15" s="8" customFormat="1">
      <c r="A266" s="65">
        <f>請求明細!A266</f>
        <v/>
      </c>
      <c r="B266" s="27">
        <f>請求明細!B266</f>
        <v/>
      </c>
      <c r="C266" s="28">
        <f>請求明細!C266</f>
        <v/>
      </c>
      <c r="D266" s="29">
        <f>請求明細!D266</f>
        <v/>
      </c>
      <c r="E266" s="30">
        <f>請求明細!E266</f>
        <v/>
      </c>
      <c r="F266" s="66">
        <f>請求明細!F266</f>
        <v>0</v>
      </c>
      <c r="G266" s="111">
        <f>ROUNDDOWN((D266*F266),0)</f>
        <v>0</v>
      </c>
      <c r="H266" s="132">
        <f>請求明細!H266</f>
        <v/>
      </c>
      <c r="I266" s="133"/>
      <c r="J266" s="134"/>
      <c r="K266" s="35"/>
      <c r="L266" s="34"/>
      <c r="M266" s="31"/>
    </row>
    <row r="267" spans="1:16142" customHeight="1" ht="25.15" s="8" customFormat="1">
      <c r="A267" s="65">
        <f>請求明細!A267</f>
        <v/>
      </c>
      <c r="B267" s="27">
        <f>請求明細!B267</f>
        <v/>
      </c>
      <c r="C267" s="28">
        <f>請求明細!C267</f>
        <v/>
      </c>
      <c r="D267" s="29">
        <f>請求明細!D267</f>
        <v/>
      </c>
      <c r="E267" s="30">
        <f>請求明細!E267</f>
        <v/>
      </c>
      <c r="F267" s="66">
        <f>請求明細!F267</f>
        <v>0</v>
      </c>
      <c r="G267" s="111">
        <f>ROUNDDOWN((D267*F267),0)</f>
        <v>0</v>
      </c>
      <c r="H267" s="132">
        <f>請求明細!H267</f>
        <v/>
      </c>
      <c r="I267" s="133"/>
      <c r="J267" s="134"/>
      <c r="K267" s="35"/>
      <c r="L267" s="34"/>
      <c r="M267" s="31"/>
    </row>
    <row r="268" spans="1:16142" customHeight="1" ht="25.15" s="8" customFormat="1">
      <c r="A268" s="65">
        <f>請求明細!A268</f>
        <v/>
      </c>
      <c r="B268" s="27">
        <f>請求明細!B268</f>
        <v/>
      </c>
      <c r="C268" s="28">
        <f>請求明細!C268</f>
        <v/>
      </c>
      <c r="D268" s="29">
        <f>請求明細!D268</f>
        <v/>
      </c>
      <c r="E268" s="30">
        <f>請求明細!E268</f>
        <v/>
      </c>
      <c r="F268" s="66">
        <f>請求明細!F268</f>
        <v>0</v>
      </c>
      <c r="G268" s="111">
        <f>ROUNDDOWN((D268*F268),0)</f>
        <v>0</v>
      </c>
      <c r="H268" s="132">
        <f>請求明細!H268</f>
        <v/>
      </c>
      <c r="I268" s="133"/>
      <c r="J268" s="134"/>
      <c r="K268" s="35"/>
      <c r="L268" s="34"/>
      <c r="M268" s="31"/>
    </row>
    <row r="269" spans="1:16142" customHeight="1" ht="25.15" s="8" customFormat="1">
      <c r="A269" s="65">
        <f>請求明細!A269</f>
        <v/>
      </c>
      <c r="B269" s="27">
        <f>請求明細!B269</f>
        <v/>
      </c>
      <c r="C269" s="28">
        <f>請求明細!C269</f>
        <v/>
      </c>
      <c r="D269" s="29">
        <f>請求明細!D269</f>
        <v/>
      </c>
      <c r="E269" s="30">
        <f>請求明細!E269</f>
        <v/>
      </c>
      <c r="F269" s="66">
        <f>請求明細!F269</f>
        <v>0</v>
      </c>
      <c r="G269" s="111">
        <f>ROUNDDOWN((D269*F269),0)</f>
        <v>0</v>
      </c>
      <c r="H269" s="132">
        <f>請求明細!H269</f>
        <v/>
      </c>
      <c r="I269" s="133"/>
      <c r="J269" s="134"/>
      <c r="K269" s="35"/>
      <c r="L269" s="34"/>
      <c r="M269" s="31"/>
    </row>
    <row r="270" spans="1:16142" customHeight="1" ht="25.15" s="8" customFormat="1">
      <c r="A270" s="65">
        <f>請求明細!A270</f>
        <v/>
      </c>
      <c r="B270" s="27">
        <f>請求明細!B270</f>
        <v/>
      </c>
      <c r="C270" s="28">
        <f>請求明細!C270</f>
        <v/>
      </c>
      <c r="D270" s="29">
        <f>請求明細!D270</f>
        <v/>
      </c>
      <c r="E270" s="30">
        <f>請求明細!E270</f>
        <v/>
      </c>
      <c r="F270" s="66">
        <f>請求明細!F270</f>
        <v>0</v>
      </c>
      <c r="G270" s="111">
        <f>ROUNDDOWN((D270*F270),0)</f>
        <v>0</v>
      </c>
      <c r="H270" s="132">
        <f>請求明細!H270</f>
        <v/>
      </c>
      <c r="I270" s="133"/>
      <c r="J270" s="134"/>
      <c r="K270" s="35"/>
      <c r="L270" s="34"/>
      <c r="M270" s="31"/>
    </row>
    <row r="271" spans="1:16142" customHeight="1" ht="25.15" s="8" customFormat="1">
      <c r="A271" s="65">
        <f>請求明細!A271</f>
        <v/>
      </c>
      <c r="B271" s="27">
        <f>請求明細!B271</f>
        <v/>
      </c>
      <c r="C271" s="28">
        <f>請求明細!C271</f>
        <v/>
      </c>
      <c r="D271" s="29">
        <f>請求明細!D271</f>
        <v/>
      </c>
      <c r="E271" s="30">
        <f>請求明細!E271</f>
        <v/>
      </c>
      <c r="F271" s="66">
        <f>請求明細!F271</f>
        <v>0</v>
      </c>
      <c r="G271" s="111">
        <f>ROUNDDOWN((D271*F271),0)</f>
        <v>0</v>
      </c>
      <c r="H271" s="132">
        <f>請求明細!H271</f>
        <v/>
      </c>
      <c r="I271" s="133"/>
      <c r="J271" s="134"/>
      <c r="K271" s="35"/>
      <c r="L271" s="34"/>
      <c r="M271" s="31"/>
    </row>
    <row r="272" spans="1:16142" customHeight="1" ht="25.15" s="8" customFormat="1">
      <c r="A272" s="65">
        <f>請求明細!A272</f>
        <v/>
      </c>
      <c r="B272" s="27">
        <f>請求明細!B272</f>
        <v/>
      </c>
      <c r="C272" s="28">
        <f>請求明細!C272</f>
        <v/>
      </c>
      <c r="D272" s="29">
        <f>請求明細!D272</f>
        <v/>
      </c>
      <c r="E272" s="30">
        <f>請求明細!E272</f>
        <v/>
      </c>
      <c r="F272" s="66">
        <f>請求明細!F272</f>
        <v>0</v>
      </c>
      <c r="G272" s="111">
        <f>ROUNDDOWN((D272*F272),0)</f>
        <v>0</v>
      </c>
      <c r="H272" s="132">
        <f>請求明細!H272</f>
        <v/>
      </c>
      <c r="I272" s="133"/>
      <c r="J272" s="134"/>
      <c r="K272" s="35"/>
      <c r="L272" s="34"/>
      <c r="M272" s="31"/>
    </row>
    <row r="273" spans="1:16142" customHeight="1" ht="25.15" s="8" customFormat="1">
      <c r="A273" s="65">
        <f>請求明細!A273</f>
        <v/>
      </c>
      <c r="B273" s="27">
        <f>請求明細!B273</f>
        <v/>
      </c>
      <c r="C273" s="28">
        <f>請求明細!C273</f>
        <v/>
      </c>
      <c r="D273" s="29">
        <f>請求明細!D273</f>
        <v/>
      </c>
      <c r="E273" s="30">
        <f>請求明細!E273</f>
        <v/>
      </c>
      <c r="F273" s="66">
        <f>請求明細!F273</f>
        <v>0</v>
      </c>
      <c r="G273" s="111">
        <f>ROUNDDOWN((D273*F273),0)</f>
        <v>0</v>
      </c>
      <c r="H273" s="132">
        <f>請求明細!H273</f>
        <v/>
      </c>
      <c r="I273" s="133"/>
      <c r="J273" s="134"/>
      <c r="K273" s="35"/>
      <c r="L273" s="34"/>
      <c r="M273" s="31"/>
    </row>
    <row r="274" spans="1:16142" customHeight="1" ht="25.15" s="8" customFormat="1">
      <c r="A274" s="65">
        <f>請求明細!A274</f>
        <v/>
      </c>
      <c r="B274" s="27">
        <f>請求明細!B274</f>
        <v/>
      </c>
      <c r="C274" s="28">
        <f>請求明細!C274</f>
        <v/>
      </c>
      <c r="D274" s="29">
        <f>請求明細!D274</f>
        <v/>
      </c>
      <c r="E274" s="30">
        <f>請求明細!E274</f>
        <v/>
      </c>
      <c r="F274" s="66">
        <f>請求明細!F274</f>
        <v>0</v>
      </c>
      <c r="G274" s="111">
        <f>ROUNDDOWN((D274*F274),0)</f>
        <v>0</v>
      </c>
      <c r="H274" s="132">
        <f>請求明細!H274</f>
        <v/>
      </c>
      <c r="I274" s="133"/>
      <c r="J274" s="134"/>
      <c r="K274" s="35"/>
      <c r="L274" s="34"/>
      <c r="M274" s="31"/>
    </row>
    <row r="275" spans="1:16142" customHeight="1" ht="25.15" s="8" customFormat="1">
      <c r="A275" s="65">
        <f>請求明細!A275</f>
        <v/>
      </c>
      <c r="B275" s="27">
        <f>請求明細!B275</f>
        <v/>
      </c>
      <c r="C275" s="28">
        <f>請求明細!C275</f>
        <v/>
      </c>
      <c r="D275" s="29">
        <f>請求明細!D275</f>
        <v/>
      </c>
      <c r="E275" s="30">
        <f>請求明細!E275</f>
        <v/>
      </c>
      <c r="F275" s="66">
        <f>請求明細!F275</f>
        <v>0</v>
      </c>
      <c r="G275" s="111">
        <f>ROUNDDOWN((D275*F275),0)</f>
        <v>0</v>
      </c>
      <c r="H275" s="132">
        <f>請求明細!H275</f>
        <v/>
      </c>
      <c r="I275" s="133"/>
      <c r="J275" s="134"/>
      <c r="K275" s="35"/>
      <c r="L275" s="34"/>
      <c r="M275" s="31"/>
    </row>
    <row r="276" spans="1:16142" customHeight="1" ht="25.15" s="8" customFormat="1">
      <c r="A276" s="65">
        <f>請求明細!A276</f>
        <v/>
      </c>
      <c r="B276" s="27">
        <f>請求明細!B276</f>
        <v/>
      </c>
      <c r="C276" s="28">
        <f>請求明細!C276</f>
        <v/>
      </c>
      <c r="D276" s="29">
        <f>請求明細!D276</f>
        <v/>
      </c>
      <c r="E276" s="30">
        <f>請求明細!E276</f>
        <v/>
      </c>
      <c r="F276" s="66">
        <f>請求明細!F276</f>
        <v>0</v>
      </c>
      <c r="G276" s="111">
        <f>ROUNDDOWN((D276*F276),0)</f>
        <v>0</v>
      </c>
      <c r="H276" s="132">
        <f>請求明細!H276</f>
        <v/>
      </c>
      <c r="I276" s="133"/>
      <c r="J276" s="134"/>
      <c r="K276" s="35"/>
      <c r="L276" s="34"/>
      <c r="M276" s="31"/>
    </row>
    <row r="277" spans="1:16142" customHeight="1" ht="25.15" s="8" customFormat="1">
      <c r="A277" s="65">
        <f>請求明細!A277</f>
        <v/>
      </c>
      <c r="B277" s="27">
        <f>請求明細!B277</f>
        <v/>
      </c>
      <c r="C277" s="28">
        <f>請求明細!C277</f>
        <v/>
      </c>
      <c r="D277" s="29">
        <f>請求明細!D277</f>
        <v/>
      </c>
      <c r="E277" s="30">
        <f>請求明細!E277</f>
        <v/>
      </c>
      <c r="F277" s="66">
        <f>請求明細!F277</f>
        <v>0</v>
      </c>
      <c r="G277" s="111">
        <f>ROUNDDOWN((D277*F277),0)</f>
        <v>0</v>
      </c>
      <c r="H277" s="132">
        <f>請求明細!H277</f>
        <v/>
      </c>
      <c r="I277" s="133"/>
      <c r="J277" s="134"/>
      <c r="K277" s="35"/>
      <c r="L277" s="34"/>
      <c r="M277" s="31"/>
    </row>
    <row r="278" spans="1:16142" customHeight="1" ht="25.15" s="8" customFormat="1">
      <c r="A278" s="42"/>
      <c r="B278" s="43" t="s">
        <v>47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26"/>
      <c r="I278" s="127"/>
      <c r="J278" s="128"/>
      <c r="K278" s="45"/>
      <c r="L278" s="45"/>
      <c r="M278" s="45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5" t="str">
        <f>C2</f>
        <v>送　　り　　状</v>
      </c>
      <c r="D281" s="135"/>
      <c r="E281" s="135"/>
      <c r="F281" s="135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6"/>
      <c r="H282" s="136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（㈱）アーキテックス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9" t="str">
        <f>$B$6</f>
        <v>工事名称：</v>
      </c>
      <c r="C285" s="129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30" t="str">
        <f>$B$7</f>
        <v>受渡場所：</v>
      </c>
      <c r="C286" s="130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112" t="s">
        <v>30</v>
      </c>
      <c r="B288" s="22" t="s">
        <v>31</v>
      </c>
      <c r="C288" s="23" t="s">
        <v>32</v>
      </c>
      <c r="D288" s="112" t="s">
        <v>33</v>
      </c>
      <c r="E288" s="112" t="s">
        <v>34</v>
      </c>
      <c r="F288" s="24" t="s">
        <v>35</v>
      </c>
      <c r="G288" s="24" t="s">
        <v>36</v>
      </c>
      <c r="H288" s="131" t="s">
        <v>37</v>
      </c>
      <c r="I288" s="131"/>
      <c r="J288" s="131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>
        <f>請求明細!A289</f>
        <v/>
      </c>
      <c r="B289" s="27">
        <f>請求明細!B289</f>
        <v/>
      </c>
      <c r="C289" s="28">
        <f>請求明細!C289</f>
        <v/>
      </c>
      <c r="D289" s="29">
        <f>請求明細!D289</f>
        <v/>
      </c>
      <c r="E289" s="30">
        <f>請求明細!E289</f>
        <v/>
      </c>
      <c r="F289" s="66">
        <f>請求明細!F289</f>
        <v>0</v>
      </c>
      <c r="G289" s="111">
        <f>ROUNDDOWN((D289*F289),0)</f>
        <v>0</v>
      </c>
      <c r="H289" s="132">
        <f>請求明細!H289</f>
        <v/>
      </c>
      <c r="I289" s="133"/>
      <c r="J289" s="134"/>
      <c r="K289" s="31"/>
      <c r="L289" s="31"/>
      <c r="M289" s="31"/>
    </row>
    <row r="290" spans="1:16142" customHeight="1" ht="25.15" s="8" customFormat="1">
      <c r="A290" s="65">
        <f>請求明細!A290</f>
        <v/>
      </c>
      <c r="B290" s="27">
        <f>請求明細!B290</f>
        <v/>
      </c>
      <c r="C290" s="28">
        <f>請求明細!C290</f>
        <v/>
      </c>
      <c r="D290" s="29">
        <f>請求明細!D290</f>
        <v/>
      </c>
      <c r="E290" s="30">
        <f>請求明細!E290</f>
        <v/>
      </c>
      <c r="F290" s="66">
        <f>請求明細!F290</f>
        <v>0</v>
      </c>
      <c r="G290" s="111">
        <f>ROUNDDOWN((D290*F290),0)</f>
        <v>0</v>
      </c>
      <c r="H290" s="132">
        <f>請求明細!H290</f>
        <v/>
      </c>
      <c r="I290" s="133"/>
      <c r="J290" s="134"/>
      <c r="K290" s="35"/>
      <c r="L290" s="34"/>
      <c r="M290" s="31"/>
    </row>
    <row r="291" spans="1:16142" customHeight="1" ht="25.15" s="8" customFormat="1">
      <c r="A291" s="65">
        <f>請求明細!A291</f>
        <v/>
      </c>
      <c r="B291" s="27">
        <f>請求明細!B291</f>
        <v/>
      </c>
      <c r="C291" s="28">
        <f>請求明細!C291</f>
        <v/>
      </c>
      <c r="D291" s="29">
        <f>請求明細!D291</f>
        <v/>
      </c>
      <c r="E291" s="30">
        <f>請求明細!E291</f>
        <v/>
      </c>
      <c r="F291" s="66">
        <f>請求明細!F291</f>
        <v>0</v>
      </c>
      <c r="G291" s="111">
        <f>ROUNDDOWN((D291*F291),0)</f>
        <v>0</v>
      </c>
      <c r="H291" s="132">
        <f>請求明細!H291</f>
        <v/>
      </c>
      <c r="I291" s="133"/>
      <c r="J291" s="134"/>
      <c r="K291" s="35"/>
      <c r="L291" s="34"/>
      <c r="M291" s="31"/>
    </row>
    <row r="292" spans="1:16142" customHeight="1" ht="25.15" s="8" customFormat="1">
      <c r="A292" s="65">
        <f>請求明細!A292</f>
        <v/>
      </c>
      <c r="B292" s="27">
        <f>請求明細!B292</f>
        <v/>
      </c>
      <c r="C292" s="28">
        <f>請求明細!C292</f>
        <v/>
      </c>
      <c r="D292" s="29">
        <f>請求明細!D292</f>
        <v/>
      </c>
      <c r="E292" s="30">
        <f>請求明細!E292</f>
        <v/>
      </c>
      <c r="F292" s="66">
        <f>請求明細!F292</f>
        <v>0</v>
      </c>
      <c r="G292" s="111">
        <f>ROUNDDOWN((D292*F292),0)</f>
        <v>0</v>
      </c>
      <c r="H292" s="132">
        <f>請求明細!H292</f>
        <v/>
      </c>
      <c r="I292" s="133"/>
      <c r="J292" s="134"/>
      <c r="K292" s="35"/>
      <c r="L292" s="34"/>
      <c r="M292" s="31"/>
    </row>
    <row r="293" spans="1:16142" customHeight="1" ht="25.15" s="8" customFormat="1">
      <c r="A293" s="65">
        <f>請求明細!A293</f>
        <v/>
      </c>
      <c r="B293" s="27">
        <f>請求明細!B293</f>
        <v/>
      </c>
      <c r="C293" s="28">
        <f>請求明細!C293</f>
        <v/>
      </c>
      <c r="D293" s="29">
        <f>請求明細!D293</f>
        <v/>
      </c>
      <c r="E293" s="30">
        <f>請求明細!E293</f>
        <v/>
      </c>
      <c r="F293" s="66">
        <f>請求明細!F293</f>
        <v>0</v>
      </c>
      <c r="G293" s="111">
        <f>ROUNDDOWN((D293*F293),0)</f>
        <v>0</v>
      </c>
      <c r="H293" s="132">
        <f>請求明細!H293</f>
        <v/>
      </c>
      <c r="I293" s="133"/>
      <c r="J293" s="134"/>
      <c r="K293" s="35"/>
      <c r="L293" s="34"/>
      <c r="M293" s="31"/>
    </row>
    <row r="294" spans="1:16142" customHeight="1" ht="25.15" s="8" customFormat="1">
      <c r="A294" s="65">
        <f>請求明細!A294</f>
        <v/>
      </c>
      <c r="B294" s="27">
        <f>請求明細!B294</f>
        <v/>
      </c>
      <c r="C294" s="28">
        <f>請求明細!C294</f>
        <v/>
      </c>
      <c r="D294" s="29">
        <f>請求明細!D294</f>
        <v/>
      </c>
      <c r="E294" s="30">
        <f>請求明細!E294</f>
        <v/>
      </c>
      <c r="F294" s="66">
        <f>請求明細!F294</f>
        <v>0</v>
      </c>
      <c r="G294" s="111">
        <f>ROUNDDOWN((D294*F294),0)</f>
        <v>0</v>
      </c>
      <c r="H294" s="132">
        <f>請求明細!H294</f>
        <v/>
      </c>
      <c r="I294" s="133"/>
      <c r="J294" s="134"/>
      <c r="K294" s="35"/>
      <c r="L294" s="34"/>
      <c r="M294" s="31"/>
    </row>
    <row r="295" spans="1:16142" customHeight="1" ht="25.15" s="8" customFormat="1">
      <c r="A295" s="65">
        <f>請求明細!A295</f>
        <v/>
      </c>
      <c r="B295" s="27">
        <f>請求明細!B295</f>
        <v/>
      </c>
      <c r="C295" s="28">
        <f>請求明細!C295</f>
        <v/>
      </c>
      <c r="D295" s="29">
        <f>請求明細!D295</f>
        <v/>
      </c>
      <c r="E295" s="30">
        <f>請求明細!E295</f>
        <v/>
      </c>
      <c r="F295" s="66">
        <f>請求明細!F295</f>
        <v>0</v>
      </c>
      <c r="G295" s="111">
        <f>ROUNDDOWN((D295*F295),0)</f>
        <v>0</v>
      </c>
      <c r="H295" s="132">
        <f>請求明細!H295</f>
        <v/>
      </c>
      <c r="I295" s="133"/>
      <c r="J295" s="134"/>
      <c r="K295" s="35"/>
      <c r="L295" s="34"/>
      <c r="M295" s="31"/>
    </row>
    <row r="296" spans="1:16142" customHeight="1" ht="25.15" s="8" customFormat="1">
      <c r="A296" s="65">
        <f>請求明細!A296</f>
        <v/>
      </c>
      <c r="B296" s="27">
        <f>請求明細!B296</f>
        <v/>
      </c>
      <c r="C296" s="28">
        <f>請求明細!C296</f>
        <v/>
      </c>
      <c r="D296" s="29">
        <f>請求明細!D296</f>
        <v/>
      </c>
      <c r="E296" s="30">
        <f>請求明細!E296</f>
        <v/>
      </c>
      <c r="F296" s="66">
        <f>請求明細!F296</f>
        <v>0</v>
      </c>
      <c r="G296" s="111">
        <f>ROUNDDOWN((D296*F296),0)</f>
        <v>0</v>
      </c>
      <c r="H296" s="132">
        <f>請求明細!H296</f>
        <v/>
      </c>
      <c r="I296" s="133"/>
      <c r="J296" s="134"/>
      <c r="K296" s="35"/>
      <c r="L296" s="34"/>
      <c r="M296" s="31"/>
    </row>
    <row r="297" spans="1:16142" customHeight="1" ht="25.15" s="8" customFormat="1">
      <c r="A297" s="65">
        <f>請求明細!A297</f>
        <v/>
      </c>
      <c r="B297" s="27">
        <f>請求明細!B297</f>
        <v/>
      </c>
      <c r="C297" s="28">
        <f>請求明細!C297</f>
        <v/>
      </c>
      <c r="D297" s="29">
        <f>請求明細!D297</f>
        <v/>
      </c>
      <c r="E297" s="30">
        <f>請求明細!E297</f>
        <v/>
      </c>
      <c r="F297" s="66">
        <f>請求明細!F297</f>
        <v>0</v>
      </c>
      <c r="G297" s="111">
        <f>ROUNDDOWN((D297*F297),0)</f>
        <v>0</v>
      </c>
      <c r="H297" s="132">
        <f>請求明細!H297</f>
        <v/>
      </c>
      <c r="I297" s="133"/>
      <c r="J297" s="134"/>
      <c r="K297" s="35"/>
      <c r="L297" s="34"/>
      <c r="M297" s="31"/>
    </row>
    <row r="298" spans="1:16142" customHeight="1" ht="25.15" s="8" customFormat="1">
      <c r="A298" s="65">
        <f>請求明細!A298</f>
        <v/>
      </c>
      <c r="B298" s="27">
        <f>請求明細!B298</f>
        <v/>
      </c>
      <c r="C298" s="28">
        <f>請求明細!C298</f>
        <v/>
      </c>
      <c r="D298" s="29">
        <f>請求明細!D298</f>
        <v/>
      </c>
      <c r="E298" s="30">
        <f>請求明細!E298</f>
        <v/>
      </c>
      <c r="F298" s="66">
        <f>請求明細!F298</f>
        <v>0</v>
      </c>
      <c r="G298" s="111">
        <f>ROUNDDOWN((D298*F298),0)</f>
        <v>0</v>
      </c>
      <c r="H298" s="132">
        <f>請求明細!H298</f>
        <v/>
      </c>
      <c r="I298" s="133"/>
      <c r="J298" s="134"/>
      <c r="K298" s="35"/>
      <c r="L298" s="34"/>
      <c r="M298" s="31"/>
    </row>
    <row r="299" spans="1:16142" customHeight="1" ht="25.15" s="8" customFormat="1">
      <c r="A299" s="65">
        <f>請求明細!A299</f>
        <v/>
      </c>
      <c r="B299" s="27">
        <f>請求明細!B299</f>
        <v/>
      </c>
      <c r="C299" s="28">
        <f>請求明細!C299</f>
        <v/>
      </c>
      <c r="D299" s="29">
        <f>請求明細!D299</f>
        <v/>
      </c>
      <c r="E299" s="30">
        <f>請求明細!E299</f>
        <v/>
      </c>
      <c r="F299" s="66">
        <f>請求明細!F299</f>
        <v>0</v>
      </c>
      <c r="G299" s="111">
        <f>ROUNDDOWN((D299*F299),0)</f>
        <v>0</v>
      </c>
      <c r="H299" s="132">
        <f>請求明細!H299</f>
        <v/>
      </c>
      <c r="I299" s="133"/>
      <c r="J299" s="134"/>
      <c r="K299" s="35"/>
      <c r="L299" s="34"/>
      <c r="M299" s="31"/>
    </row>
    <row r="300" spans="1:16142" customHeight="1" ht="25.15" s="8" customFormat="1">
      <c r="A300" s="65">
        <f>請求明細!A300</f>
        <v/>
      </c>
      <c r="B300" s="27">
        <f>請求明細!B300</f>
        <v/>
      </c>
      <c r="C300" s="28">
        <f>請求明細!C300</f>
        <v/>
      </c>
      <c r="D300" s="29">
        <f>請求明細!D300</f>
        <v/>
      </c>
      <c r="E300" s="30">
        <f>請求明細!E300</f>
        <v/>
      </c>
      <c r="F300" s="66">
        <f>請求明細!F300</f>
        <v>0</v>
      </c>
      <c r="G300" s="111">
        <f>ROUNDDOWN((D300*F300),0)</f>
        <v>0</v>
      </c>
      <c r="H300" s="132">
        <f>請求明細!H300</f>
        <v/>
      </c>
      <c r="I300" s="133"/>
      <c r="J300" s="134"/>
      <c r="K300" s="35"/>
      <c r="L300" s="34"/>
      <c r="M300" s="31"/>
    </row>
    <row r="301" spans="1:16142" customHeight="1" ht="25.15" s="8" customFormat="1">
      <c r="A301" s="65">
        <f>請求明細!A301</f>
        <v/>
      </c>
      <c r="B301" s="27">
        <f>請求明細!B301</f>
        <v/>
      </c>
      <c r="C301" s="28">
        <f>請求明細!C301</f>
        <v/>
      </c>
      <c r="D301" s="29">
        <f>請求明細!D301</f>
        <v/>
      </c>
      <c r="E301" s="30">
        <f>請求明細!E301</f>
        <v/>
      </c>
      <c r="F301" s="66">
        <f>請求明細!F301</f>
        <v>0</v>
      </c>
      <c r="G301" s="111">
        <f>ROUNDDOWN((D301*F301),0)</f>
        <v>0</v>
      </c>
      <c r="H301" s="132">
        <f>請求明細!H301</f>
        <v/>
      </c>
      <c r="I301" s="133"/>
      <c r="J301" s="134"/>
      <c r="K301" s="35"/>
      <c r="L301" s="34"/>
      <c r="M301" s="31"/>
    </row>
    <row r="302" spans="1:16142" customHeight="1" ht="25.15" s="8" customFormat="1">
      <c r="A302" s="65">
        <f>請求明細!A302</f>
        <v/>
      </c>
      <c r="B302" s="27">
        <f>請求明細!B302</f>
        <v/>
      </c>
      <c r="C302" s="28">
        <f>請求明細!C302</f>
        <v/>
      </c>
      <c r="D302" s="29">
        <f>請求明細!D302</f>
        <v/>
      </c>
      <c r="E302" s="30">
        <f>請求明細!E302</f>
        <v/>
      </c>
      <c r="F302" s="66">
        <f>請求明細!F302</f>
        <v>0</v>
      </c>
      <c r="G302" s="111">
        <f>ROUNDDOWN((D302*F302),0)</f>
        <v>0</v>
      </c>
      <c r="H302" s="132">
        <f>請求明細!H302</f>
        <v/>
      </c>
      <c r="I302" s="133"/>
      <c r="J302" s="134"/>
      <c r="K302" s="35"/>
      <c r="L302" s="34"/>
      <c r="M302" s="31"/>
    </row>
    <row r="303" spans="1:16142" customHeight="1" ht="25.15" s="8" customFormat="1">
      <c r="A303" s="65">
        <f>請求明細!A303</f>
        <v/>
      </c>
      <c r="B303" s="27">
        <f>請求明細!B303</f>
        <v/>
      </c>
      <c r="C303" s="28">
        <f>請求明細!C303</f>
        <v/>
      </c>
      <c r="D303" s="29">
        <f>請求明細!D303</f>
        <v/>
      </c>
      <c r="E303" s="30">
        <f>請求明細!E303</f>
        <v/>
      </c>
      <c r="F303" s="66">
        <f>請求明細!F303</f>
        <v>0</v>
      </c>
      <c r="G303" s="111">
        <f>ROUNDDOWN((D303*F303),0)</f>
        <v>0</v>
      </c>
      <c r="H303" s="132">
        <f>請求明細!H303</f>
        <v/>
      </c>
      <c r="I303" s="133"/>
      <c r="J303" s="134"/>
      <c r="K303" s="35"/>
      <c r="L303" s="34"/>
      <c r="M303" s="31"/>
    </row>
    <row r="304" spans="1:16142" customHeight="1" ht="25.15" s="8" customFormat="1">
      <c r="A304" s="65">
        <f>請求明細!A304</f>
        <v/>
      </c>
      <c r="B304" s="27">
        <f>請求明細!B304</f>
        <v/>
      </c>
      <c r="C304" s="28">
        <f>請求明細!C304</f>
        <v/>
      </c>
      <c r="D304" s="29">
        <f>請求明細!D304</f>
        <v/>
      </c>
      <c r="E304" s="30">
        <f>請求明細!E304</f>
        <v/>
      </c>
      <c r="F304" s="66">
        <f>請求明細!F304</f>
        <v>0</v>
      </c>
      <c r="G304" s="111">
        <f>ROUNDDOWN((D304*F304),0)</f>
        <v>0</v>
      </c>
      <c r="H304" s="132">
        <f>請求明細!H304</f>
        <v/>
      </c>
      <c r="I304" s="133"/>
      <c r="J304" s="134"/>
      <c r="K304" s="35"/>
      <c r="L304" s="34"/>
      <c r="M304" s="31"/>
    </row>
    <row r="305" spans="1:16142" customHeight="1" ht="25.15" s="8" customFormat="1">
      <c r="A305" s="65">
        <f>請求明細!A305</f>
        <v/>
      </c>
      <c r="B305" s="27">
        <f>請求明細!B305</f>
        <v/>
      </c>
      <c r="C305" s="28">
        <f>請求明細!C305</f>
        <v/>
      </c>
      <c r="D305" s="29">
        <f>請求明細!D305</f>
        <v/>
      </c>
      <c r="E305" s="30">
        <f>請求明細!E305</f>
        <v/>
      </c>
      <c r="F305" s="66">
        <f>請求明細!F305</f>
        <v>0</v>
      </c>
      <c r="G305" s="111">
        <f>ROUNDDOWN((D305*F305),0)</f>
        <v>0</v>
      </c>
      <c r="H305" s="132">
        <f>請求明細!H305</f>
        <v/>
      </c>
      <c r="I305" s="133"/>
      <c r="J305" s="134"/>
      <c r="K305" s="35"/>
      <c r="L305" s="34"/>
      <c r="M305" s="31"/>
    </row>
    <row r="306" spans="1:16142" customHeight="1" ht="25.15" s="8" customFormat="1">
      <c r="A306" s="65">
        <f>請求明細!A306</f>
        <v/>
      </c>
      <c r="B306" s="27">
        <f>請求明細!B306</f>
        <v/>
      </c>
      <c r="C306" s="28">
        <f>請求明細!C306</f>
        <v/>
      </c>
      <c r="D306" s="29">
        <f>請求明細!D306</f>
        <v/>
      </c>
      <c r="E306" s="30">
        <f>請求明細!E306</f>
        <v/>
      </c>
      <c r="F306" s="66">
        <f>請求明細!F306</f>
        <v>0</v>
      </c>
      <c r="G306" s="111">
        <f>ROUNDDOWN((D306*F306),0)</f>
        <v>0</v>
      </c>
      <c r="H306" s="132">
        <f>請求明細!H306</f>
        <v/>
      </c>
      <c r="I306" s="133"/>
      <c r="J306" s="134"/>
      <c r="K306" s="35"/>
      <c r="L306" s="34"/>
      <c r="M306" s="31"/>
    </row>
    <row r="307" spans="1:16142" customHeight="1" ht="25.15" s="8" customFormat="1">
      <c r="A307" s="65">
        <f>請求明細!A307</f>
        <v/>
      </c>
      <c r="B307" s="27">
        <f>請求明細!B307</f>
        <v/>
      </c>
      <c r="C307" s="28">
        <f>請求明細!C307</f>
        <v/>
      </c>
      <c r="D307" s="29">
        <f>請求明細!D307</f>
        <v/>
      </c>
      <c r="E307" s="30">
        <f>請求明細!E307</f>
        <v/>
      </c>
      <c r="F307" s="66">
        <f>請求明細!F307</f>
        <v>0</v>
      </c>
      <c r="G307" s="111">
        <f>ROUNDDOWN((D307*F307),0)</f>
        <v>0</v>
      </c>
      <c r="H307" s="132">
        <f>請求明細!H307</f>
        <v/>
      </c>
      <c r="I307" s="133"/>
      <c r="J307" s="134"/>
      <c r="K307" s="35"/>
      <c r="L307" s="34"/>
      <c r="M307" s="31"/>
    </row>
    <row r="308" spans="1:16142" customHeight="1" ht="25.15" s="8" customFormat="1">
      <c r="A308" s="65">
        <f>請求明細!A308</f>
        <v/>
      </c>
      <c r="B308" s="27">
        <f>請求明細!B308</f>
        <v/>
      </c>
      <c r="C308" s="28">
        <f>請求明細!C308</f>
        <v/>
      </c>
      <c r="D308" s="29">
        <f>請求明細!D308</f>
        <v/>
      </c>
      <c r="E308" s="30">
        <f>請求明細!E308</f>
        <v/>
      </c>
      <c r="F308" s="66">
        <f>請求明細!F308</f>
        <v>0</v>
      </c>
      <c r="G308" s="111">
        <f>ROUNDDOWN((D308*F308),0)</f>
        <v>0</v>
      </c>
      <c r="H308" s="132">
        <f>請求明細!H308</f>
        <v/>
      </c>
      <c r="I308" s="133"/>
      <c r="J308" s="134"/>
      <c r="K308" s="35"/>
      <c r="L308" s="34"/>
      <c r="M308" s="31"/>
    </row>
    <row r="309" spans="1:16142" customHeight="1" ht="25.15" s="8" customFormat="1">
      <c r="A309" s="42"/>
      <c r="B309" s="43" t="s">
        <v>47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26"/>
      <c r="I309" s="127"/>
      <c r="J309" s="128"/>
      <c r="K309" s="45"/>
      <c r="L309" s="45"/>
      <c r="M309" s="45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6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請求明細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2023-04-17T20:43:44+09:00</dcterms:modified>
  <dc:title/>
  <dc:description/>
  <dc:subject/>
  <cp:keywords/>
  <cp:category/>
</cp:coreProperties>
</file>