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uangzl19\Desktop\"/>
    </mc:Choice>
  </mc:AlternateContent>
  <xr:revisionPtr revIDLastSave="0" documentId="13_ncr:1_{0AB4B9ED-D01E-4986-8DA0-DE70DB513418}" xr6:coauthVersionLast="47" xr6:coauthVersionMax="47" xr10:uidLastSave="{00000000-0000-0000-0000-000000000000}"/>
  <bookViews>
    <workbookView xWindow="-103" yWindow="-103" windowWidth="18720" windowHeight="11949" firstSheet="1" activeTab="4" xr2:uid="{00000000-000D-0000-FFFF-FFFF00000000}"/>
  </bookViews>
  <sheets>
    <sheet name="1CartPole-v0" sheetId="1" r:id="rId1"/>
    <sheet name="LunarLander-v2" sheetId="2" r:id="rId2"/>
    <sheet name="FrozenLake8x8-v0" sheetId="3" r:id="rId3"/>
    <sheet name="Asteroids-ram-v4" sheetId="4" r:id="rId4"/>
    <sheet name="4 in 1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" i="4" l="1"/>
  <c r="I16" i="4"/>
  <c r="G11" i="4"/>
  <c r="G12" i="4"/>
  <c r="G13" i="4"/>
  <c r="G14" i="4"/>
  <c r="G15" i="4"/>
  <c r="G16" i="4"/>
  <c r="G17" i="4"/>
  <c r="G18" i="4"/>
  <c r="F18" i="4"/>
  <c r="F11" i="4"/>
  <c r="F12" i="4"/>
  <c r="F13" i="4"/>
  <c r="F14" i="4"/>
  <c r="F15" i="4"/>
  <c r="F16" i="4"/>
  <c r="F17" i="4"/>
  <c r="E11" i="4"/>
  <c r="E12" i="4"/>
  <c r="E13" i="4"/>
  <c r="E14" i="4"/>
  <c r="E15" i="4"/>
  <c r="E16" i="4"/>
  <c r="E17" i="4"/>
  <c r="E18" i="4"/>
  <c r="D11" i="4"/>
  <c r="D12" i="4"/>
  <c r="D13" i="4"/>
  <c r="D14" i="4"/>
  <c r="D15" i="4"/>
  <c r="D16" i="4"/>
  <c r="D17" i="4"/>
  <c r="D18" i="4"/>
  <c r="G10" i="4"/>
  <c r="F10" i="4"/>
  <c r="E10" i="4"/>
  <c r="D10" i="4"/>
  <c r="I18" i="4"/>
  <c r="I15" i="4"/>
  <c r="I14" i="4"/>
  <c r="I13" i="4"/>
  <c r="I12" i="4"/>
  <c r="I11" i="4"/>
  <c r="I10" i="4"/>
  <c r="F3" i="4"/>
  <c r="I11" i="3"/>
  <c r="I12" i="3"/>
  <c r="I13" i="3"/>
  <c r="I14" i="3"/>
  <c r="I15" i="3"/>
  <c r="I16" i="3"/>
  <c r="I10" i="3"/>
  <c r="G11" i="3"/>
  <c r="G12" i="3"/>
  <c r="G13" i="3"/>
  <c r="G14" i="3"/>
  <c r="G15" i="3"/>
  <c r="G16" i="3"/>
  <c r="G10" i="3"/>
  <c r="D11" i="3"/>
  <c r="D12" i="3"/>
  <c r="D13" i="3"/>
  <c r="D14" i="3"/>
  <c r="D15" i="3"/>
  <c r="D16" i="3"/>
  <c r="E11" i="3"/>
  <c r="E12" i="3"/>
  <c r="E13" i="3"/>
  <c r="E14" i="3"/>
  <c r="E15" i="3"/>
  <c r="E16" i="3"/>
  <c r="F11" i="3"/>
  <c r="F12" i="3"/>
  <c r="F13" i="3"/>
  <c r="F14" i="3"/>
  <c r="F15" i="3"/>
  <c r="F16" i="3"/>
  <c r="F10" i="3"/>
  <c r="E10" i="3"/>
  <c r="D10" i="3"/>
  <c r="F3" i="3"/>
  <c r="F20" i="2"/>
  <c r="E20" i="2"/>
  <c r="F19" i="2"/>
  <c r="E19" i="2"/>
  <c r="F18" i="2"/>
  <c r="E18" i="2"/>
  <c r="F17" i="2"/>
  <c r="E17" i="2"/>
  <c r="F11" i="2"/>
  <c r="F12" i="2"/>
  <c r="F13" i="2"/>
  <c r="E11" i="2"/>
  <c r="E12" i="2"/>
  <c r="E13" i="2"/>
  <c r="D11" i="2"/>
  <c r="D12" i="2"/>
  <c r="D13" i="2"/>
  <c r="F10" i="2"/>
  <c r="E10" i="2"/>
  <c r="D10" i="2"/>
  <c r="H20" i="2"/>
  <c r="H19" i="2"/>
  <c r="H18" i="2"/>
  <c r="H17" i="2"/>
  <c r="H13" i="2"/>
  <c r="H12" i="2"/>
  <c r="H11" i="2"/>
  <c r="H10" i="2"/>
  <c r="E3" i="2"/>
  <c r="H29" i="1"/>
  <c r="H30" i="1"/>
  <c r="H31" i="1"/>
  <c r="H32" i="1"/>
  <c r="H33" i="1"/>
  <c r="H28" i="1"/>
  <c r="F32" i="1"/>
  <c r="F18" i="1"/>
  <c r="F19" i="1"/>
  <c r="F29" i="1"/>
  <c r="F28" i="1"/>
  <c r="F15" i="1"/>
  <c r="F16" i="1"/>
  <c r="F17" i="1"/>
  <c r="F30" i="1"/>
  <c r="F31" i="1"/>
  <c r="F20" i="1"/>
  <c r="F21" i="1"/>
  <c r="F22" i="1"/>
  <c r="F23" i="1"/>
  <c r="F24" i="1"/>
  <c r="E15" i="1"/>
  <c r="E16" i="1"/>
  <c r="E17" i="1"/>
  <c r="E18" i="1"/>
  <c r="E19" i="1"/>
  <c r="E20" i="1"/>
  <c r="E21" i="1"/>
  <c r="E22" i="1"/>
  <c r="E23" i="1"/>
  <c r="E24" i="1"/>
  <c r="D15" i="1"/>
  <c r="D16" i="1"/>
  <c r="D17" i="1"/>
  <c r="D18" i="1"/>
  <c r="D19" i="1"/>
  <c r="D20" i="1"/>
  <c r="D21" i="1"/>
  <c r="D22" i="1"/>
  <c r="D23" i="1"/>
  <c r="D24" i="1"/>
  <c r="H15" i="1"/>
  <c r="H13" i="1"/>
  <c r="H14" i="1"/>
  <c r="H16" i="1"/>
  <c r="H17" i="1"/>
  <c r="H18" i="1"/>
  <c r="H19" i="1"/>
  <c r="H20" i="1"/>
  <c r="H21" i="1"/>
  <c r="H22" i="1"/>
  <c r="H23" i="1"/>
  <c r="H24" i="1"/>
  <c r="H12" i="1"/>
  <c r="F13" i="1"/>
  <c r="F14" i="1"/>
  <c r="F12" i="1"/>
  <c r="E13" i="1"/>
  <c r="E14" i="1"/>
  <c r="E12" i="1"/>
  <c r="D13" i="1"/>
  <c r="D14" i="1"/>
  <c r="D12" i="1"/>
  <c r="E5" i="1" l="1"/>
</calcChain>
</file>

<file path=xl/sharedStrings.xml><?xml version="1.0" encoding="utf-8"?>
<sst xmlns="http://schemas.openxmlformats.org/spreadsheetml/2006/main" count="193" uniqueCount="59">
  <si>
    <t>The architecture of RL benchmark CartPole-v0 is as follows:</t>
    <phoneticPr fontId="1" type="noConversion"/>
  </si>
  <si>
    <t>L1</t>
    <phoneticPr fontId="1" type="noConversion"/>
  </si>
  <si>
    <t>L0(input)</t>
    <phoneticPr fontId="1" type="noConversion"/>
  </si>
  <si>
    <t>L2(output)</t>
    <phoneticPr fontId="1" type="noConversion"/>
  </si>
  <si>
    <t>BN</t>
    <phoneticPr fontId="1" type="noConversion"/>
  </si>
  <si>
    <t xml:space="preserve">      =&gt;</t>
    <phoneticPr fontId="1" type="noConversion"/>
  </si>
  <si>
    <t>BSIZE</t>
    <phoneticPr fontId="1" type="noConversion"/>
  </si>
  <si>
    <t>k</t>
    <phoneticPr fontId="1" type="noConversion"/>
  </si>
  <si>
    <t>P1</t>
    <phoneticPr fontId="1" type="noConversion"/>
  </si>
  <si>
    <t>P2</t>
    <phoneticPr fontId="1" type="noConversion"/>
  </si>
  <si>
    <t>TP</t>
    <phoneticPr fontId="1" type="noConversion"/>
  </si>
  <si>
    <t>TP_r</t>
    <phoneticPr fontId="1" type="noConversion"/>
  </si>
  <si>
    <t>BN_r</t>
    <phoneticPr fontId="1" type="noConversion"/>
  </si>
  <si>
    <t>total Cycle</t>
    <phoneticPr fontId="1" type="noConversion"/>
  </si>
  <si>
    <t>(ALL the definitions below can be refered to REPORT)</t>
    <phoneticPr fontId="1" type="noConversion"/>
  </si>
  <si>
    <t>loadIn</t>
    <phoneticPr fontId="1" type="noConversion"/>
  </si>
  <si>
    <t>M1</t>
    <phoneticPr fontId="1" type="noConversion"/>
  </si>
  <si>
    <t xml:space="preserve">The experiment results are as follows. </t>
    <phoneticPr fontId="1" type="noConversion"/>
  </si>
  <si>
    <t>index</t>
    <phoneticPr fontId="1" type="noConversion"/>
  </si>
  <si>
    <t>We change BSIZE to find out the scalability in terms of the amount of data. We change k to find out throughput improvements if hardware increases.</t>
    <phoneticPr fontId="1" type="noConversion"/>
  </si>
  <si>
    <t>P1,P2,TP are calculated based on the formula given in theoretical analysis in report.</t>
    <phoneticPr fontId="1" type="noConversion"/>
  </si>
  <si>
    <t>Items in orange are the real experiment results if settings in green are adopted.</t>
    <phoneticPr fontId="1" type="noConversion"/>
  </si>
  <si>
    <t>op_1</t>
    <phoneticPr fontId="1" type="noConversion"/>
  </si>
  <si>
    <t>op_2</t>
  </si>
  <si>
    <t>op_3</t>
  </si>
  <si>
    <t>op_5</t>
  </si>
  <si>
    <t>op_6</t>
  </si>
  <si>
    <t>op_7</t>
  </si>
  <si>
    <t>doubled_P1</t>
    <phoneticPr fontId="1" type="noConversion"/>
  </si>
  <si>
    <t>Because of Amhdal's law, TP_r is much higher than TP. Thus, we can double the resources used by BN and observe the improvement while keep other settings the same.</t>
    <phoneticPr fontId="1" type="noConversion"/>
  </si>
  <si>
    <t>The TP_r improved and get closer to the ideal TP.</t>
    <phoneticPr fontId="1" type="noConversion"/>
  </si>
  <si>
    <t>The architecture of RL benchmark LunarLander-v2 is as follows:</t>
    <phoneticPr fontId="1" type="noConversion"/>
  </si>
  <si>
    <t>BSIZE=16</t>
    <phoneticPr fontId="1" type="noConversion"/>
  </si>
  <si>
    <t>BSIZE=256</t>
    <phoneticPr fontId="1" type="noConversion"/>
  </si>
  <si>
    <t>BSIZE=1024</t>
    <phoneticPr fontId="1" type="noConversion"/>
  </si>
  <si>
    <t>k=1</t>
    <phoneticPr fontId="1" type="noConversion"/>
  </si>
  <si>
    <t>k=4</t>
    <phoneticPr fontId="1" type="noConversion"/>
  </si>
  <si>
    <t>k=16</t>
    <phoneticPr fontId="1" type="noConversion"/>
  </si>
  <si>
    <t>k=64</t>
    <phoneticPr fontId="1" type="noConversion"/>
  </si>
  <si>
    <t>k=128</t>
    <phoneticPr fontId="1" type="noConversion"/>
  </si>
  <si>
    <t>Reconstruct the shape of the form, we can draw the chart below.</t>
    <phoneticPr fontId="1" type="noConversion"/>
  </si>
  <si>
    <t>k=8</t>
    <phoneticPr fontId="1" type="noConversion"/>
  </si>
  <si>
    <t>The architecture of RL benchmark FrozenLake8x8-v0 is as follows:</t>
    <phoneticPr fontId="1" type="noConversion"/>
  </si>
  <si>
    <t>L2</t>
    <phoneticPr fontId="1" type="noConversion"/>
  </si>
  <si>
    <t>L3(output)</t>
    <phoneticPr fontId="1" type="noConversion"/>
  </si>
  <si>
    <t xml:space="preserve">       =&gt;</t>
    <phoneticPr fontId="1" type="noConversion"/>
  </si>
  <si>
    <t>P1,P2,P3,TP are calculated based on the formula given in theoretical analysis in report.</t>
    <phoneticPr fontId="1" type="noConversion"/>
  </si>
  <si>
    <t>P3</t>
  </si>
  <si>
    <t>M3</t>
    <phoneticPr fontId="1" type="noConversion"/>
  </si>
  <si>
    <t xml:space="preserve">Because the network is larger, the unbalance effect caused by Amhdal's law is reduced. We no longer need to double the resources used by BN. </t>
    <phoneticPr fontId="1" type="noConversion"/>
  </si>
  <si>
    <t>k=2</t>
    <phoneticPr fontId="1" type="noConversion"/>
  </si>
  <si>
    <t>The architecture of RL benchmark Asteroids-ram-v4 is as follows:</t>
    <phoneticPr fontId="1" type="noConversion"/>
  </si>
  <si>
    <t>To find out scalability in terms of network sizes, we compare the data from the 4 benchmarks.</t>
    <phoneticPr fontId="1" type="noConversion"/>
  </si>
  <si>
    <t>CartPole-v0</t>
  </si>
  <si>
    <t>LunarLander-v2</t>
  </si>
  <si>
    <t>FrozenLake8x8-v0</t>
  </si>
  <si>
    <t>Asteroids-ram-v4</t>
  </si>
  <si>
    <t>Keep the ideal TP the same(TP=8), and find out the real TP_r for different networks</t>
    <phoneticPr fontId="1" type="noConversion"/>
  </si>
  <si>
    <t>benchmark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</si>
</sst>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sz val="10.5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2" fillId="0" borderId="0" xfId="0" quotePrefix="1" applyFont="1"/>
    <xf numFmtId="0" fontId="0" fillId="0" borderId="0" xfId="0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0" borderId="0" xfId="0" applyFont="1" applyFill="1"/>
    <xf numFmtId="176" fontId="2" fillId="0" borderId="0" xfId="0" applyNumberFormat="1" applyFont="1"/>
    <xf numFmtId="0" fontId="3" fillId="2" borderId="0" xfId="0" applyFont="1" applyFill="1"/>
    <xf numFmtId="0" fontId="3" fillId="7" borderId="0" xfId="0" applyFont="1" applyFill="1"/>
    <xf numFmtId="0" fontId="3" fillId="6" borderId="0" xfId="0" applyFont="1" applyFill="1"/>
    <xf numFmtId="0" fontId="3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altLang="zh-CN" sz="1600" b="1" baseline="0"/>
              <a:t>CartPole-v0 </a:t>
            </a:r>
            <a:endParaRPr lang="zh-CN" sz="1600" b="1" baseline="0"/>
          </a:p>
        </c:rich>
      </c:tx>
      <c:layout>
        <c:manualLayout>
          <c:xMode val="edge"/>
          <c:yMode val="edge"/>
          <c:x val="0.4243530108696264"/>
          <c:y val="0.115214413094297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585849231911349"/>
          <c:y val="0.23015856558731476"/>
          <c:w val="0.6394378754848199"/>
          <c:h val="0.62337400613007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'[1]CartPole-v0'!$J$19</c:f>
              <c:strCache>
                <c:ptCount val="1"/>
                <c:pt idx="0">
                  <c:v>BSIZE=16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'[1]CartPole-v0'!$I$20:$I$24</c:f>
              <c:strCache>
                <c:ptCount val="5"/>
                <c:pt idx="0">
                  <c:v>k=1</c:v>
                </c:pt>
                <c:pt idx="1">
                  <c:v>k=4</c:v>
                </c:pt>
                <c:pt idx="2">
                  <c:v>k=16</c:v>
                </c:pt>
                <c:pt idx="3">
                  <c:v>k=64</c:v>
                </c:pt>
                <c:pt idx="4">
                  <c:v>k=128</c:v>
                </c:pt>
              </c:strCache>
            </c:strRef>
          </c:cat>
          <c:val>
            <c:numRef>
              <c:f>'[1]CartPole-v0'!$J$20:$J$24</c:f>
              <c:numCache>
                <c:formatCode>0.00_ </c:formatCode>
                <c:ptCount val="5"/>
                <c:pt idx="0">
                  <c:v>84.625</c:v>
                </c:pt>
                <c:pt idx="1">
                  <c:v>35.25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A-4238-9701-DD608D355BFF}"/>
            </c:ext>
          </c:extLst>
        </c:ser>
        <c:ser>
          <c:idx val="1"/>
          <c:order val="1"/>
          <c:tx>
            <c:strRef>
              <c:f>'[1]CartPole-v0'!$K$19</c:f>
              <c:strCache>
                <c:ptCount val="1"/>
                <c:pt idx="0">
                  <c:v>BSIZE=256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'[1]CartPole-v0'!$I$20:$I$24</c:f>
              <c:strCache>
                <c:ptCount val="5"/>
                <c:pt idx="0">
                  <c:v>k=1</c:v>
                </c:pt>
                <c:pt idx="1">
                  <c:v>k=4</c:v>
                </c:pt>
                <c:pt idx="2">
                  <c:v>k=16</c:v>
                </c:pt>
                <c:pt idx="3">
                  <c:v>k=64</c:v>
                </c:pt>
                <c:pt idx="4">
                  <c:v>k=128</c:v>
                </c:pt>
              </c:strCache>
            </c:strRef>
          </c:cat>
          <c:val>
            <c:numRef>
              <c:f>'[1]CartPole-v0'!$K$20:$K$24</c:f>
              <c:numCache>
                <c:formatCode>0.00_ </c:formatCode>
                <c:ptCount val="5"/>
                <c:pt idx="0">
                  <c:v>78.414000000000001</c:v>
                </c:pt>
                <c:pt idx="1">
                  <c:v>30.8</c:v>
                </c:pt>
                <c:pt idx="2">
                  <c:v>9.9700000000000006</c:v>
                </c:pt>
                <c:pt idx="3">
                  <c:v>2.75</c:v>
                </c:pt>
                <c:pt idx="4">
                  <c:v>1.738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9A-4238-9701-DD608D355BFF}"/>
            </c:ext>
          </c:extLst>
        </c:ser>
        <c:ser>
          <c:idx val="2"/>
          <c:order val="2"/>
          <c:tx>
            <c:strRef>
              <c:f>'[1]CartPole-v0'!$L$19</c:f>
              <c:strCache>
                <c:ptCount val="1"/>
                <c:pt idx="0">
                  <c:v>BSIZE=1024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'[1]CartPole-v0'!$I$20:$I$24</c:f>
              <c:strCache>
                <c:ptCount val="5"/>
                <c:pt idx="0">
                  <c:v>k=1</c:v>
                </c:pt>
                <c:pt idx="1">
                  <c:v>k=4</c:v>
                </c:pt>
                <c:pt idx="2">
                  <c:v>k=16</c:v>
                </c:pt>
                <c:pt idx="3">
                  <c:v>k=64</c:v>
                </c:pt>
                <c:pt idx="4">
                  <c:v>k=128</c:v>
                </c:pt>
              </c:strCache>
            </c:strRef>
          </c:cat>
          <c:val>
            <c:numRef>
              <c:f>'[1]CartPole-v0'!$L$20:$L$24</c:f>
              <c:numCache>
                <c:formatCode>0.00_ </c:formatCode>
                <c:ptCount val="5"/>
                <c:pt idx="0">
                  <c:v>78.103999999999999</c:v>
                </c:pt>
                <c:pt idx="1">
                  <c:v>30.574000000000002</c:v>
                </c:pt>
                <c:pt idx="2">
                  <c:v>9.7110000000000003</c:v>
                </c:pt>
                <c:pt idx="3">
                  <c:v>2.4900000000000002</c:v>
                </c:pt>
                <c:pt idx="4">
                  <c:v>1.728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9A-4238-9701-DD608D355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67295"/>
        <c:axId val="182858143"/>
      </c:barChart>
      <c:catAx>
        <c:axId val="18286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/>
                  <a:t>(a)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3448226803278487"/>
              <c:y val="0.921554091901526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82858143"/>
        <c:crosses val="autoZero"/>
        <c:auto val="1"/>
        <c:lblAlgn val="ctr"/>
        <c:lblOffset val="100"/>
        <c:noMultiLvlLbl val="0"/>
      </c:catAx>
      <c:valAx>
        <c:axId val="182858143"/>
        <c:scaling>
          <c:orientation val="minMax"/>
          <c:max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sz="1400" b="0"/>
                  <a:t>real average throughput (cycles/sample)</a:t>
                </a:r>
                <a:endParaRPr lang="zh-CN" sz="1400" b="0"/>
              </a:p>
            </c:rich>
          </c:tx>
          <c:layout>
            <c:manualLayout>
              <c:xMode val="edge"/>
              <c:yMode val="edge"/>
              <c:x val="5.4056356798319119E-2"/>
              <c:y val="0.17884093502567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82867295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4495256802151824"/>
          <c:y val="0.30555962355523009"/>
          <c:w val="0.19016179450514384"/>
          <c:h val="0.17218264462699959"/>
        </c:manualLayout>
      </c:layout>
      <c:overlay val="1"/>
      <c:spPr>
        <a:noFill/>
        <a:ln w="127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altLang="zh-CN" sz="1200" b="1" i="0" u="none" strike="noStrike" baseline="0">
                <a:effectLst/>
              </a:rPr>
              <a:t>LunarLander-v2</a:t>
            </a:r>
            <a:endParaRPr lang="zh-CN" b="1"/>
          </a:p>
        </c:rich>
      </c:tx>
      <c:layout>
        <c:manualLayout>
          <c:xMode val="edge"/>
          <c:yMode val="edge"/>
          <c:x val="0.27948671807513292"/>
          <c:y val="0.10944861024342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307477395250643"/>
          <c:y val="0.22608647416696007"/>
          <c:w val="0.71599928080897912"/>
          <c:h val="0.62337400613007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[1]LunarLander!$J$9</c:f>
              <c:strCache>
                <c:ptCount val="1"/>
                <c:pt idx="0">
                  <c:v>BSIZE=256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[1]LunarLander!$I$10:$I$11</c:f>
              <c:strCache>
                <c:ptCount val="2"/>
                <c:pt idx="0">
                  <c:v>k=8</c:v>
                </c:pt>
                <c:pt idx="1">
                  <c:v>k=64</c:v>
                </c:pt>
              </c:strCache>
            </c:strRef>
          </c:cat>
          <c:val>
            <c:numRef>
              <c:f>[1]LunarLander!$J$10:$J$11</c:f>
              <c:numCache>
                <c:formatCode>0.00_ </c:formatCode>
                <c:ptCount val="2"/>
                <c:pt idx="0">
                  <c:v>22.57</c:v>
                </c:pt>
                <c:pt idx="1">
                  <c:v>3.24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5-4578-8E7B-F4EED7F0950F}"/>
            </c:ext>
          </c:extLst>
        </c:ser>
        <c:ser>
          <c:idx val="1"/>
          <c:order val="1"/>
          <c:tx>
            <c:strRef>
              <c:f>[1]LunarLander!$K$9</c:f>
              <c:strCache>
                <c:ptCount val="1"/>
                <c:pt idx="0">
                  <c:v>BSIZE=1024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[1]LunarLander!$I$10:$I$11</c:f>
              <c:strCache>
                <c:ptCount val="2"/>
                <c:pt idx="0">
                  <c:v>k=8</c:v>
                </c:pt>
                <c:pt idx="1">
                  <c:v>k=64</c:v>
                </c:pt>
              </c:strCache>
            </c:strRef>
          </c:cat>
          <c:val>
            <c:numRef>
              <c:f>[1]LunarLander!$K$10:$K$11</c:f>
              <c:numCache>
                <c:formatCode>0.00_ </c:formatCode>
                <c:ptCount val="2"/>
                <c:pt idx="0">
                  <c:v>22.33</c:v>
                </c:pt>
                <c:pt idx="1">
                  <c:v>2.99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45-4578-8E7B-F4EED7F09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67295"/>
        <c:axId val="182858143"/>
      </c:barChart>
      <c:catAx>
        <c:axId val="18286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/>
                  <a:t>(b)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51381046767556582"/>
              <c:y val="0.91324488527502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82858143"/>
        <c:crosses val="autoZero"/>
        <c:auto val="1"/>
        <c:lblAlgn val="ctr"/>
        <c:lblOffset val="100"/>
        <c:noMultiLvlLbl val="0"/>
      </c:catAx>
      <c:valAx>
        <c:axId val="182858143"/>
        <c:scaling>
          <c:orientation val="minMax"/>
          <c:max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82867295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594619051806853"/>
          <c:y val="0.26656797353305384"/>
          <c:w val="0.22672739285350263"/>
          <c:h val="0.13854224505015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aseline="0"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altLang="zh-CN" sz="1440" b="1" i="0" u="none" strike="noStrike" baseline="0">
                <a:effectLst/>
              </a:rPr>
              <a:t>FrozenLake8x8-v0</a:t>
            </a:r>
            <a:endParaRPr lang="zh-CN" altLang="en-US" b="1"/>
          </a:p>
        </c:rich>
      </c:tx>
      <c:layout>
        <c:manualLayout>
          <c:xMode val="edge"/>
          <c:yMode val="edge"/>
          <c:x val="0.36645910302668616"/>
          <c:y val="0.124281810596479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585849231911349"/>
          <c:y val="0.23015856558731476"/>
          <c:w val="0.55557835908128994"/>
          <c:h val="0.623374006130079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[1]FrozenLake!$C$15</c:f>
              <c:strCache>
                <c:ptCount val="1"/>
                <c:pt idx="0">
                  <c:v>BSIZE=256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[1]FrozenLake!$B$16:$B$18</c:f>
              <c:strCache>
                <c:ptCount val="3"/>
                <c:pt idx="0">
                  <c:v>k=2</c:v>
                </c:pt>
                <c:pt idx="1">
                  <c:v>k=8</c:v>
                </c:pt>
                <c:pt idx="2">
                  <c:v>k=16</c:v>
                </c:pt>
              </c:strCache>
            </c:strRef>
          </c:cat>
          <c:val>
            <c:numRef>
              <c:f>[1]FrozenLake!$C$16:$C$18</c:f>
              <c:numCache>
                <c:formatCode>0.00_ </c:formatCode>
                <c:ptCount val="3"/>
                <c:pt idx="0">
                  <c:v>48.61</c:v>
                </c:pt>
                <c:pt idx="1">
                  <c:v>13.69</c:v>
                </c:pt>
                <c:pt idx="2">
                  <c:v>9.01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29-4694-8FFE-252B276B577E}"/>
            </c:ext>
          </c:extLst>
        </c:ser>
        <c:ser>
          <c:idx val="1"/>
          <c:order val="1"/>
          <c:tx>
            <c:strRef>
              <c:f>[1]FrozenLake!$D$15</c:f>
              <c:strCache>
                <c:ptCount val="1"/>
                <c:pt idx="0">
                  <c:v>BSIZE=1024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[1]FrozenLake!$B$16:$B$18</c:f>
              <c:strCache>
                <c:ptCount val="3"/>
                <c:pt idx="0">
                  <c:v>k=2</c:v>
                </c:pt>
                <c:pt idx="1">
                  <c:v>k=8</c:v>
                </c:pt>
                <c:pt idx="2">
                  <c:v>k=16</c:v>
                </c:pt>
              </c:strCache>
            </c:strRef>
          </c:cat>
          <c:val>
            <c:numRef>
              <c:f>[1]FrozenLake!$D$16:$D$18</c:f>
              <c:numCache>
                <c:formatCode>0.00_ </c:formatCode>
                <c:ptCount val="3"/>
                <c:pt idx="0">
                  <c:v>48.15</c:v>
                </c:pt>
                <c:pt idx="1">
                  <c:v>13.26</c:v>
                </c:pt>
                <c:pt idx="2">
                  <c:v>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29-4694-8FFE-252B276B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67295"/>
        <c:axId val="182858143"/>
      </c:barChart>
      <c:catAx>
        <c:axId val="18286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/>
                  <a:t>(c)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82858143"/>
        <c:crosses val="autoZero"/>
        <c:auto val="1"/>
        <c:lblAlgn val="ctr"/>
        <c:lblOffset val="100"/>
        <c:noMultiLvlLbl val="0"/>
      </c:catAx>
      <c:valAx>
        <c:axId val="182858143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 sz="1400" baseline="0"/>
                  <a:t>real average throughput(cycles/sample)</a:t>
                </a:r>
                <a:endParaRPr lang="zh-CN" altLang="en-US" sz="1400" baseline="0"/>
              </a:p>
            </c:rich>
          </c:tx>
          <c:layout>
            <c:manualLayout>
              <c:xMode val="edge"/>
              <c:yMode val="edge"/>
              <c:x val="3.8141871163728164E-2"/>
              <c:y val="0.134029576242668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82867295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6472687582695003"/>
          <c:y val="0.29836572161089847"/>
          <c:w val="0.19622291519608281"/>
          <c:h val="0.116363712417107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en-US" altLang="zh-CN" sz="1440" b="1" i="0" u="none" strike="noStrike" baseline="0">
                <a:effectLst/>
              </a:rPr>
              <a:t>Asteroids-ram-v4</a:t>
            </a:r>
            <a:endParaRPr lang="zh-CN" altLang="en-US" b="1"/>
          </a:p>
        </c:rich>
      </c:tx>
      <c:layout>
        <c:manualLayout>
          <c:xMode val="edge"/>
          <c:yMode val="edge"/>
          <c:x val="0.35242911719897185"/>
          <c:y val="0.12821355936020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3585849231911349"/>
          <c:y val="0.2529068785549129"/>
          <c:w val="0.59010254106622084"/>
          <c:h val="0.6006255930185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[1]ram!$B$17</c:f>
              <c:strCache>
                <c:ptCount val="1"/>
                <c:pt idx="0">
                  <c:v>BSIZE=256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[1]ram!$A$18:$A$21</c:f>
              <c:strCache>
                <c:ptCount val="4"/>
                <c:pt idx="0">
                  <c:v>k=2</c:v>
                </c:pt>
                <c:pt idx="1">
                  <c:v>k=4</c:v>
                </c:pt>
                <c:pt idx="2">
                  <c:v>k=8</c:v>
                </c:pt>
                <c:pt idx="3">
                  <c:v>k=16</c:v>
                </c:pt>
              </c:strCache>
            </c:strRef>
          </c:cat>
          <c:val>
            <c:numRef>
              <c:f>[1]ram!$B$18:$B$21</c:f>
              <c:numCache>
                <c:formatCode>0.00_ </c:formatCode>
                <c:ptCount val="4"/>
                <c:pt idx="0">
                  <c:v>80.25</c:v>
                </c:pt>
                <c:pt idx="1">
                  <c:v>40.25</c:v>
                </c:pt>
                <c:pt idx="2">
                  <c:v>20.488</c:v>
                </c:pt>
                <c:pt idx="3">
                  <c:v>13.19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4-459F-91A4-BCCA5165F7C1}"/>
            </c:ext>
          </c:extLst>
        </c:ser>
        <c:ser>
          <c:idx val="1"/>
          <c:order val="1"/>
          <c:tx>
            <c:strRef>
              <c:f>[1]ram!$C$17</c:f>
              <c:strCache>
                <c:ptCount val="1"/>
                <c:pt idx="0">
                  <c:v>BSIZE=1024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[1]ram!$A$18:$A$21</c:f>
              <c:strCache>
                <c:ptCount val="4"/>
                <c:pt idx="0">
                  <c:v>k=2</c:v>
                </c:pt>
                <c:pt idx="1">
                  <c:v>k=4</c:v>
                </c:pt>
                <c:pt idx="2">
                  <c:v>k=8</c:v>
                </c:pt>
                <c:pt idx="3">
                  <c:v>k=16</c:v>
                </c:pt>
              </c:strCache>
            </c:strRef>
          </c:cat>
          <c:val>
            <c:numRef>
              <c:f>[1]ram!$C$18:$C$21</c:f>
              <c:numCache>
                <c:formatCode>0.00_ </c:formatCode>
                <c:ptCount val="4"/>
                <c:pt idx="0">
                  <c:v>80.06</c:v>
                </c:pt>
                <c:pt idx="1">
                  <c:v>40.06</c:v>
                </c:pt>
                <c:pt idx="2">
                  <c:v>20.309999999999999</c:v>
                </c:pt>
                <c:pt idx="3">
                  <c:v>13.1416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04-459F-91A4-BCCA5165F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67295"/>
        <c:axId val="182858143"/>
      </c:barChart>
      <c:catAx>
        <c:axId val="1828672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/>
                  <a:t>(d)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82858143"/>
        <c:crosses val="autoZero"/>
        <c:auto val="1"/>
        <c:lblAlgn val="ctr"/>
        <c:lblOffset val="100"/>
        <c:noMultiLvlLbl val="0"/>
      </c:catAx>
      <c:valAx>
        <c:axId val="182858143"/>
        <c:scaling>
          <c:orientation val="minMax"/>
          <c:max val="9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182867295"/>
        <c:crosses val="autoZero"/>
        <c:crossBetween val="between"/>
        <c:majorUnit val="1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8410514591160045"/>
          <c:y val="0.32939232932068091"/>
          <c:w val="0.19434594702130695"/>
          <c:h val="0.1249898204908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560000858014461"/>
          <c:y val="0.11166024185429596"/>
          <c:w val="0.73118367909904003"/>
          <c:h val="0.6017060901365971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'[1]2matmul'!$G$19:$G$22</c:f>
              <c:strCache>
                <c:ptCount val="4"/>
                <c:pt idx="0">
                  <c:v>CartPole-v0</c:v>
                </c:pt>
                <c:pt idx="1">
                  <c:v>LunarLander-v2</c:v>
                </c:pt>
                <c:pt idx="2">
                  <c:v>FrozenLake8x8-v0</c:v>
                </c:pt>
                <c:pt idx="3">
                  <c:v>Asteroids-ram-v4</c:v>
                </c:pt>
              </c:strCache>
            </c:strRef>
          </c:cat>
          <c:val>
            <c:numRef>
              <c:f>'[1]2matmul'!$H$19:$H$22</c:f>
              <c:numCache>
                <c:formatCode>0.00_ </c:formatCode>
                <c:ptCount val="4"/>
                <c:pt idx="0">
                  <c:v>30.574000000000002</c:v>
                </c:pt>
                <c:pt idx="1">
                  <c:v>22.33</c:v>
                </c:pt>
                <c:pt idx="2">
                  <c:v>13.26</c:v>
                </c:pt>
                <c:pt idx="3">
                  <c:v>13.14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2-48BA-ABDD-6CB16855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8761503"/>
        <c:axId val="298758175"/>
      </c:barChart>
      <c:catAx>
        <c:axId val="29876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 sz="1200" baseline="0"/>
                  <a:t>Fig.5</a:t>
                </a:r>
              </a:p>
            </c:rich>
          </c:tx>
          <c:layout>
            <c:manualLayout>
              <c:xMode val="edge"/>
              <c:yMode val="edge"/>
              <c:x val="0.43591230873944181"/>
              <c:y val="0.87363475406882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12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298758175"/>
        <c:crosses val="autoZero"/>
        <c:auto val="1"/>
        <c:lblAlgn val="ctr"/>
        <c:lblOffset val="100"/>
        <c:noMultiLvlLbl val="0"/>
      </c:catAx>
      <c:valAx>
        <c:axId val="29875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3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zh-CN" sz="1300" b="0" i="0" baseline="0">
                    <a:effectLst/>
                  </a:rPr>
                  <a:t>real average throughput (cycles/sample)</a:t>
                </a:r>
                <a:endParaRPr lang="zh-CN" altLang="zh-CN" sz="1300" baseline="0">
                  <a:effectLst/>
                </a:endParaRPr>
              </a:p>
            </c:rich>
          </c:tx>
          <c:layout>
            <c:manualLayout>
              <c:xMode val="edge"/>
              <c:yMode val="edge"/>
              <c:x val="4.6571159709133086E-2"/>
              <c:y val="6.27979715714396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3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zh-CN"/>
          </a:p>
        </c:txPr>
        <c:crossAx val="2987615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</xdr:colOff>
      <xdr:row>42</xdr:row>
      <xdr:rowOff>81148</xdr:rowOff>
    </xdr:from>
    <xdr:to>
      <xdr:col>8</xdr:col>
      <xdr:colOff>676111</xdr:colOff>
      <xdr:row>67</xdr:row>
      <xdr:rowOff>82401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586997-7545-4D29-8D9E-77E1397DC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473848</xdr:colOff>
      <xdr:row>27</xdr:row>
      <xdr:rowOff>57630</xdr:rowOff>
    </xdr:from>
    <xdr:to>
      <xdr:col>4</xdr:col>
      <xdr:colOff>688361</xdr:colOff>
      <xdr:row>44</xdr:row>
      <xdr:rowOff>122945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1CEFC0-6C42-49CD-8D62-6BF7F0AEA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179614</xdr:rowOff>
    </xdr:from>
    <xdr:to>
      <xdr:col>8</xdr:col>
      <xdr:colOff>22364</xdr:colOff>
      <xdr:row>46</xdr:row>
      <xdr:rowOff>76437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CBFD84-EFDA-4D63-8D71-39C2797756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0</xdr:rowOff>
    </xdr:from>
    <xdr:to>
      <xdr:col>8</xdr:col>
      <xdr:colOff>114688</xdr:colOff>
      <xdr:row>48</xdr:row>
      <xdr:rowOff>118964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93601FE-8542-4860-8B99-26FE3CADEF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484415</xdr:colOff>
      <xdr:row>27</xdr:row>
      <xdr:rowOff>76202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A74AEB5-7211-4473-BEF3-05B05ABF8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3454;&#395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matmul"/>
      <sheetName val="CartPole-v0"/>
      <sheetName val="LunarLander"/>
      <sheetName val="FrozenLake"/>
      <sheetName val="ram"/>
    </sheetNames>
    <sheetDataSet>
      <sheetData sheetId="0">
        <row r="19">
          <cell r="G19" t="str">
            <v>CartPole-v0</v>
          </cell>
          <cell r="H19">
            <v>30.574000000000002</v>
          </cell>
        </row>
        <row r="20">
          <cell r="G20" t="str">
            <v>LunarLander-v2</v>
          </cell>
          <cell r="H20">
            <v>22.33</v>
          </cell>
        </row>
        <row r="21">
          <cell r="G21" t="str">
            <v>FrozenLake8x8-v0</v>
          </cell>
          <cell r="H21">
            <v>13.26</v>
          </cell>
        </row>
        <row r="22">
          <cell r="G22" t="str">
            <v>Asteroids-ram-v4</v>
          </cell>
          <cell r="H22">
            <v>13.14</v>
          </cell>
        </row>
      </sheetData>
      <sheetData sheetId="1">
        <row r="19">
          <cell r="J19" t="str">
            <v>BSIZE=16</v>
          </cell>
          <cell r="K19" t="str">
            <v>BSIZE=256</v>
          </cell>
          <cell r="L19" t="str">
            <v>BSIZE=1024</v>
          </cell>
        </row>
        <row r="20">
          <cell r="I20" t="str">
            <v>k=1</v>
          </cell>
          <cell r="J20">
            <v>84.625</v>
          </cell>
          <cell r="K20">
            <v>78.414000000000001</v>
          </cell>
          <cell r="L20">
            <v>78.103999999999999</v>
          </cell>
        </row>
        <row r="21">
          <cell r="I21" t="str">
            <v>k=4</v>
          </cell>
          <cell r="J21">
            <v>35.25</v>
          </cell>
          <cell r="K21">
            <v>30.8</v>
          </cell>
          <cell r="L21">
            <v>30.574000000000002</v>
          </cell>
        </row>
        <row r="22">
          <cell r="I22" t="str">
            <v>k=16</v>
          </cell>
          <cell r="J22">
            <v>15</v>
          </cell>
          <cell r="K22">
            <v>9.9700000000000006</v>
          </cell>
          <cell r="L22">
            <v>9.7110000000000003</v>
          </cell>
        </row>
        <row r="23">
          <cell r="I23" t="str">
            <v>k=64</v>
          </cell>
          <cell r="K23">
            <v>2.75</v>
          </cell>
          <cell r="L23">
            <v>2.4900000000000002</v>
          </cell>
        </row>
        <row r="24">
          <cell r="I24" t="str">
            <v>k=128</v>
          </cell>
          <cell r="K24">
            <v>1.738</v>
          </cell>
          <cell r="L24">
            <v>1.728</v>
          </cell>
        </row>
      </sheetData>
      <sheetData sheetId="2">
        <row r="9">
          <cell r="J9" t="str">
            <v>BSIZE=256</v>
          </cell>
          <cell r="K9" t="str">
            <v>BSIZE=1024</v>
          </cell>
        </row>
        <row r="10">
          <cell r="I10" t="str">
            <v>k=8</v>
          </cell>
          <cell r="J10">
            <v>22.57</v>
          </cell>
          <cell r="K10">
            <v>22.33</v>
          </cell>
        </row>
        <row r="11">
          <cell r="I11" t="str">
            <v>k=64</v>
          </cell>
          <cell r="J11">
            <v>3.24</v>
          </cell>
          <cell r="K11">
            <v>2.99</v>
          </cell>
        </row>
      </sheetData>
      <sheetData sheetId="3">
        <row r="15">
          <cell r="C15" t="str">
            <v>BSIZE=256</v>
          </cell>
          <cell r="D15" t="str">
            <v>BSIZE=1024</v>
          </cell>
        </row>
        <row r="16">
          <cell r="B16" t="str">
            <v>k=2</v>
          </cell>
          <cell r="C16">
            <v>48.61</v>
          </cell>
          <cell r="D16">
            <v>48.15</v>
          </cell>
        </row>
        <row r="17">
          <cell r="B17" t="str">
            <v>k=8</v>
          </cell>
          <cell r="C17">
            <v>13.69</v>
          </cell>
          <cell r="D17">
            <v>13.26</v>
          </cell>
        </row>
        <row r="18">
          <cell r="B18" t="str">
            <v>k=16</v>
          </cell>
          <cell r="C18">
            <v>9.01</v>
          </cell>
          <cell r="D18">
            <v>8.67</v>
          </cell>
        </row>
      </sheetData>
      <sheetData sheetId="4">
        <row r="17">
          <cell r="B17" t="str">
            <v>BSIZE=256</v>
          </cell>
          <cell r="C17" t="str">
            <v>BSIZE=1024</v>
          </cell>
        </row>
        <row r="18">
          <cell r="A18" t="str">
            <v>k=2</v>
          </cell>
          <cell r="B18">
            <v>80.25</v>
          </cell>
          <cell r="C18">
            <v>80.06</v>
          </cell>
        </row>
        <row r="19">
          <cell r="A19" t="str">
            <v>k=4</v>
          </cell>
          <cell r="B19">
            <v>40.25</v>
          </cell>
          <cell r="C19">
            <v>40.06</v>
          </cell>
        </row>
        <row r="20">
          <cell r="A20" t="str">
            <v>k=8</v>
          </cell>
          <cell r="B20">
            <v>20.488</v>
          </cell>
          <cell r="C20">
            <v>20.309999999999999</v>
          </cell>
        </row>
        <row r="21">
          <cell r="A21" t="str">
            <v>k=16</v>
          </cell>
          <cell r="B21">
            <v>13.19</v>
          </cell>
          <cell r="C21">
            <v>13.1416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2"/>
  <sheetViews>
    <sheetView topLeftCell="A30" zoomScaleNormal="100" workbookViewId="0">
      <selection activeCell="A36" sqref="A36:D42"/>
    </sheetView>
  </sheetViews>
  <sheetFormatPr defaultRowHeight="14.15" x14ac:dyDescent="0.35"/>
  <cols>
    <col min="1" max="16384" width="9.140625" style="1"/>
  </cols>
  <sheetData>
    <row r="1" spans="1:9" x14ac:dyDescent="0.35">
      <c r="A1" s="1" t="s">
        <v>14</v>
      </c>
    </row>
    <row r="3" spans="1:9" x14ac:dyDescent="0.35">
      <c r="A3" s="1" t="s">
        <v>0</v>
      </c>
    </row>
    <row r="4" spans="1:9" x14ac:dyDescent="0.35">
      <c r="A4" s="1" t="s">
        <v>2</v>
      </c>
      <c r="B4" s="1" t="s">
        <v>1</v>
      </c>
      <c r="C4" s="1" t="s">
        <v>3</v>
      </c>
      <c r="D4" s="2" t="s">
        <v>5</v>
      </c>
      <c r="E4" s="1" t="s">
        <v>4</v>
      </c>
    </row>
    <row r="5" spans="1:9" x14ac:dyDescent="0.35">
      <c r="A5" s="1">
        <v>4</v>
      </c>
      <c r="B5" s="1">
        <v>32</v>
      </c>
      <c r="C5" s="1">
        <v>2</v>
      </c>
      <c r="E5" s="1">
        <f>MAX(A5:C5)</f>
        <v>32</v>
      </c>
    </row>
    <row r="7" spans="1:9" x14ac:dyDescent="0.35">
      <c r="A7" s="1" t="s">
        <v>17</v>
      </c>
    </row>
    <row r="8" spans="1:9" x14ac:dyDescent="0.35">
      <c r="A8" s="1" t="s">
        <v>19</v>
      </c>
    </row>
    <row r="9" spans="1:9" x14ac:dyDescent="0.35">
      <c r="A9" s="1" t="s">
        <v>20</v>
      </c>
    </row>
    <row r="10" spans="1:9" x14ac:dyDescent="0.35">
      <c r="A10" s="1" t="s">
        <v>21</v>
      </c>
    </row>
    <row r="11" spans="1:9" x14ac:dyDescent="0.35">
      <c r="A11" s="1" t="s">
        <v>18</v>
      </c>
      <c r="B11" s="6" t="s">
        <v>6</v>
      </c>
      <c r="C11" s="6" t="s">
        <v>7</v>
      </c>
      <c r="D11" s="4" t="s">
        <v>8</v>
      </c>
      <c r="E11" s="4" t="s">
        <v>9</v>
      </c>
      <c r="F11" s="4" t="s">
        <v>10</v>
      </c>
      <c r="G11" s="5" t="s">
        <v>13</v>
      </c>
      <c r="H11" s="5" t="s">
        <v>11</v>
      </c>
      <c r="I11" s="5" t="s">
        <v>12</v>
      </c>
    </row>
    <row r="12" spans="1:9" x14ac:dyDescent="0.35">
      <c r="A12" s="1">
        <v>1</v>
      </c>
      <c r="B12" s="1">
        <v>16</v>
      </c>
      <c r="C12" s="1">
        <v>1</v>
      </c>
      <c r="D12" s="1">
        <f>4*C12</f>
        <v>4</v>
      </c>
      <c r="E12" s="1">
        <f>2*C12</f>
        <v>2</v>
      </c>
      <c r="F12" s="1">
        <f>32/C12</f>
        <v>32</v>
      </c>
      <c r="G12" s="1">
        <v>1354</v>
      </c>
      <c r="H12" s="1">
        <f>G12/B12</f>
        <v>84.625</v>
      </c>
      <c r="I12" s="1" t="s">
        <v>15</v>
      </c>
    </row>
    <row r="13" spans="1:9" x14ac:dyDescent="0.35">
      <c r="A13" s="1">
        <v>2</v>
      </c>
      <c r="B13" s="1">
        <v>256</v>
      </c>
      <c r="C13" s="1">
        <v>1</v>
      </c>
      <c r="D13" s="1">
        <f t="shared" ref="D13:D24" si="0">4*C13</f>
        <v>4</v>
      </c>
      <c r="E13" s="1">
        <f t="shared" ref="E13:E24" si="1">2*C13</f>
        <v>2</v>
      </c>
      <c r="F13" s="1">
        <f t="shared" ref="F13:F24" si="2">32/C13</f>
        <v>32</v>
      </c>
      <c r="G13" s="1">
        <v>20074</v>
      </c>
      <c r="H13" s="1">
        <f t="shared" ref="H13:H24" si="3">G13/B13</f>
        <v>78.4140625</v>
      </c>
      <c r="I13" s="1" t="s">
        <v>15</v>
      </c>
    </row>
    <row r="14" spans="1:9" x14ac:dyDescent="0.35">
      <c r="A14" s="1">
        <v>3</v>
      </c>
      <c r="B14" s="1">
        <v>1024</v>
      </c>
      <c r="C14" s="1">
        <v>1</v>
      </c>
      <c r="D14" s="1">
        <f t="shared" si="0"/>
        <v>4</v>
      </c>
      <c r="E14" s="1">
        <f t="shared" si="1"/>
        <v>2</v>
      </c>
      <c r="F14" s="1">
        <f t="shared" si="2"/>
        <v>32</v>
      </c>
      <c r="G14" s="1">
        <v>79978</v>
      </c>
      <c r="H14" s="1">
        <f t="shared" si="3"/>
        <v>78.103515625</v>
      </c>
      <c r="I14" s="1" t="s">
        <v>15</v>
      </c>
    </row>
    <row r="15" spans="1:9" x14ac:dyDescent="0.35">
      <c r="A15" s="1">
        <v>4</v>
      </c>
      <c r="B15" s="1">
        <v>16</v>
      </c>
      <c r="C15" s="1">
        <v>4</v>
      </c>
      <c r="D15" s="1">
        <f t="shared" si="0"/>
        <v>16</v>
      </c>
      <c r="E15" s="1">
        <f t="shared" si="1"/>
        <v>8</v>
      </c>
      <c r="F15" s="1">
        <f t="shared" si="2"/>
        <v>8</v>
      </c>
      <c r="G15" s="1">
        <v>564</v>
      </c>
      <c r="H15" s="1">
        <f>G15/B15</f>
        <v>35.25</v>
      </c>
      <c r="I15" s="1" t="s">
        <v>16</v>
      </c>
    </row>
    <row r="16" spans="1:9" x14ac:dyDescent="0.35">
      <c r="A16" s="1">
        <v>5</v>
      </c>
      <c r="B16" s="1">
        <v>256</v>
      </c>
      <c r="C16" s="1">
        <v>4</v>
      </c>
      <c r="D16" s="1">
        <f t="shared" si="0"/>
        <v>16</v>
      </c>
      <c r="E16" s="1">
        <f t="shared" si="1"/>
        <v>8</v>
      </c>
      <c r="F16" s="1">
        <f t="shared" si="2"/>
        <v>8</v>
      </c>
      <c r="G16" s="1">
        <v>7884</v>
      </c>
      <c r="H16" s="1">
        <f>G16/B15</f>
        <v>492.75</v>
      </c>
      <c r="I16" s="1" t="s">
        <v>16</v>
      </c>
    </row>
    <row r="17" spans="1:11" x14ac:dyDescent="0.35">
      <c r="A17" s="1">
        <v>6</v>
      </c>
      <c r="B17" s="1">
        <v>1024</v>
      </c>
      <c r="C17" s="1">
        <v>4</v>
      </c>
      <c r="D17" s="1">
        <f t="shared" si="0"/>
        <v>16</v>
      </c>
      <c r="E17" s="1">
        <f t="shared" si="1"/>
        <v>8</v>
      </c>
      <c r="F17" s="1">
        <f t="shared" si="2"/>
        <v>8</v>
      </c>
      <c r="G17" s="1">
        <v>31308</v>
      </c>
      <c r="H17" s="1">
        <f>G17/B16</f>
        <v>122.296875</v>
      </c>
      <c r="I17" s="1" t="s">
        <v>16</v>
      </c>
    </row>
    <row r="18" spans="1:11" x14ac:dyDescent="0.35">
      <c r="A18" s="1">
        <v>7</v>
      </c>
      <c r="B18" s="1">
        <v>16</v>
      </c>
      <c r="C18" s="1">
        <v>16</v>
      </c>
      <c r="D18" s="1">
        <f t="shared" si="0"/>
        <v>64</v>
      </c>
      <c r="E18" s="1">
        <f t="shared" si="1"/>
        <v>32</v>
      </c>
      <c r="F18" s="1">
        <f t="shared" si="2"/>
        <v>2</v>
      </c>
      <c r="G18" s="1">
        <v>240</v>
      </c>
      <c r="H18" s="1">
        <f>G18/B17</f>
        <v>0.234375</v>
      </c>
      <c r="I18" s="1" t="s">
        <v>16</v>
      </c>
    </row>
    <row r="19" spans="1:11" x14ac:dyDescent="0.35">
      <c r="A19" s="1">
        <v>8</v>
      </c>
      <c r="B19" s="1">
        <v>256</v>
      </c>
      <c r="C19" s="1">
        <v>16</v>
      </c>
      <c r="D19" s="1">
        <f t="shared" si="0"/>
        <v>64</v>
      </c>
      <c r="E19" s="1">
        <f t="shared" si="1"/>
        <v>32</v>
      </c>
      <c r="F19" s="1">
        <f t="shared" si="2"/>
        <v>2</v>
      </c>
      <c r="G19" s="1">
        <v>2552</v>
      </c>
      <c r="H19" s="1">
        <f>G19/B18</f>
        <v>159.5</v>
      </c>
      <c r="I19" s="1" t="s">
        <v>16</v>
      </c>
    </row>
    <row r="20" spans="1:11" x14ac:dyDescent="0.35">
      <c r="A20" s="1">
        <v>9</v>
      </c>
      <c r="B20" s="1">
        <v>1024</v>
      </c>
      <c r="C20" s="1">
        <v>16</v>
      </c>
      <c r="D20" s="1">
        <f t="shared" si="0"/>
        <v>64</v>
      </c>
      <c r="E20" s="1">
        <f t="shared" si="1"/>
        <v>32</v>
      </c>
      <c r="F20" s="1">
        <f t="shared" si="2"/>
        <v>2</v>
      </c>
      <c r="G20" s="1">
        <v>9944</v>
      </c>
      <c r="H20" s="1">
        <f>G20/B19</f>
        <v>38.84375</v>
      </c>
      <c r="I20" s="1" t="s">
        <v>16</v>
      </c>
    </row>
    <row r="21" spans="1:11" x14ac:dyDescent="0.35">
      <c r="A21" s="1">
        <v>10</v>
      </c>
      <c r="B21" s="1">
        <v>256</v>
      </c>
      <c r="C21" s="1">
        <v>64</v>
      </c>
      <c r="D21" s="1">
        <f t="shared" si="0"/>
        <v>256</v>
      </c>
      <c r="E21" s="1">
        <f t="shared" si="1"/>
        <v>128</v>
      </c>
      <c r="F21" s="1">
        <f t="shared" si="2"/>
        <v>0.5</v>
      </c>
      <c r="G21" s="1">
        <v>703</v>
      </c>
      <c r="H21" s="1">
        <f>G21/B20</f>
        <v>0.6865234375</v>
      </c>
      <c r="I21" s="1" t="s">
        <v>16</v>
      </c>
    </row>
    <row r="22" spans="1:11" x14ac:dyDescent="0.35">
      <c r="A22" s="1">
        <v>11</v>
      </c>
      <c r="B22" s="1">
        <v>1024</v>
      </c>
      <c r="C22" s="1">
        <v>64</v>
      </c>
      <c r="D22" s="1">
        <f t="shared" si="0"/>
        <v>256</v>
      </c>
      <c r="E22" s="1">
        <f t="shared" si="1"/>
        <v>128</v>
      </c>
      <c r="F22" s="1">
        <f t="shared" si="2"/>
        <v>0.5</v>
      </c>
      <c r="G22" s="1">
        <v>2551</v>
      </c>
      <c r="H22" s="1">
        <f>G22/B21</f>
        <v>9.96484375</v>
      </c>
      <c r="I22" s="1" t="s">
        <v>16</v>
      </c>
    </row>
    <row r="23" spans="1:11" x14ac:dyDescent="0.35">
      <c r="A23" s="1">
        <v>12</v>
      </c>
      <c r="B23" s="1">
        <v>256</v>
      </c>
      <c r="C23" s="1">
        <v>128</v>
      </c>
      <c r="D23" s="1">
        <f t="shared" si="0"/>
        <v>512</v>
      </c>
      <c r="E23" s="1">
        <f t="shared" si="1"/>
        <v>256</v>
      </c>
      <c r="F23" s="1">
        <f t="shared" si="2"/>
        <v>0.25</v>
      </c>
      <c r="G23" s="1">
        <v>445</v>
      </c>
      <c r="H23" s="1">
        <f>G23/B22</f>
        <v>0.4345703125</v>
      </c>
      <c r="I23" s="1" t="s">
        <v>15</v>
      </c>
    </row>
    <row r="24" spans="1:11" x14ac:dyDescent="0.35">
      <c r="A24" s="1">
        <v>13</v>
      </c>
      <c r="B24" s="1">
        <v>1024</v>
      </c>
      <c r="C24" s="1">
        <v>128</v>
      </c>
      <c r="D24" s="1">
        <f t="shared" si="0"/>
        <v>512</v>
      </c>
      <c r="E24" s="1">
        <f t="shared" si="1"/>
        <v>256</v>
      </c>
      <c r="F24" s="1">
        <f t="shared" si="2"/>
        <v>0.25</v>
      </c>
      <c r="G24" s="1">
        <v>1770</v>
      </c>
      <c r="H24" s="1">
        <f>G24/B23</f>
        <v>6.9140625</v>
      </c>
      <c r="I24" s="1" t="s">
        <v>15</v>
      </c>
    </row>
    <row r="26" spans="1:11" x14ac:dyDescent="0.35">
      <c r="A26" s="1" t="s">
        <v>29</v>
      </c>
    </row>
    <row r="27" spans="1:11" x14ac:dyDescent="0.35">
      <c r="A27" s="1" t="s">
        <v>18</v>
      </c>
      <c r="B27" s="6" t="s">
        <v>6</v>
      </c>
      <c r="C27" s="6" t="s">
        <v>7</v>
      </c>
      <c r="D27" s="7" t="s">
        <v>28</v>
      </c>
      <c r="E27" s="4" t="s">
        <v>9</v>
      </c>
      <c r="F27" s="4" t="s">
        <v>10</v>
      </c>
      <c r="G27" s="5" t="s">
        <v>13</v>
      </c>
      <c r="H27" s="5" t="s">
        <v>11</v>
      </c>
      <c r="I27" s="5" t="s">
        <v>12</v>
      </c>
    </row>
    <row r="28" spans="1:11" x14ac:dyDescent="0.35">
      <c r="A28" s="1" t="s">
        <v>22</v>
      </c>
      <c r="B28" s="1">
        <v>16</v>
      </c>
      <c r="C28" s="1">
        <v>4</v>
      </c>
      <c r="D28" s="1">
        <v>32</v>
      </c>
      <c r="E28" s="1">
        <v>8</v>
      </c>
      <c r="F28" s="1">
        <f t="shared" ref="F28:F29" si="4">32/C28</f>
        <v>8</v>
      </c>
      <c r="G28" s="1">
        <v>431</v>
      </c>
      <c r="H28" s="1">
        <f>G28/B28</f>
        <v>26.9375</v>
      </c>
      <c r="I28" s="1" t="s">
        <v>15</v>
      </c>
    </row>
    <row r="29" spans="1:11" x14ac:dyDescent="0.35">
      <c r="A29" s="1" t="s">
        <v>23</v>
      </c>
      <c r="B29" s="1">
        <v>1024</v>
      </c>
      <c r="C29" s="1">
        <v>4</v>
      </c>
      <c r="D29" s="1">
        <v>32</v>
      </c>
      <c r="E29" s="1">
        <v>8</v>
      </c>
      <c r="F29" s="1">
        <f t="shared" si="4"/>
        <v>8</v>
      </c>
      <c r="G29" s="1">
        <v>20338</v>
      </c>
      <c r="H29" s="1">
        <f t="shared" ref="H29:H33" si="5">G29/B29</f>
        <v>19.861328125</v>
      </c>
      <c r="I29" s="1" t="s">
        <v>15</v>
      </c>
    </row>
    <row r="30" spans="1:11" x14ac:dyDescent="0.35">
      <c r="A30" s="1" t="s">
        <v>24</v>
      </c>
      <c r="B30" s="1">
        <v>16</v>
      </c>
      <c r="C30" s="1">
        <v>16</v>
      </c>
      <c r="D30" s="1">
        <v>128</v>
      </c>
      <c r="E30" s="1">
        <v>32</v>
      </c>
      <c r="F30" s="1">
        <f>32/C18</f>
        <v>2</v>
      </c>
      <c r="G30" s="1">
        <v>195</v>
      </c>
      <c r="H30" s="1">
        <f t="shared" si="5"/>
        <v>12.1875</v>
      </c>
      <c r="I30" s="1" t="s">
        <v>15</v>
      </c>
      <c r="J30" s="8"/>
      <c r="K30"/>
    </row>
    <row r="31" spans="1:11" x14ac:dyDescent="0.35">
      <c r="A31" s="1" t="s">
        <v>25</v>
      </c>
      <c r="B31" s="1">
        <v>1024</v>
      </c>
      <c r="C31" s="1">
        <v>16</v>
      </c>
      <c r="D31" s="1">
        <v>128</v>
      </c>
      <c r="E31" s="1">
        <v>32</v>
      </c>
      <c r="F31" s="1">
        <f>32/C19</f>
        <v>2</v>
      </c>
      <c r="G31" s="1">
        <v>7253</v>
      </c>
      <c r="H31" s="1">
        <f t="shared" si="5"/>
        <v>7.0830078125</v>
      </c>
      <c r="I31" s="1" t="s">
        <v>15</v>
      </c>
      <c r="J31" s="3"/>
      <c r="K31"/>
    </row>
    <row r="32" spans="1:11" x14ac:dyDescent="0.35">
      <c r="A32" s="1" t="s">
        <v>26</v>
      </c>
      <c r="B32" s="1">
        <v>256</v>
      </c>
      <c r="C32" s="1">
        <v>64</v>
      </c>
      <c r="D32" s="1">
        <v>512</v>
      </c>
      <c r="E32" s="1">
        <v>128</v>
      </c>
      <c r="F32" s="1">
        <f>0.5</f>
        <v>0.5</v>
      </c>
      <c r="G32" s="1">
        <v>622</v>
      </c>
      <c r="H32" s="1">
        <f t="shared" si="5"/>
        <v>2.4296875</v>
      </c>
      <c r="I32" s="1" t="s">
        <v>15</v>
      </c>
      <c r="J32" s="3"/>
      <c r="K32"/>
    </row>
    <row r="33" spans="1:11" x14ac:dyDescent="0.35">
      <c r="A33" s="1" t="s">
        <v>27</v>
      </c>
      <c r="B33" s="1">
        <v>1024</v>
      </c>
      <c r="C33" s="1">
        <v>64</v>
      </c>
      <c r="D33" s="1">
        <v>512</v>
      </c>
      <c r="E33" s="1">
        <v>128</v>
      </c>
      <c r="F33" s="1">
        <v>0.5</v>
      </c>
      <c r="G33" s="1">
        <v>2301</v>
      </c>
      <c r="H33" s="1">
        <f t="shared" si="5"/>
        <v>2.2470703125</v>
      </c>
      <c r="I33" s="1" t="s">
        <v>15</v>
      </c>
      <c r="J33" s="3"/>
      <c r="K33"/>
    </row>
    <row r="34" spans="1:11" x14ac:dyDescent="0.35">
      <c r="A34" s="1" t="s">
        <v>30</v>
      </c>
      <c r="G34"/>
      <c r="H34"/>
      <c r="J34" s="3"/>
      <c r="K34"/>
    </row>
    <row r="35" spans="1:11" x14ac:dyDescent="0.35">
      <c r="D35"/>
      <c r="E35"/>
      <c r="F35"/>
      <c r="G35"/>
      <c r="H35"/>
      <c r="J35" s="3"/>
      <c r="K35"/>
    </row>
    <row r="36" spans="1:11" x14ac:dyDescent="0.35">
      <c r="A36" s="1" t="s">
        <v>40</v>
      </c>
      <c r="G36"/>
      <c r="H36"/>
      <c r="I36"/>
      <c r="J36" s="3"/>
      <c r="K36"/>
    </row>
    <row r="37" spans="1:11" x14ac:dyDescent="0.35">
      <c r="B37" s="1" t="s">
        <v>32</v>
      </c>
      <c r="C37" s="1" t="s">
        <v>33</v>
      </c>
      <c r="D37" s="1" t="s">
        <v>34</v>
      </c>
      <c r="G37"/>
      <c r="H37"/>
      <c r="I37"/>
      <c r="J37" s="3"/>
      <c r="K37"/>
    </row>
    <row r="38" spans="1:11" x14ac:dyDescent="0.35">
      <c r="A38" s="1" t="s">
        <v>35</v>
      </c>
      <c r="B38" s="9">
        <v>84.625</v>
      </c>
      <c r="C38" s="9">
        <v>78.414000000000001</v>
      </c>
      <c r="D38" s="9">
        <v>78.103999999999999</v>
      </c>
    </row>
    <row r="39" spans="1:11" x14ac:dyDescent="0.35">
      <c r="A39" s="1" t="s">
        <v>36</v>
      </c>
      <c r="B39" s="9">
        <v>35.25</v>
      </c>
      <c r="C39" s="9">
        <v>30.8</v>
      </c>
      <c r="D39" s="9">
        <v>30.574000000000002</v>
      </c>
    </row>
    <row r="40" spans="1:11" x14ac:dyDescent="0.35">
      <c r="A40" s="1" t="s">
        <v>37</v>
      </c>
      <c r="B40" s="9">
        <v>15</v>
      </c>
      <c r="C40" s="9">
        <v>9.9700000000000006</v>
      </c>
      <c r="D40" s="9">
        <v>9.7110000000000003</v>
      </c>
    </row>
    <row r="41" spans="1:11" x14ac:dyDescent="0.35">
      <c r="A41" s="1" t="s">
        <v>38</v>
      </c>
      <c r="B41" s="9"/>
      <c r="C41" s="9">
        <v>2.75</v>
      </c>
      <c r="D41" s="9">
        <v>2.4900000000000002</v>
      </c>
    </row>
    <row r="42" spans="1:11" x14ac:dyDescent="0.35">
      <c r="A42" s="1" t="s">
        <v>39</v>
      </c>
      <c r="B42" s="9"/>
      <c r="C42" s="9">
        <v>1.738</v>
      </c>
      <c r="D42" s="9">
        <v>1.728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6B7C-16BA-4BF5-914D-885F29FEE23F}">
  <dimension ref="A1:J33"/>
  <sheetViews>
    <sheetView zoomScale="85" zoomScaleNormal="85" workbookViewId="0"/>
  </sheetViews>
  <sheetFormatPr defaultRowHeight="14.15" x14ac:dyDescent="0.35"/>
  <cols>
    <col min="1" max="16384" width="9.140625" style="1"/>
  </cols>
  <sheetData>
    <row r="1" spans="1:9" x14ac:dyDescent="0.35">
      <c r="A1" s="1" t="s">
        <v>31</v>
      </c>
    </row>
    <row r="2" spans="1:9" x14ac:dyDescent="0.35">
      <c r="A2" s="1" t="s">
        <v>2</v>
      </c>
      <c r="B2" s="1" t="s">
        <v>1</v>
      </c>
      <c r="C2" s="1" t="s">
        <v>3</v>
      </c>
      <c r="D2" s="2" t="s">
        <v>5</v>
      </c>
      <c r="E2" s="1" t="s">
        <v>4</v>
      </c>
    </row>
    <row r="3" spans="1:9" x14ac:dyDescent="0.35">
      <c r="A3" s="1">
        <v>8</v>
      </c>
      <c r="B3" s="1">
        <v>64</v>
      </c>
      <c r="C3" s="1">
        <v>4</v>
      </c>
      <c r="E3" s="1">
        <f>MAX(A3:C3)</f>
        <v>64</v>
      </c>
    </row>
    <row r="5" spans="1:9" x14ac:dyDescent="0.35">
      <c r="A5" s="1" t="s">
        <v>17</v>
      </c>
    </row>
    <row r="6" spans="1:9" x14ac:dyDescent="0.35">
      <c r="A6" s="1" t="s">
        <v>19</v>
      </c>
    </row>
    <row r="7" spans="1:9" x14ac:dyDescent="0.35">
      <c r="A7" s="1" t="s">
        <v>20</v>
      </c>
    </row>
    <row r="8" spans="1:9" x14ac:dyDescent="0.35">
      <c r="A8" s="1" t="s">
        <v>21</v>
      </c>
    </row>
    <row r="9" spans="1:9" x14ac:dyDescent="0.35">
      <c r="A9" s="1" t="s">
        <v>18</v>
      </c>
      <c r="B9" s="6" t="s">
        <v>6</v>
      </c>
      <c r="C9" s="6" t="s">
        <v>7</v>
      </c>
      <c r="D9" s="4" t="s">
        <v>8</v>
      </c>
      <c r="E9" s="4" t="s">
        <v>9</v>
      </c>
      <c r="F9" s="4" t="s">
        <v>10</v>
      </c>
      <c r="G9" s="5" t="s">
        <v>13</v>
      </c>
      <c r="H9" s="5" t="s">
        <v>11</v>
      </c>
      <c r="I9" s="5" t="s">
        <v>12</v>
      </c>
    </row>
    <row r="10" spans="1:9" x14ac:dyDescent="0.35">
      <c r="A10" s="1">
        <v>1</v>
      </c>
      <c r="B10" s="1">
        <v>256</v>
      </c>
      <c r="C10" s="1">
        <v>8</v>
      </c>
      <c r="D10" s="1">
        <f>8*C10</f>
        <v>64</v>
      </c>
      <c r="E10" s="1">
        <f>4*C10</f>
        <v>32</v>
      </c>
      <c r="F10" s="1">
        <f>64/C10</f>
        <v>8</v>
      </c>
      <c r="G10" s="1">
        <v>5778</v>
      </c>
      <c r="H10" s="1">
        <f>G10/B10</f>
        <v>22.5703125</v>
      </c>
      <c r="I10" s="1" t="s">
        <v>16</v>
      </c>
    </row>
    <row r="11" spans="1:9" x14ac:dyDescent="0.35">
      <c r="A11" s="1">
        <v>2</v>
      </c>
      <c r="B11" s="1">
        <v>1024</v>
      </c>
      <c r="C11" s="1">
        <v>8</v>
      </c>
      <c r="D11" s="1">
        <f t="shared" ref="D11:D13" si="0">8*C11</f>
        <v>64</v>
      </c>
      <c r="E11" s="1">
        <f t="shared" ref="E11:E13" si="1">4*C11</f>
        <v>32</v>
      </c>
      <c r="F11" s="1">
        <f t="shared" ref="F11:F13" si="2">64/C11</f>
        <v>8</v>
      </c>
      <c r="G11" s="1">
        <v>22866</v>
      </c>
      <c r="H11" s="1">
        <f t="shared" ref="H11:H12" si="3">G11/B11</f>
        <v>22.330078125</v>
      </c>
      <c r="I11" s="1" t="s">
        <v>16</v>
      </c>
    </row>
    <row r="12" spans="1:9" x14ac:dyDescent="0.35">
      <c r="A12" s="1">
        <v>3</v>
      </c>
      <c r="B12" s="1">
        <v>256</v>
      </c>
      <c r="C12" s="1">
        <v>64</v>
      </c>
      <c r="D12" s="1">
        <f t="shared" si="0"/>
        <v>512</v>
      </c>
      <c r="E12" s="1">
        <f t="shared" si="1"/>
        <v>256</v>
      </c>
      <c r="F12" s="1">
        <f t="shared" si="2"/>
        <v>1</v>
      </c>
      <c r="G12" s="1">
        <v>829</v>
      </c>
      <c r="H12" s="1">
        <f t="shared" si="3"/>
        <v>3.23828125</v>
      </c>
      <c r="I12" s="1" t="s">
        <v>16</v>
      </c>
    </row>
    <row r="13" spans="1:9" x14ac:dyDescent="0.35">
      <c r="A13" s="1">
        <v>4</v>
      </c>
      <c r="B13" s="1">
        <v>1024</v>
      </c>
      <c r="C13" s="1">
        <v>64</v>
      </c>
      <c r="D13" s="1">
        <f t="shared" si="0"/>
        <v>512</v>
      </c>
      <c r="E13" s="1">
        <f t="shared" si="1"/>
        <v>256</v>
      </c>
      <c r="F13" s="1">
        <f t="shared" si="2"/>
        <v>1</v>
      </c>
      <c r="G13" s="1">
        <v>3061</v>
      </c>
      <c r="H13" s="1">
        <f>G13/B13</f>
        <v>2.9892578125</v>
      </c>
      <c r="I13" s="1" t="s">
        <v>16</v>
      </c>
    </row>
    <row r="15" spans="1:9" x14ac:dyDescent="0.35">
      <c r="A15" s="1" t="s">
        <v>29</v>
      </c>
    </row>
    <row r="16" spans="1:9" x14ac:dyDescent="0.35">
      <c r="A16" s="1" t="s">
        <v>18</v>
      </c>
      <c r="B16" s="6" t="s">
        <v>6</v>
      </c>
      <c r="C16" s="6" t="s">
        <v>7</v>
      </c>
      <c r="D16" s="7" t="s">
        <v>28</v>
      </c>
      <c r="E16" s="4" t="s">
        <v>9</v>
      </c>
      <c r="F16" s="4" t="s">
        <v>10</v>
      </c>
      <c r="G16" s="5" t="s">
        <v>13</v>
      </c>
      <c r="H16" s="5" t="s">
        <v>11</v>
      </c>
      <c r="I16" s="5" t="s">
        <v>12</v>
      </c>
    </row>
    <row r="17" spans="1:10" x14ac:dyDescent="0.35">
      <c r="A17" s="1" t="s">
        <v>22</v>
      </c>
      <c r="B17" s="1">
        <v>256</v>
      </c>
      <c r="C17" s="1">
        <v>8</v>
      </c>
      <c r="D17" s="1">
        <v>128</v>
      </c>
      <c r="E17" s="1">
        <f>4*C17</f>
        <v>32</v>
      </c>
      <c r="F17" s="1">
        <f>64/C17</f>
        <v>8</v>
      </c>
      <c r="G17" s="1">
        <v>3094</v>
      </c>
      <c r="H17" s="1">
        <f>G17/B17</f>
        <v>12.0859375</v>
      </c>
      <c r="I17" s="1" t="s">
        <v>16</v>
      </c>
    </row>
    <row r="18" spans="1:10" x14ac:dyDescent="0.35">
      <c r="A18" s="1" t="s">
        <v>23</v>
      </c>
      <c r="B18" s="1">
        <v>1024</v>
      </c>
      <c r="C18" s="1">
        <v>8</v>
      </c>
      <c r="D18" s="1">
        <v>128</v>
      </c>
      <c r="E18" s="1">
        <f t="shared" ref="E18:E20" si="4">4*C18</f>
        <v>32</v>
      </c>
      <c r="F18" s="1">
        <f t="shared" ref="F18:F20" si="5">64/C18</f>
        <v>8</v>
      </c>
      <c r="G18" s="1">
        <v>12118</v>
      </c>
      <c r="H18" s="1">
        <f t="shared" ref="H18:H20" si="6">G18/B18</f>
        <v>11.833984375</v>
      </c>
      <c r="I18" s="1" t="s">
        <v>15</v>
      </c>
    </row>
    <row r="19" spans="1:10" x14ac:dyDescent="0.35">
      <c r="A19" s="1" t="s">
        <v>24</v>
      </c>
      <c r="B19" s="1">
        <v>256</v>
      </c>
      <c r="C19" s="1">
        <v>64</v>
      </c>
      <c r="D19" s="1">
        <v>1024</v>
      </c>
      <c r="E19" s="1">
        <f t="shared" si="4"/>
        <v>256</v>
      </c>
      <c r="F19" s="1">
        <f t="shared" si="5"/>
        <v>1</v>
      </c>
      <c r="G19" s="1">
        <v>519</v>
      </c>
      <c r="H19" s="1">
        <f t="shared" si="6"/>
        <v>2.02734375</v>
      </c>
      <c r="I19" s="1" t="s">
        <v>15</v>
      </c>
    </row>
    <row r="20" spans="1:10" x14ac:dyDescent="0.35">
      <c r="A20" s="1" t="s">
        <v>25</v>
      </c>
      <c r="B20" s="1">
        <v>1024</v>
      </c>
      <c r="C20" s="1">
        <v>64</v>
      </c>
      <c r="D20" s="1">
        <v>1024</v>
      </c>
      <c r="E20" s="1">
        <f t="shared" si="4"/>
        <v>256</v>
      </c>
      <c r="F20" s="1">
        <f t="shared" si="5"/>
        <v>1</v>
      </c>
      <c r="G20" s="1">
        <v>1791</v>
      </c>
      <c r="H20" s="1">
        <f t="shared" si="6"/>
        <v>1.7490234375</v>
      </c>
      <c r="I20" s="1" t="s">
        <v>15</v>
      </c>
    </row>
    <row r="21" spans="1:10" x14ac:dyDescent="0.35">
      <c r="A21" s="1" t="s">
        <v>30</v>
      </c>
    </row>
    <row r="23" spans="1:10" x14ac:dyDescent="0.35">
      <c r="A23" s="1" t="s">
        <v>40</v>
      </c>
    </row>
    <row r="24" spans="1:10" x14ac:dyDescent="0.35">
      <c r="B24" s="1" t="s">
        <v>33</v>
      </c>
      <c r="C24" s="1" t="s">
        <v>34</v>
      </c>
    </row>
    <row r="25" spans="1:10" x14ac:dyDescent="0.35">
      <c r="A25" s="1" t="s">
        <v>41</v>
      </c>
      <c r="B25" s="9">
        <v>22.57</v>
      </c>
      <c r="C25" s="9">
        <v>22.33</v>
      </c>
      <c r="D25" s="9"/>
    </row>
    <row r="26" spans="1:10" x14ac:dyDescent="0.35">
      <c r="A26" s="1" t="s">
        <v>38</v>
      </c>
      <c r="B26" s="9">
        <v>3.24</v>
      </c>
      <c r="C26" s="9">
        <v>2.99</v>
      </c>
      <c r="D26" s="9"/>
      <c r="J26" s="8"/>
    </row>
    <row r="27" spans="1:10" x14ac:dyDescent="0.35">
      <c r="B27" s="9"/>
      <c r="C27" s="9"/>
      <c r="D27" s="9"/>
      <c r="J27" s="8"/>
    </row>
    <row r="28" spans="1:10" x14ac:dyDescent="0.35">
      <c r="B28" s="9"/>
      <c r="C28" s="9"/>
      <c r="D28" s="9"/>
      <c r="J28" s="8"/>
    </row>
    <row r="29" spans="1:10" x14ac:dyDescent="0.35">
      <c r="B29" s="9"/>
      <c r="C29" s="9"/>
      <c r="D29" s="9"/>
      <c r="J29" s="8"/>
    </row>
    <row r="30" spans="1:10" x14ac:dyDescent="0.35">
      <c r="J30" s="8"/>
    </row>
    <row r="31" spans="1:10" x14ac:dyDescent="0.35">
      <c r="J31" s="8"/>
    </row>
    <row r="32" spans="1:10" x14ac:dyDescent="0.35">
      <c r="J32" s="8"/>
    </row>
    <row r="33" spans="10:10" x14ac:dyDescent="0.35">
      <c r="J33" s="8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694EE-35BC-4300-8B49-A6672A479294}">
  <dimension ref="A1:J29"/>
  <sheetViews>
    <sheetView workbookViewId="0">
      <selection activeCell="D6" sqref="A1:XFD1048576"/>
    </sheetView>
  </sheetViews>
  <sheetFormatPr defaultRowHeight="14.15" x14ac:dyDescent="0.35"/>
  <cols>
    <col min="1" max="16384" width="9.140625" style="1"/>
  </cols>
  <sheetData>
    <row r="1" spans="1:10" x14ac:dyDescent="0.35">
      <c r="A1" s="1" t="s">
        <v>42</v>
      </c>
    </row>
    <row r="2" spans="1:10" x14ac:dyDescent="0.35">
      <c r="A2" s="1" t="s">
        <v>2</v>
      </c>
      <c r="B2" s="1" t="s">
        <v>1</v>
      </c>
      <c r="C2" s="1" t="s">
        <v>43</v>
      </c>
      <c r="D2" s="1" t="s">
        <v>44</v>
      </c>
      <c r="E2" s="1" t="s">
        <v>45</v>
      </c>
      <c r="F2" s="1" t="s">
        <v>4</v>
      </c>
    </row>
    <row r="3" spans="1:10" x14ac:dyDescent="0.35">
      <c r="A3" s="1">
        <v>64</v>
      </c>
      <c r="B3" s="1">
        <v>64</v>
      </c>
      <c r="C3" s="1">
        <v>32</v>
      </c>
      <c r="D3" s="1">
        <v>4</v>
      </c>
      <c r="F3" s="1">
        <f>MAX(A3:D3)</f>
        <v>64</v>
      </c>
    </row>
    <row r="5" spans="1:10" x14ac:dyDescent="0.35">
      <c r="A5" s="1" t="s">
        <v>17</v>
      </c>
    </row>
    <row r="6" spans="1:10" x14ac:dyDescent="0.35">
      <c r="A6" s="1" t="s">
        <v>19</v>
      </c>
    </row>
    <row r="7" spans="1:10" x14ac:dyDescent="0.35">
      <c r="A7" s="1" t="s">
        <v>46</v>
      </c>
    </row>
    <row r="8" spans="1:10" x14ac:dyDescent="0.35">
      <c r="A8" s="1" t="s">
        <v>21</v>
      </c>
    </row>
    <row r="9" spans="1:10" x14ac:dyDescent="0.35">
      <c r="A9" s="1" t="s">
        <v>18</v>
      </c>
      <c r="B9" s="6" t="s">
        <v>6</v>
      </c>
      <c r="C9" s="6" t="s">
        <v>7</v>
      </c>
      <c r="D9" s="4" t="s">
        <v>8</v>
      </c>
      <c r="E9" s="4" t="s">
        <v>9</v>
      </c>
      <c r="F9" s="4" t="s">
        <v>47</v>
      </c>
      <c r="G9" s="4" t="s">
        <v>10</v>
      </c>
      <c r="H9" s="5" t="s">
        <v>13</v>
      </c>
      <c r="I9" s="5" t="s">
        <v>11</v>
      </c>
      <c r="J9" s="5" t="s">
        <v>12</v>
      </c>
    </row>
    <row r="10" spans="1:10" x14ac:dyDescent="0.35">
      <c r="A10" s="1">
        <v>1</v>
      </c>
      <c r="B10" s="1">
        <v>16</v>
      </c>
      <c r="C10" s="1">
        <v>2</v>
      </c>
      <c r="D10" s="1">
        <f>64*C10</f>
        <v>128</v>
      </c>
      <c r="E10" s="1">
        <f>32*C10</f>
        <v>64</v>
      </c>
      <c r="F10" s="1">
        <f>32*4/64*C10</f>
        <v>4</v>
      </c>
      <c r="G10" s="1">
        <f>64/C10</f>
        <v>32</v>
      </c>
      <c r="H10" s="1">
        <v>925</v>
      </c>
      <c r="I10" s="1">
        <f>H10/B10</f>
        <v>57.8125</v>
      </c>
      <c r="J10" s="1" t="s">
        <v>48</v>
      </c>
    </row>
    <row r="11" spans="1:10" x14ac:dyDescent="0.35">
      <c r="A11" s="1">
        <v>2</v>
      </c>
      <c r="B11" s="1">
        <v>256</v>
      </c>
      <c r="C11" s="1">
        <v>2</v>
      </c>
      <c r="D11" s="1">
        <f t="shared" ref="D11:D16" si="0">64*C11</f>
        <v>128</v>
      </c>
      <c r="E11" s="1">
        <f t="shared" ref="E11:E16" si="1">32*C11</f>
        <v>64</v>
      </c>
      <c r="F11" s="1">
        <f t="shared" ref="F11:F16" si="2">32*4/64*C11</f>
        <v>4</v>
      </c>
      <c r="G11" s="1">
        <f t="shared" ref="G11:G16" si="3">64/C11</f>
        <v>32</v>
      </c>
      <c r="H11" s="1">
        <v>12445</v>
      </c>
      <c r="I11" s="1">
        <f t="shared" ref="I11:I16" si="4">H11/B11</f>
        <v>48.61328125</v>
      </c>
      <c r="J11" s="1" t="s">
        <v>48</v>
      </c>
    </row>
    <row r="12" spans="1:10" x14ac:dyDescent="0.35">
      <c r="A12" s="1">
        <v>3</v>
      </c>
      <c r="B12" s="1">
        <v>1024</v>
      </c>
      <c r="C12" s="1">
        <v>2</v>
      </c>
      <c r="D12" s="1">
        <f t="shared" si="0"/>
        <v>128</v>
      </c>
      <c r="E12" s="1">
        <f t="shared" si="1"/>
        <v>64</v>
      </c>
      <c r="F12" s="1">
        <f t="shared" si="2"/>
        <v>4</v>
      </c>
      <c r="G12" s="1">
        <f t="shared" si="3"/>
        <v>32</v>
      </c>
      <c r="H12" s="1">
        <v>49309</v>
      </c>
      <c r="I12" s="1">
        <f t="shared" si="4"/>
        <v>48.1533203125</v>
      </c>
      <c r="J12" s="1" t="s">
        <v>48</v>
      </c>
    </row>
    <row r="13" spans="1:10" x14ac:dyDescent="0.35">
      <c r="A13" s="1">
        <v>4</v>
      </c>
      <c r="B13" s="1">
        <v>256</v>
      </c>
      <c r="C13" s="1">
        <v>8</v>
      </c>
      <c r="D13" s="1">
        <f t="shared" si="0"/>
        <v>512</v>
      </c>
      <c r="E13" s="1">
        <f t="shared" si="1"/>
        <v>256</v>
      </c>
      <c r="F13" s="1">
        <f t="shared" si="2"/>
        <v>16</v>
      </c>
      <c r="G13" s="1">
        <f t="shared" si="3"/>
        <v>8</v>
      </c>
      <c r="H13" s="1">
        <v>3504</v>
      </c>
      <c r="I13" s="1">
        <f t="shared" si="4"/>
        <v>13.6875</v>
      </c>
      <c r="J13" s="1" t="s">
        <v>15</v>
      </c>
    </row>
    <row r="14" spans="1:10" x14ac:dyDescent="0.35">
      <c r="A14" s="1">
        <v>5</v>
      </c>
      <c r="B14" s="1">
        <v>1024</v>
      </c>
      <c r="C14" s="1">
        <v>8</v>
      </c>
      <c r="D14" s="1">
        <f t="shared" si="0"/>
        <v>512</v>
      </c>
      <c r="E14" s="1">
        <f t="shared" si="1"/>
        <v>256</v>
      </c>
      <c r="F14" s="1">
        <f t="shared" si="2"/>
        <v>16</v>
      </c>
      <c r="G14" s="1">
        <f t="shared" si="3"/>
        <v>8</v>
      </c>
      <c r="H14" s="1">
        <v>13584</v>
      </c>
      <c r="I14" s="1">
        <f t="shared" si="4"/>
        <v>13.265625</v>
      </c>
      <c r="J14" s="1" t="s">
        <v>15</v>
      </c>
    </row>
    <row r="15" spans="1:10" x14ac:dyDescent="0.35">
      <c r="A15" s="1">
        <v>6</v>
      </c>
      <c r="B15" s="1">
        <v>256</v>
      </c>
      <c r="C15" s="1">
        <v>16</v>
      </c>
      <c r="D15" s="1">
        <f t="shared" si="0"/>
        <v>1024</v>
      </c>
      <c r="E15" s="1">
        <f t="shared" si="1"/>
        <v>512</v>
      </c>
      <c r="F15" s="1">
        <f t="shared" si="2"/>
        <v>32</v>
      </c>
      <c r="G15" s="1">
        <f t="shared" si="3"/>
        <v>4</v>
      </c>
      <c r="H15" s="1">
        <v>2307</v>
      </c>
      <c r="I15" s="1">
        <f t="shared" si="4"/>
        <v>9.01171875</v>
      </c>
      <c r="J15" s="1" t="s">
        <v>15</v>
      </c>
    </row>
    <row r="16" spans="1:10" x14ac:dyDescent="0.35">
      <c r="A16" s="1">
        <v>7</v>
      </c>
      <c r="B16" s="1">
        <v>1024</v>
      </c>
      <c r="C16" s="1">
        <v>16</v>
      </c>
      <c r="D16" s="1">
        <f t="shared" si="0"/>
        <v>1024</v>
      </c>
      <c r="E16" s="1">
        <f t="shared" si="1"/>
        <v>512</v>
      </c>
      <c r="F16" s="1">
        <f t="shared" si="2"/>
        <v>32</v>
      </c>
      <c r="G16" s="1">
        <f t="shared" si="3"/>
        <v>4</v>
      </c>
      <c r="H16" s="1">
        <v>8883</v>
      </c>
      <c r="I16" s="1">
        <f t="shared" si="4"/>
        <v>8.6748046875</v>
      </c>
      <c r="J16" s="1" t="s">
        <v>15</v>
      </c>
    </row>
    <row r="17" spans="1:10" x14ac:dyDescent="0.35">
      <c r="A17" s="1" t="s">
        <v>49</v>
      </c>
    </row>
    <row r="19" spans="1:10" x14ac:dyDescent="0.35">
      <c r="A19" s="1" t="s">
        <v>40</v>
      </c>
    </row>
    <row r="20" spans="1:10" x14ac:dyDescent="0.35">
      <c r="B20" s="1" t="s">
        <v>33</v>
      </c>
      <c r="C20" s="1" t="s">
        <v>34</v>
      </c>
    </row>
    <row r="21" spans="1:10" x14ac:dyDescent="0.35">
      <c r="A21" s="1" t="s">
        <v>50</v>
      </c>
      <c r="B21" s="9">
        <v>48.61</v>
      </c>
      <c r="C21" s="9">
        <v>48.15</v>
      </c>
      <c r="D21" s="9"/>
    </row>
    <row r="22" spans="1:10" x14ac:dyDescent="0.35">
      <c r="A22" s="1" t="s">
        <v>41</v>
      </c>
      <c r="B22" s="9">
        <v>13.69</v>
      </c>
      <c r="C22" s="9">
        <v>13.26</v>
      </c>
      <c r="D22" s="9"/>
      <c r="J22" s="8"/>
    </row>
    <row r="23" spans="1:10" x14ac:dyDescent="0.35">
      <c r="A23" s="1" t="s">
        <v>37</v>
      </c>
      <c r="B23" s="9">
        <v>9.01</v>
      </c>
      <c r="C23" s="9">
        <v>8.67</v>
      </c>
      <c r="D23" s="9"/>
      <c r="J23" s="8"/>
    </row>
    <row r="24" spans="1:10" x14ac:dyDescent="0.35">
      <c r="B24" s="9"/>
      <c r="C24" s="9"/>
      <c r="D24" s="9"/>
      <c r="J24" s="8"/>
    </row>
    <row r="25" spans="1:10" x14ac:dyDescent="0.35">
      <c r="B25" s="9"/>
      <c r="C25" s="9"/>
      <c r="D25" s="9"/>
      <c r="J25" s="8"/>
    </row>
    <row r="26" spans="1:10" x14ac:dyDescent="0.35">
      <c r="J26" s="8"/>
    </row>
    <row r="27" spans="1:10" x14ac:dyDescent="0.35">
      <c r="J27" s="8"/>
    </row>
    <row r="28" spans="1:10" x14ac:dyDescent="0.35">
      <c r="J28" s="8"/>
    </row>
    <row r="29" spans="1:10" x14ac:dyDescent="0.35">
      <c r="J29" s="8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25E-9BAE-4B0F-9086-DF7A767ADDDB}">
  <dimension ref="A1:J31"/>
  <sheetViews>
    <sheetView workbookViewId="0">
      <selection activeCell="G17" sqref="G17"/>
    </sheetView>
  </sheetViews>
  <sheetFormatPr defaultRowHeight="14.15" x14ac:dyDescent="0.35"/>
  <cols>
    <col min="1" max="16384" width="9.140625" style="1"/>
  </cols>
  <sheetData>
    <row r="1" spans="1:10" x14ac:dyDescent="0.35">
      <c r="A1" s="1" t="s">
        <v>51</v>
      </c>
    </row>
    <row r="2" spans="1:10" x14ac:dyDescent="0.35">
      <c r="A2" s="1" t="s">
        <v>2</v>
      </c>
      <c r="B2" s="1" t="s">
        <v>1</v>
      </c>
      <c r="C2" s="1" t="s">
        <v>43</v>
      </c>
      <c r="D2" s="1" t="s">
        <v>44</v>
      </c>
      <c r="E2" s="1" t="s">
        <v>45</v>
      </c>
      <c r="F2" s="1" t="s">
        <v>4</v>
      </c>
    </row>
    <row r="3" spans="1:10" x14ac:dyDescent="0.35">
      <c r="A3" s="1">
        <v>128</v>
      </c>
      <c r="B3" s="1">
        <v>128</v>
      </c>
      <c r="C3" s="1">
        <v>64</v>
      </c>
      <c r="D3" s="1">
        <v>14</v>
      </c>
      <c r="F3" s="1">
        <f>MAX(A3:D3)</f>
        <v>128</v>
      </c>
    </row>
    <row r="5" spans="1:10" x14ac:dyDescent="0.35">
      <c r="A5" s="1" t="s">
        <v>17</v>
      </c>
    </row>
    <row r="6" spans="1:10" x14ac:dyDescent="0.35">
      <c r="A6" s="1" t="s">
        <v>19</v>
      </c>
    </row>
    <row r="7" spans="1:10" x14ac:dyDescent="0.35">
      <c r="A7" s="1" t="s">
        <v>46</v>
      </c>
    </row>
    <row r="8" spans="1:10" x14ac:dyDescent="0.35">
      <c r="A8" s="1" t="s">
        <v>21</v>
      </c>
    </row>
    <row r="9" spans="1:10" x14ac:dyDescent="0.35">
      <c r="A9" s="1" t="s">
        <v>18</v>
      </c>
      <c r="B9" s="6" t="s">
        <v>6</v>
      </c>
      <c r="C9" s="6" t="s">
        <v>7</v>
      </c>
      <c r="D9" s="4" t="s">
        <v>8</v>
      </c>
      <c r="E9" s="4" t="s">
        <v>9</v>
      </c>
      <c r="F9" s="4" t="s">
        <v>47</v>
      </c>
      <c r="G9" s="4" t="s">
        <v>10</v>
      </c>
      <c r="H9" s="5" t="s">
        <v>13</v>
      </c>
      <c r="I9" s="5" t="s">
        <v>11</v>
      </c>
      <c r="J9" s="5" t="s">
        <v>12</v>
      </c>
    </row>
    <row r="10" spans="1:10" x14ac:dyDescent="0.35">
      <c r="A10" s="1">
        <v>1</v>
      </c>
      <c r="B10" s="1">
        <v>16</v>
      </c>
      <c r="C10" s="1">
        <v>2</v>
      </c>
      <c r="D10" s="1">
        <f>128*C10</f>
        <v>256</v>
      </c>
      <c r="E10" s="1">
        <f>64*C10</f>
        <v>128</v>
      </c>
      <c r="F10" s="1">
        <f>14*64/128*C10</f>
        <v>14</v>
      </c>
      <c r="G10" s="1">
        <f>128/C10</f>
        <v>64</v>
      </c>
      <c r="H10" s="1">
        <v>1345</v>
      </c>
      <c r="I10" s="1">
        <f>H10/B10</f>
        <v>84.0625</v>
      </c>
      <c r="J10" s="1" t="s">
        <v>48</v>
      </c>
    </row>
    <row r="11" spans="1:10" x14ac:dyDescent="0.35">
      <c r="A11" s="1">
        <v>2</v>
      </c>
      <c r="B11" s="1">
        <v>256</v>
      </c>
      <c r="C11" s="1">
        <v>2</v>
      </c>
      <c r="D11" s="1">
        <f t="shared" ref="D11:D18" si="0">128*C11</f>
        <v>256</v>
      </c>
      <c r="E11" s="1">
        <f t="shared" ref="E11:E18" si="1">64*C11</f>
        <v>128</v>
      </c>
      <c r="F11" s="1">
        <f t="shared" ref="F11:F18" si="2">14*64/128*C11</f>
        <v>14</v>
      </c>
      <c r="G11" s="1">
        <f t="shared" ref="G11:G18" si="3">128/C11</f>
        <v>64</v>
      </c>
      <c r="H11" s="1">
        <v>20545</v>
      </c>
      <c r="I11" s="1">
        <f t="shared" ref="I11:I18" si="4">H11/B11</f>
        <v>80.25390625</v>
      </c>
      <c r="J11" s="1" t="s">
        <v>48</v>
      </c>
    </row>
    <row r="12" spans="1:10" x14ac:dyDescent="0.35">
      <c r="A12" s="1">
        <v>3</v>
      </c>
      <c r="B12" s="1">
        <v>1024</v>
      </c>
      <c r="C12" s="1">
        <v>2</v>
      </c>
      <c r="D12" s="1">
        <f t="shared" si="0"/>
        <v>256</v>
      </c>
      <c r="E12" s="1">
        <f t="shared" si="1"/>
        <v>128</v>
      </c>
      <c r="F12" s="1">
        <f t="shared" si="2"/>
        <v>14</v>
      </c>
      <c r="G12" s="1">
        <f t="shared" si="3"/>
        <v>64</v>
      </c>
      <c r="H12" s="1">
        <v>81985</v>
      </c>
      <c r="I12" s="1">
        <f t="shared" si="4"/>
        <v>80.0634765625</v>
      </c>
      <c r="J12" s="1" t="s">
        <v>48</v>
      </c>
    </row>
    <row r="13" spans="1:10" x14ac:dyDescent="0.35">
      <c r="A13" s="1">
        <v>4</v>
      </c>
      <c r="B13" s="1">
        <v>256</v>
      </c>
      <c r="C13" s="1">
        <v>4</v>
      </c>
      <c r="D13" s="1">
        <f t="shared" si="0"/>
        <v>512</v>
      </c>
      <c r="E13" s="1">
        <f t="shared" si="1"/>
        <v>256</v>
      </c>
      <c r="F13" s="1">
        <f t="shared" si="2"/>
        <v>28</v>
      </c>
      <c r="G13" s="1">
        <f t="shared" si="3"/>
        <v>32</v>
      </c>
      <c r="H13" s="1">
        <v>10306</v>
      </c>
      <c r="I13" s="1">
        <f t="shared" si="4"/>
        <v>40.2578125</v>
      </c>
      <c r="J13" s="1" t="s">
        <v>48</v>
      </c>
    </row>
    <row r="14" spans="1:10" x14ac:dyDescent="0.35">
      <c r="A14" s="1">
        <v>5</v>
      </c>
      <c r="B14" s="1">
        <v>1024</v>
      </c>
      <c r="C14" s="1">
        <v>4</v>
      </c>
      <c r="D14" s="1">
        <f t="shared" si="0"/>
        <v>512</v>
      </c>
      <c r="E14" s="1">
        <f t="shared" si="1"/>
        <v>256</v>
      </c>
      <c r="F14" s="1">
        <f t="shared" si="2"/>
        <v>28</v>
      </c>
      <c r="G14" s="1">
        <f t="shared" si="3"/>
        <v>32</v>
      </c>
      <c r="H14" s="1">
        <v>41026</v>
      </c>
      <c r="I14" s="1">
        <f t="shared" si="4"/>
        <v>40.064453125</v>
      </c>
      <c r="J14" s="1" t="s">
        <v>48</v>
      </c>
    </row>
    <row r="15" spans="1:10" x14ac:dyDescent="0.35">
      <c r="A15" s="1">
        <v>6</v>
      </c>
      <c r="B15" s="1">
        <v>256</v>
      </c>
      <c r="C15" s="1">
        <v>8</v>
      </c>
      <c r="D15" s="1">
        <f t="shared" si="0"/>
        <v>1024</v>
      </c>
      <c r="E15" s="1">
        <f t="shared" si="1"/>
        <v>512</v>
      </c>
      <c r="F15" s="1">
        <f t="shared" si="2"/>
        <v>56</v>
      </c>
      <c r="G15" s="1">
        <f t="shared" si="3"/>
        <v>16</v>
      </c>
      <c r="H15" s="1">
        <v>5245</v>
      </c>
      <c r="I15" s="1">
        <f t="shared" si="4"/>
        <v>20.48828125</v>
      </c>
      <c r="J15" s="1" t="s">
        <v>48</v>
      </c>
    </row>
    <row r="16" spans="1:10" x14ac:dyDescent="0.35">
      <c r="A16" s="1">
        <v>7</v>
      </c>
      <c r="B16" s="1">
        <v>1024</v>
      </c>
      <c r="C16" s="1">
        <v>8</v>
      </c>
      <c r="D16" s="1">
        <f t="shared" si="0"/>
        <v>1024</v>
      </c>
      <c r="E16" s="1">
        <f t="shared" si="1"/>
        <v>512</v>
      </c>
      <c r="F16" s="1">
        <f t="shared" si="2"/>
        <v>56</v>
      </c>
      <c r="G16" s="1">
        <f t="shared" si="3"/>
        <v>16</v>
      </c>
      <c r="H16" s="1">
        <v>20797</v>
      </c>
      <c r="I16" s="1">
        <f>H16/B16</f>
        <v>20.3095703125</v>
      </c>
      <c r="J16" s="1" t="s">
        <v>48</v>
      </c>
    </row>
    <row r="17" spans="1:10" x14ac:dyDescent="0.35">
      <c r="A17" s="1">
        <v>8</v>
      </c>
      <c r="B17" s="1">
        <v>256</v>
      </c>
      <c r="C17" s="1">
        <v>16</v>
      </c>
      <c r="D17" s="1">
        <f t="shared" si="0"/>
        <v>2048</v>
      </c>
      <c r="E17" s="1">
        <f t="shared" si="1"/>
        <v>1024</v>
      </c>
      <c r="F17" s="1">
        <f t="shared" si="2"/>
        <v>112</v>
      </c>
      <c r="G17" s="1">
        <f t="shared" si="3"/>
        <v>8</v>
      </c>
      <c r="H17" s="1">
        <v>3377</v>
      </c>
      <c r="I17" s="1">
        <f>H17/B17</f>
        <v>13.19140625</v>
      </c>
      <c r="J17" s="1" t="s">
        <v>15</v>
      </c>
    </row>
    <row r="18" spans="1:10" x14ac:dyDescent="0.35">
      <c r="A18" s="1">
        <v>9</v>
      </c>
      <c r="B18" s="1">
        <v>1024</v>
      </c>
      <c r="C18" s="1">
        <v>16</v>
      </c>
      <c r="D18" s="1">
        <f t="shared" si="0"/>
        <v>2048</v>
      </c>
      <c r="E18" s="1">
        <f t="shared" si="1"/>
        <v>1024</v>
      </c>
      <c r="F18" s="1">
        <f t="shared" si="2"/>
        <v>112</v>
      </c>
      <c r="G18" s="1">
        <f t="shared" si="3"/>
        <v>8</v>
      </c>
      <c r="H18" s="1">
        <v>13457</v>
      </c>
      <c r="I18" s="1">
        <f t="shared" si="4"/>
        <v>13.1416015625</v>
      </c>
      <c r="J18" s="1" t="s">
        <v>15</v>
      </c>
    </row>
    <row r="19" spans="1:10" x14ac:dyDescent="0.35">
      <c r="A19" s="1" t="s">
        <v>49</v>
      </c>
    </row>
    <row r="21" spans="1:10" x14ac:dyDescent="0.35">
      <c r="A21" s="1" t="s">
        <v>40</v>
      </c>
    </row>
    <row r="22" spans="1:10" x14ac:dyDescent="0.35">
      <c r="B22" s="1" t="s">
        <v>33</v>
      </c>
      <c r="C22" s="1" t="s">
        <v>34</v>
      </c>
    </row>
    <row r="23" spans="1:10" x14ac:dyDescent="0.35">
      <c r="A23" s="1" t="s">
        <v>50</v>
      </c>
      <c r="B23" s="9">
        <v>80.25</v>
      </c>
      <c r="C23" s="9">
        <v>80.06</v>
      </c>
      <c r="D23" s="9"/>
    </row>
    <row r="24" spans="1:10" x14ac:dyDescent="0.35">
      <c r="A24" s="1" t="s">
        <v>36</v>
      </c>
      <c r="B24" s="9">
        <v>40.25</v>
      </c>
      <c r="C24" s="9">
        <v>40.06</v>
      </c>
      <c r="D24" s="9"/>
      <c r="J24" s="8"/>
    </row>
    <row r="25" spans="1:10" x14ac:dyDescent="0.35">
      <c r="A25" s="1" t="s">
        <v>41</v>
      </c>
      <c r="B25" s="9">
        <v>20.488</v>
      </c>
      <c r="C25" s="9">
        <v>20.309999999999999</v>
      </c>
      <c r="D25" s="9"/>
      <c r="J25" s="8"/>
    </row>
    <row r="26" spans="1:10" x14ac:dyDescent="0.35">
      <c r="A26" s="1" t="s">
        <v>37</v>
      </c>
      <c r="B26" s="9">
        <v>13.19</v>
      </c>
      <c r="C26" s="9">
        <v>13.1416</v>
      </c>
      <c r="D26" s="9"/>
      <c r="J26" s="8"/>
    </row>
    <row r="27" spans="1:10" x14ac:dyDescent="0.35">
      <c r="B27" s="9"/>
      <c r="C27" s="9"/>
      <c r="D27" s="9"/>
      <c r="J27" s="8"/>
    </row>
    <row r="28" spans="1:10" x14ac:dyDescent="0.35">
      <c r="J28" s="8"/>
    </row>
    <row r="29" spans="1:10" x14ac:dyDescent="0.35">
      <c r="J29" s="8"/>
    </row>
    <row r="30" spans="1:10" x14ac:dyDescent="0.35">
      <c r="J30" s="8"/>
    </row>
    <row r="31" spans="1:10" x14ac:dyDescent="0.35">
      <c r="J31" s="8"/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46BF4-AA97-428D-9115-22E24B8F48C0}">
  <dimension ref="A1:E5"/>
  <sheetViews>
    <sheetView tabSelected="1" workbookViewId="0">
      <selection activeCell="K14" sqref="K14"/>
    </sheetView>
  </sheetViews>
  <sheetFormatPr defaultRowHeight="14.15" x14ac:dyDescent="0.35"/>
  <cols>
    <col min="1" max="16384" width="9.140625" style="1"/>
  </cols>
  <sheetData>
    <row r="1" spans="1:5" x14ac:dyDescent="0.35">
      <c r="A1" s="1" t="s">
        <v>52</v>
      </c>
    </row>
    <row r="2" spans="1:5" x14ac:dyDescent="0.35">
      <c r="A2" s="1" t="s">
        <v>57</v>
      </c>
    </row>
    <row r="4" spans="1:5" x14ac:dyDescent="0.35">
      <c r="A4" s="1" t="s">
        <v>58</v>
      </c>
      <c r="B4" s="10" t="s">
        <v>53</v>
      </c>
      <c r="C4" s="11" t="s">
        <v>54</v>
      </c>
      <c r="D4" s="12" t="s">
        <v>55</v>
      </c>
      <c r="E4" s="13" t="s">
        <v>56</v>
      </c>
    </row>
    <row r="5" spans="1:5" x14ac:dyDescent="0.35">
      <c r="A5" s="1" t="s">
        <v>11</v>
      </c>
      <c r="B5" s="9">
        <v>30.574000000000002</v>
      </c>
      <c r="C5" s="9">
        <v>22.33</v>
      </c>
      <c r="D5" s="9">
        <v>13.26</v>
      </c>
      <c r="E5" s="9">
        <v>13.14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1CartPole-v0</vt:lpstr>
      <vt:lpstr>LunarLander-v2</vt:lpstr>
      <vt:lpstr>FrozenLake8x8-v0</vt:lpstr>
      <vt:lpstr>Asteroids-ram-v4</vt:lpstr>
      <vt:lpstr>4 in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huangzl19</dc:creator>
  <cp:lastModifiedBy>huangzl19</cp:lastModifiedBy>
  <dcterms:created xsi:type="dcterms:W3CDTF">2015-06-05T18:19:34Z</dcterms:created>
  <dcterms:modified xsi:type="dcterms:W3CDTF">2022-08-23T08:28:07Z</dcterms:modified>
</cp:coreProperties>
</file>