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7a2cbh-my.sharepoint.com/personal/phucdh0110_phucdh0110_localplayer_dev/Documents/"/>
    </mc:Choice>
  </mc:AlternateContent>
  <xr:revisionPtr revIDLastSave="210" documentId="8_{6F381759-0151-4B71-B81C-92402E290E2C}" xr6:coauthVersionLast="47" xr6:coauthVersionMax="47" xr10:uidLastSave="{B1D6CF63-5C01-4DC2-BDF5-4D082531D73E}"/>
  <bookViews>
    <workbookView xWindow="2064" yWindow="2004" windowWidth="17280" windowHeight="8880" activeTab="4" xr2:uid="{8193A864-788D-4C67-8C05-613DFFD3E0E4}"/>
  </bookViews>
  <sheets>
    <sheet name="Sheet1" sheetId="1" r:id="rId1"/>
    <sheet name="sap xep" sheetId="2" r:id="rId2"/>
    <sheet name="cao" sheetId="3" r:id="rId3"/>
    <sheet name="Thong ke" sheetId="4" r:id="rId4"/>
    <sheet name="bieu do mat do" sheetId="5" r:id="rId5"/>
  </sheets>
  <definedNames>
    <definedName name="_xlnm._FilterDatabase" localSheetId="0" hidden="1">Sheet1!$A$3:$I$14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G11" i="5"/>
  <c r="E11" i="5"/>
  <c r="I13" i="5"/>
  <c r="G13" i="5"/>
  <c r="E13" i="5"/>
  <c r="I12" i="5"/>
  <c r="G12" i="5"/>
  <c r="E12" i="5"/>
  <c r="I6" i="5"/>
  <c r="G6" i="5"/>
  <c r="E6" i="5"/>
  <c r="I14" i="5"/>
  <c r="G14" i="5"/>
  <c r="E14" i="5"/>
  <c r="I5" i="5"/>
  <c r="G5" i="5"/>
  <c r="E5" i="5"/>
  <c r="I10" i="5"/>
  <c r="G10" i="5"/>
  <c r="E10" i="5"/>
  <c r="I8" i="5"/>
  <c r="G8" i="5"/>
  <c r="E8" i="5"/>
  <c r="I9" i="5"/>
  <c r="G9" i="5"/>
  <c r="E9" i="5"/>
  <c r="I7" i="5"/>
  <c r="G7" i="5"/>
  <c r="E7" i="5"/>
  <c r="I4" i="5"/>
  <c r="G4" i="5"/>
  <c r="E4" i="5"/>
  <c r="C5" i="4"/>
  <c r="C6" i="4"/>
  <c r="C4" i="4"/>
  <c r="B5" i="4"/>
  <c r="B6" i="4"/>
  <c r="B4" i="4"/>
  <c r="I14" i="2" l="1"/>
  <c r="I13" i="2"/>
  <c r="I12" i="2"/>
  <c r="I11" i="2"/>
  <c r="I10" i="2"/>
  <c r="I9" i="2"/>
  <c r="I8" i="2"/>
  <c r="I7" i="2"/>
  <c r="I6" i="2"/>
  <c r="I5" i="2"/>
  <c r="I4" i="2"/>
  <c r="I6" i="1"/>
  <c r="I7" i="1"/>
  <c r="I8" i="1"/>
  <c r="I9" i="1"/>
  <c r="I10" i="1"/>
  <c r="I11" i="1"/>
  <c r="I12" i="1"/>
  <c r="I13" i="1"/>
  <c r="I14" i="1"/>
  <c r="I5" i="1"/>
  <c r="I4" i="1"/>
  <c r="G12" i="2" l="1"/>
  <c r="E12" i="2"/>
  <c r="G7" i="2"/>
  <c r="E7" i="2"/>
  <c r="G10" i="2"/>
  <c r="E10" i="2"/>
  <c r="G13" i="2"/>
  <c r="E13" i="2"/>
  <c r="G8" i="2"/>
  <c r="E8" i="2"/>
  <c r="G11" i="2"/>
  <c r="E11" i="2"/>
  <c r="G5" i="2"/>
  <c r="E5" i="2"/>
  <c r="G6" i="2"/>
  <c r="E6" i="2"/>
  <c r="G4" i="2"/>
  <c r="E4" i="2"/>
  <c r="G14" i="2"/>
  <c r="E14" i="2"/>
  <c r="G9" i="2"/>
  <c r="E9" i="2"/>
  <c r="G5" i="1"/>
  <c r="G6" i="1"/>
  <c r="G7" i="1"/>
  <c r="G8" i="1"/>
  <c r="G9" i="1"/>
  <c r="G10" i="1"/>
  <c r="G11" i="1"/>
  <c r="G12" i="1"/>
  <c r="G13" i="1"/>
  <c r="G14" i="1"/>
  <c r="G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<sst xmlns="http://schemas.openxmlformats.org/spreadsheetml/2006/main" count="93" uniqueCount="32">
  <si>
    <t>THỐNG KÊ CÁC TỈNH/THÀNH PHỐ THUỘC ĐỒNG BẰNG SÔNG HỒNG</t>
  </si>
  <si>
    <t>Năm 2021</t>
  </si>
  <si>
    <t>STT</t>
  </si>
  <si>
    <t>Tỉnh / Thành phố</t>
  </si>
  <si>
    <t>Dân số (nghìn người)</t>
  </si>
  <si>
    <t>Diện tích (km2)</t>
  </si>
  <si>
    <t>Mật độ dân cư (nghìn người /km2)</t>
  </si>
  <si>
    <t>Tỉ lệ tăng dân số (%/năm)</t>
  </si>
  <si>
    <t>Tỉ lệ lao động từ 15 tuổi (%)</t>
  </si>
  <si>
    <t>Số lao động từ 15 tuổi (nghìn người)</t>
  </si>
  <si>
    <t>Ghi chú</t>
  </si>
  <si>
    <t>Bắc Ninh</t>
  </si>
  <si>
    <t>Hà Nam</t>
  </si>
  <si>
    <t>Hà Nội</t>
  </si>
  <si>
    <t>Hải Dương</t>
  </si>
  <si>
    <t>Hải Phòng</t>
  </si>
  <si>
    <t>Hưng Yên</t>
  </si>
  <si>
    <t>Nam Định</t>
  </si>
  <si>
    <t>Ninh Bình</t>
  </si>
  <si>
    <t>Quảng Ninh</t>
  </si>
  <si>
    <t>Thái Bình</t>
  </si>
  <si>
    <t>Vĩnh Phúc</t>
  </si>
  <si>
    <t>DÂN SỐ CÁC TỈNH/THÀNH PHỐ THUỘC ĐỒNG BẰNG SÔNG HỒNG GIẢM DẦN</t>
  </si>
  <si>
    <t>Rất cao</t>
  </si>
  <si>
    <t>Cao</t>
  </si>
  <si>
    <t>DANH SÁCH CÁC TỈNH/THÀNH PHỐ  CÓ TỈ LỆ TĂNG DÂN SỐ TỪ MỨC CAO</t>
  </si>
  <si>
    <t>THỐNG KÊ THEO MỨC TĂNG DÂN SỐ</t>
  </si>
  <si>
    <t>Mức tăng dân số</t>
  </si>
  <si>
    <t>Số lượng tỉnh / thành</t>
  </si>
  <si>
    <t>Tổng dân số (nghìn người)</t>
  </si>
  <si>
    <t>Bình thường</t>
  </si>
  <si>
    <t>MẬT ĐỘ DÂN SỐ CÁC TỈNH/THÀNH PHỐ THUỘC ĐỒNG BẰNG SÔNG HỒNG GIẢM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</si>
</sst>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i/>
      <sz val="11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i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/>
    <xf numFmtId="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Biểu đồ so sánh mật độ dân cư</c:v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  <a:effectLst>
              <a:glow>
                <a:schemeClr val="accent1">
                  <a:alpha val="40000"/>
                </a:schemeClr>
              </a:glow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'bieu do mat do'!$B$4:$B$14</c:f>
              <c:strCache>
                <c:ptCount val="11"/>
                <c:pt idx="0">
                  <c:v>Hà Nội</c:v>
                </c:pt>
                <c:pt idx="1">
                  <c:v>Bắc Ninh</c:v>
                </c:pt>
                <c:pt idx="2">
                  <c:v>Hưng Yên</c:v>
                </c:pt>
                <c:pt idx="3">
                  <c:v>Hải Phòng</c:v>
                </c:pt>
                <c:pt idx="4">
                  <c:v>Thái Bình</c:v>
                </c:pt>
                <c:pt idx="5">
                  <c:v>Hải Dương</c:v>
                </c:pt>
                <c:pt idx="6">
                  <c:v>Nam Định</c:v>
                </c:pt>
                <c:pt idx="7">
                  <c:v>Hà Nam</c:v>
                </c:pt>
                <c:pt idx="8">
                  <c:v>Vĩnh Phúc</c:v>
                </c:pt>
                <c:pt idx="9">
                  <c:v>Ninh Bình</c:v>
                </c:pt>
                <c:pt idx="10">
                  <c:v>Quảng Ninh</c:v>
                </c:pt>
              </c:strCache>
            </c:strRef>
          </c:cat>
          <c:val>
            <c:numRef>
              <c:f>'bieu do mat do'!$E$4:$E$14</c:f>
              <c:numCache>
                <c:formatCode>#,##0.00</c:formatCode>
                <c:ptCount val="11"/>
                <c:pt idx="0">
                  <c:v>2.4795465233256544</c:v>
                </c:pt>
                <c:pt idx="1">
                  <c:v>1.6573393300177861</c:v>
                </c:pt>
                <c:pt idx="2">
                  <c:v>1.380939582885401</c:v>
                </c:pt>
                <c:pt idx="3">
                  <c:v>1.3575911222912245</c:v>
                </c:pt>
                <c:pt idx="4">
                  <c:v>1.1836729542284854</c:v>
                </c:pt>
                <c:pt idx="5">
                  <c:v>1.1609442060085837</c:v>
                </c:pt>
                <c:pt idx="6">
                  <c:v>1.1003337667707316</c:v>
                </c:pt>
                <c:pt idx="7">
                  <c:v>1.0154188855243467</c:v>
                </c:pt>
                <c:pt idx="8">
                  <c:v>0.96422330097087372</c:v>
                </c:pt>
                <c:pt idx="9">
                  <c:v>0.69883754803090625</c:v>
                </c:pt>
                <c:pt idx="10">
                  <c:v>0.21760562132417494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95E-AA8A-A8D2FFEE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927504"/>
        <c:axId val="421928464"/>
      </c:barChart>
      <c:catAx>
        <c:axId val="4219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8464"/>
        <c:crosses val="autoZero"/>
        <c:auto val="1"/>
        <c:lblAlgn val="ctr"/>
        <c:lblOffset val="100"/>
        <c:noMultiLvlLbl val="0"/>
      </c:catAx>
      <c:valAx>
        <c:axId val="421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12</xdr:row>
      <xdr:rowOff>30480</xdr:rowOff>
    </xdr:from>
    <xdr:to>
      <xdr:col>16</xdr:col>
      <xdr:colOff>449580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FDFB9-B749-161B-D242-AA327DAB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4A2B-15DC-4B3D-94D3-24419DDBDBC5}">
  <dimension ref="A1:I14"/>
  <sheetViews>
    <sheetView workbookViewId="0">
      <selection activeCell="G18" sqref="G18"/>
    </sheetView>
  </sheetViews>
  <sheetFormatPr defaultRowHeight="14.4" x14ac:dyDescent="0.3"/>
  <cols>
    <col min="1" max="1" width="5.5546875" customWidth="1"/>
    <col min="2" max="2" width="20.88671875" customWidth="1"/>
    <col min="3" max="3" width="13.5546875" customWidth="1"/>
    <col min="5" max="5" width="16.21875" customWidth="1"/>
    <col min="7" max="7" width="13" customWidth="1"/>
    <col min="8" max="8" width="12.5546875" customWidth="1"/>
    <col min="9" max="9" width="17.21875" customWidth="1"/>
  </cols>
  <sheetData>
    <row r="1" spans="1:9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43.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x14ac:dyDescent="0.3">
      <c r="A4" s="4">
        <v>1</v>
      </c>
      <c r="B4" s="4" t="s">
        <v>11</v>
      </c>
      <c r="C4" s="6">
        <v>1462.95</v>
      </c>
      <c r="D4" s="6">
        <v>882.71</v>
      </c>
      <c r="E4" s="6">
        <f>C4/D4</f>
        <v>1.6573393300177861</v>
      </c>
      <c r="F4" s="6">
        <v>3.09</v>
      </c>
      <c r="G4" s="5">
        <f>(H4/C4)*100</f>
        <v>52.373628627089097</v>
      </c>
      <c r="H4" s="6">
        <v>766.2</v>
      </c>
      <c r="I4" s="4" t="str">
        <f>IF(F4&gt;=2.5,"Rất cao",IF(2.5&gt;F4&gt;=1.5,"Cao","Bình thường"))</f>
        <v>Rất cao</v>
      </c>
    </row>
    <row r="5" spans="1:9" x14ac:dyDescent="0.3">
      <c r="A5" s="4">
        <v>2</v>
      </c>
      <c r="B5" s="4" t="s">
        <v>12</v>
      </c>
      <c r="C5" s="6">
        <v>875.22</v>
      </c>
      <c r="D5" s="6">
        <v>861.93</v>
      </c>
      <c r="E5" s="6">
        <f t="shared" ref="E5:E14" si="0">C5/D5</f>
        <v>1.0154188855243467</v>
      </c>
      <c r="F5" s="6">
        <v>1.55</v>
      </c>
      <c r="G5" s="5">
        <f t="shared" ref="G5:G14" si="1">(H5/C5)*100</f>
        <v>50.20452000639839</v>
      </c>
      <c r="H5" s="6">
        <v>439.4</v>
      </c>
      <c r="I5" s="4" t="str">
        <f>IF(F5&gt;=2.5,"Rất cao",IF(F5&gt;=1.5,"Cao","Bình thường"))</f>
        <v>Cao</v>
      </c>
    </row>
    <row r="6" spans="1:9" x14ac:dyDescent="0.3">
      <c r="A6" s="4">
        <v>3</v>
      </c>
      <c r="B6" s="4" t="s">
        <v>13</v>
      </c>
      <c r="C6" s="6">
        <v>8330.83</v>
      </c>
      <c r="D6" s="6">
        <v>3359.82</v>
      </c>
      <c r="E6" s="6">
        <f t="shared" si="0"/>
        <v>2.4795465233256544</v>
      </c>
      <c r="F6" s="6">
        <v>1.02</v>
      </c>
      <c r="G6" s="5">
        <f t="shared" si="1"/>
        <v>47.293006819248504</v>
      </c>
      <c r="H6" s="6">
        <v>3939.9</v>
      </c>
      <c r="I6" s="4" t="str">
        <f>IF(F6&gt;=2.5,"Rất cao",IF(F6&gt;=1.5,"Cao","Bình thường"))</f>
        <v>Bình thường</v>
      </c>
    </row>
    <row r="7" spans="1:9" x14ac:dyDescent="0.3">
      <c r="A7" s="4">
        <v>4</v>
      </c>
      <c r="B7" s="4" t="s">
        <v>14</v>
      </c>
      <c r="C7" s="6">
        <v>1936.78</v>
      </c>
      <c r="D7" s="6">
        <v>1668.28</v>
      </c>
      <c r="E7" s="6">
        <f t="shared" si="0"/>
        <v>1.1609442060085837</v>
      </c>
      <c r="F7" s="6">
        <v>1.04</v>
      </c>
      <c r="G7" s="5">
        <f t="shared" si="1"/>
        <v>48.529001745164649</v>
      </c>
      <c r="H7" s="6">
        <v>939.9</v>
      </c>
      <c r="I7" s="4" t="str">
        <f t="shared" ref="I6:I14" si="2">IF(F7&gt;=2.5,"Rất cao",IF(F7&gt;=1.5,"Cao","Bình thường"))</f>
        <v>Bình thường</v>
      </c>
    </row>
    <row r="8" spans="1:9" x14ac:dyDescent="0.3">
      <c r="A8" s="4">
        <v>5</v>
      </c>
      <c r="B8" s="4" t="s">
        <v>15</v>
      </c>
      <c r="C8" s="6">
        <v>2072.39</v>
      </c>
      <c r="D8" s="6">
        <v>1526.52</v>
      </c>
      <c r="E8" s="6">
        <f t="shared" si="0"/>
        <v>1.3575911222912245</v>
      </c>
      <c r="F8" s="6">
        <v>0.92</v>
      </c>
      <c r="G8" s="5">
        <f t="shared" si="1"/>
        <v>49.88443294939659</v>
      </c>
      <c r="H8" s="6">
        <v>1033.8</v>
      </c>
      <c r="I8" s="4" t="str">
        <f t="shared" si="2"/>
        <v>Bình thường</v>
      </c>
    </row>
    <row r="9" spans="1:9" x14ac:dyDescent="0.3">
      <c r="A9" s="4">
        <v>6</v>
      </c>
      <c r="B9" s="4" t="s">
        <v>16</v>
      </c>
      <c r="C9" s="6">
        <v>1284.55</v>
      </c>
      <c r="D9" s="6">
        <v>930.2</v>
      </c>
      <c r="E9" s="6">
        <f t="shared" si="0"/>
        <v>1.380939582885401</v>
      </c>
      <c r="F9" s="6">
        <v>1.22</v>
      </c>
      <c r="G9" s="5">
        <f t="shared" si="1"/>
        <v>52.975750262737932</v>
      </c>
      <c r="H9" s="6">
        <v>680.5</v>
      </c>
      <c r="I9" s="4" t="str">
        <f t="shared" si="2"/>
        <v>Bình thường</v>
      </c>
    </row>
    <row r="10" spans="1:9" x14ac:dyDescent="0.3">
      <c r="A10" s="4">
        <v>7</v>
      </c>
      <c r="B10" s="4" t="s">
        <v>17</v>
      </c>
      <c r="C10" s="6">
        <v>1836.27</v>
      </c>
      <c r="D10" s="6">
        <v>1668.83</v>
      </c>
      <c r="E10" s="6">
        <f t="shared" si="0"/>
        <v>1.1003337667707316</v>
      </c>
      <c r="F10" s="6">
        <v>3.14</v>
      </c>
      <c r="G10" s="5">
        <f t="shared" si="1"/>
        <v>51.582828233320811</v>
      </c>
      <c r="H10" s="6">
        <v>947.2</v>
      </c>
      <c r="I10" s="4" t="str">
        <f t="shared" si="2"/>
        <v>Rất cao</v>
      </c>
    </row>
    <row r="11" spans="1:9" x14ac:dyDescent="0.3">
      <c r="A11" s="4">
        <v>8</v>
      </c>
      <c r="B11" s="4" t="s">
        <v>18</v>
      </c>
      <c r="C11" s="6">
        <v>1007.57</v>
      </c>
      <c r="D11" s="6">
        <v>1441.78</v>
      </c>
      <c r="E11" s="6">
        <f t="shared" si="0"/>
        <v>0.69883754803090625</v>
      </c>
      <c r="F11" s="6">
        <v>1.37</v>
      </c>
      <c r="G11" s="5">
        <f t="shared" si="1"/>
        <v>48.363885387615746</v>
      </c>
      <c r="H11" s="6">
        <v>487.3</v>
      </c>
      <c r="I11" s="4" t="str">
        <f t="shared" si="2"/>
        <v>Bình thường</v>
      </c>
    </row>
    <row r="12" spans="1:9" x14ac:dyDescent="0.3">
      <c r="A12" s="4">
        <v>9</v>
      </c>
      <c r="B12" s="4" t="s">
        <v>19</v>
      </c>
      <c r="C12" s="6">
        <v>1350.85</v>
      </c>
      <c r="D12" s="6">
        <v>6207.79</v>
      </c>
      <c r="E12" s="6">
        <f t="shared" si="0"/>
        <v>0.21760562132417494</v>
      </c>
      <c r="F12" s="6">
        <v>0.99</v>
      </c>
      <c r="G12" s="5">
        <f t="shared" si="1"/>
        <v>49.450346078395086</v>
      </c>
      <c r="H12" s="6">
        <v>668</v>
      </c>
      <c r="I12" s="4" t="str">
        <f t="shared" si="2"/>
        <v>Bình thường</v>
      </c>
    </row>
    <row r="13" spans="1:9" x14ac:dyDescent="0.3">
      <c r="A13" s="4">
        <v>10</v>
      </c>
      <c r="B13" s="4" t="s">
        <v>20</v>
      </c>
      <c r="C13" s="6">
        <v>1875.66</v>
      </c>
      <c r="D13" s="6">
        <v>1584.61</v>
      </c>
      <c r="E13" s="6">
        <f t="shared" si="0"/>
        <v>1.1836729542284854</v>
      </c>
      <c r="F13" s="6">
        <v>0.2</v>
      </c>
      <c r="G13" s="5">
        <f t="shared" si="1"/>
        <v>50.974057131889573</v>
      </c>
      <c r="H13" s="6">
        <v>956.1</v>
      </c>
      <c r="I13" s="4" t="str">
        <f t="shared" si="2"/>
        <v>Bình thường</v>
      </c>
    </row>
    <row r="14" spans="1:9" x14ac:dyDescent="0.3">
      <c r="A14" s="4">
        <v>11</v>
      </c>
      <c r="B14" s="4" t="s">
        <v>21</v>
      </c>
      <c r="C14" s="6">
        <v>1191.78</v>
      </c>
      <c r="D14" s="6">
        <v>1236</v>
      </c>
      <c r="E14" s="6">
        <f t="shared" si="0"/>
        <v>0.96422330097087372</v>
      </c>
      <c r="F14" s="6">
        <v>1.75</v>
      </c>
      <c r="G14" s="5">
        <f t="shared" si="1"/>
        <v>48.532447263756737</v>
      </c>
      <c r="H14" s="6">
        <v>578.4</v>
      </c>
      <c r="I14" s="4" t="str">
        <f t="shared" si="2"/>
        <v>Cao</v>
      </c>
    </row>
  </sheetData>
  <autoFilter ref="A3:I14" xr:uid="{722E4A2B-15DC-4B3D-94D3-24419DDBDBC5}"/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54E4-79B7-4312-9B3A-A34138A89776}">
  <dimension ref="A1:I14"/>
  <sheetViews>
    <sheetView workbookViewId="0">
      <selection activeCell="P4" sqref="P4"/>
    </sheetView>
  </sheetViews>
  <sheetFormatPr defaultRowHeight="14.4" x14ac:dyDescent="0.3"/>
  <cols>
    <col min="2" max="2" width="15.88671875" customWidth="1"/>
    <col min="9" max="9" width="19.109375" customWidth="1"/>
  </cols>
  <sheetData>
    <row r="1" spans="1:9" ht="18" x14ac:dyDescent="0.35">
      <c r="A1" s="7" t="s">
        <v>22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9" ht="7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x14ac:dyDescent="0.3">
      <c r="A4" s="4">
        <v>1</v>
      </c>
      <c r="B4" s="4" t="s">
        <v>13</v>
      </c>
      <c r="C4" s="6">
        <v>8330.83</v>
      </c>
      <c r="D4" s="6">
        <v>3359.82</v>
      </c>
      <c r="E4" s="6">
        <f>C4/D4</f>
        <v>2.4795465233256544</v>
      </c>
      <c r="F4" s="6">
        <v>1.02</v>
      </c>
      <c r="G4" s="5">
        <f>(H4/C4)*100</f>
        <v>47.293006819248504</v>
      </c>
      <c r="H4" s="6">
        <v>3939.9</v>
      </c>
      <c r="I4" s="4" t="str">
        <f>IF(F4&gt;=2.5,"Rất cao",IF(2.5&gt;F4&gt;=1.5,"Cao","Bình thường"))</f>
        <v>Cao</v>
      </c>
    </row>
    <row r="5" spans="1:9" x14ac:dyDescent="0.3">
      <c r="A5" s="4">
        <v>2</v>
      </c>
      <c r="B5" s="4" t="s">
        <v>15</v>
      </c>
      <c r="C5" s="6">
        <v>2072.39</v>
      </c>
      <c r="D5" s="6">
        <v>1526.52</v>
      </c>
      <c r="E5" s="6">
        <f>C5/D5</f>
        <v>1.3575911222912245</v>
      </c>
      <c r="F5" s="6">
        <v>0.92</v>
      </c>
      <c r="G5" s="5">
        <f>(H5/C5)*100</f>
        <v>49.88443294939659</v>
      </c>
      <c r="H5" s="6">
        <v>1033.8</v>
      </c>
      <c r="I5" s="4" t="str">
        <f>IF(F5&gt;=2.5,"Rất cao",IF(F5&gt;=1.5,"Cao","Bình thường"))</f>
        <v>Bình thường</v>
      </c>
    </row>
    <row r="6" spans="1:9" x14ac:dyDescent="0.3">
      <c r="A6" s="4">
        <v>3</v>
      </c>
      <c r="B6" s="4" t="s">
        <v>14</v>
      </c>
      <c r="C6" s="6">
        <v>1936.78</v>
      </c>
      <c r="D6" s="6">
        <v>1668.28</v>
      </c>
      <c r="E6" s="6">
        <f>C6/D6</f>
        <v>1.1609442060085837</v>
      </c>
      <c r="F6" s="6">
        <v>1.04</v>
      </c>
      <c r="G6" s="5">
        <f>(H6/C6)*100</f>
        <v>48.529001745164649</v>
      </c>
      <c r="H6" s="6">
        <v>939.9</v>
      </c>
      <c r="I6" s="4" t="str">
        <f>IF(F6&gt;=2.5,"Rất cao",IF(F6&gt;=1.5,"Cao","Bình thường"))</f>
        <v>Bình thường</v>
      </c>
    </row>
    <row r="7" spans="1:9" x14ac:dyDescent="0.3">
      <c r="A7" s="4">
        <v>4</v>
      </c>
      <c r="B7" s="4" t="s">
        <v>20</v>
      </c>
      <c r="C7" s="6">
        <v>1875.66</v>
      </c>
      <c r="D7" s="6">
        <v>1584.61</v>
      </c>
      <c r="E7" s="6">
        <f>C7/D7</f>
        <v>1.1836729542284854</v>
      </c>
      <c r="F7" s="6">
        <v>0.2</v>
      </c>
      <c r="G7" s="5">
        <f>(H7/C7)*100</f>
        <v>50.974057131889573</v>
      </c>
      <c r="H7" s="6">
        <v>956.1</v>
      </c>
      <c r="I7" s="4" t="str">
        <f t="shared" ref="I7:I14" si="0">IF(F7&gt;=2.5,"Rất cao",IF(F7&gt;=1.5,"Cao","Bình thường"))</f>
        <v>Bình thường</v>
      </c>
    </row>
    <row r="8" spans="1:9" x14ac:dyDescent="0.3">
      <c r="A8" s="4">
        <v>5</v>
      </c>
      <c r="B8" s="4" t="s">
        <v>17</v>
      </c>
      <c r="C8" s="6">
        <v>1836.27</v>
      </c>
      <c r="D8" s="6">
        <v>1668.83</v>
      </c>
      <c r="E8" s="6">
        <f>C8/D8</f>
        <v>1.1003337667707316</v>
      </c>
      <c r="F8" s="6">
        <v>3.14</v>
      </c>
      <c r="G8" s="5">
        <f>(H8/C8)*100</f>
        <v>51.582828233320811</v>
      </c>
      <c r="H8" s="6">
        <v>947.2</v>
      </c>
      <c r="I8" s="4" t="str">
        <f t="shared" si="0"/>
        <v>Rất cao</v>
      </c>
    </row>
    <row r="9" spans="1:9" x14ac:dyDescent="0.3">
      <c r="A9" s="4">
        <v>6</v>
      </c>
      <c r="B9" s="4" t="s">
        <v>11</v>
      </c>
      <c r="C9" s="6">
        <v>1462.95</v>
      </c>
      <c r="D9" s="6">
        <v>882.71</v>
      </c>
      <c r="E9" s="6">
        <f>C9/D9</f>
        <v>1.6573393300177861</v>
      </c>
      <c r="F9" s="6">
        <v>3.09</v>
      </c>
      <c r="G9" s="5">
        <f>(H9/C9)*100</f>
        <v>52.373628627089097</v>
      </c>
      <c r="H9" s="6">
        <v>766.2</v>
      </c>
      <c r="I9" s="4" t="str">
        <f t="shared" si="0"/>
        <v>Rất cao</v>
      </c>
    </row>
    <row r="10" spans="1:9" x14ac:dyDescent="0.3">
      <c r="A10" s="4">
        <v>7</v>
      </c>
      <c r="B10" s="4" t="s">
        <v>19</v>
      </c>
      <c r="C10" s="6">
        <v>1350.85</v>
      </c>
      <c r="D10" s="6">
        <v>6207.79</v>
      </c>
      <c r="E10" s="6">
        <f>C10/D10</f>
        <v>0.21760562132417494</v>
      </c>
      <c r="F10" s="6">
        <v>0.99</v>
      </c>
      <c r="G10" s="5">
        <f>(H10/C10)*100</f>
        <v>49.450346078395086</v>
      </c>
      <c r="H10" s="6">
        <v>668</v>
      </c>
      <c r="I10" s="4" t="str">
        <f t="shared" si="0"/>
        <v>Bình thường</v>
      </c>
    </row>
    <row r="11" spans="1:9" x14ac:dyDescent="0.3">
      <c r="A11" s="4">
        <v>8</v>
      </c>
      <c r="B11" s="4" t="s">
        <v>16</v>
      </c>
      <c r="C11" s="6">
        <v>1284.55</v>
      </c>
      <c r="D11" s="6">
        <v>930.2</v>
      </c>
      <c r="E11" s="6">
        <f>C11/D11</f>
        <v>1.380939582885401</v>
      </c>
      <c r="F11" s="6">
        <v>1.22</v>
      </c>
      <c r="G11" s="5">
        <f>(H11/C11)*100</f>
        <v>52.975750262737932</v>
      </c>
      <c r="H11" s="6">
        <v>680.5</v>
      </c>
      <c r="I11" s="4" t="str">
        <f t="shared" si="0"/>
        <v>Bình thường</v>
      </c>
    </row>
    <row r="12" spans="1:9" x14ac:dyDescent="0.3">
      <c r="A12" s="4">
        <v>9</v>
      </c>
      <c r="B12" s="4" t="s">
        <v>21</v>
      </c>
      <c r="C12" s="6">
        <v>1191.78</v>
      </c>
      <c r="D12" s="6">
        <v>1236</v>
      </c>
      <c r="E12" s="6">
        <f>C12/D12</f>
        <v>0.96422330097087372</v>
      </c>
      <c r="F12" s="6">
        <v>1.75</v>
      </c>
      <c r="G12" s="5">
        <f>(H12/C12)*100</f>
        <v>48.532447263756737</v>
      </c>
      <c r="H12" s="6">
        <v>578.4</v>
      </c>
      <c r="I12" s="4" t="str">
        <f t="shared" si="0"/>
        <v>Cao</v>
      </c>
    </row>
    <row r="13" spans="1:9" x14ac:dyDescent="0.3">
      <c r="A13" s="4">
        <v>10</v>
      </c>
      <c r="B13" s="4" t="s">
        <v>18</v>
      </c>
      <c r="C13" s="6">
        <v>1007.57</v>
      </c>
      <c r="D13" s="6">
        <v>1441.78</v>
      </c>
      <c r="E13" s="6">
        <f>C13/D13</f>
        <v>0.69883754803090625</v>
      </c>
      <c r="F13" s="6">
        <v>1.37</v>
      </c>
      <c r="G13" s="5">
        <f>(H13/C13)*100</f>
        <v>48.363885387615746</v>
      </c>
      <c r="H13" s="6">
        <v>487.3</v>
      </c>
      <c r="I13" s="4" t="str">
        <f t="shared" si="0"/>
        <v>Bình thường</v>
      </c>
    </row>
    <row r="14" spans="1:9" x14ac:dyDescent="0.3">
      <c r="A14" s="4">
        <v>11</v>
      </c>
      <c r="B14" s="4" t="s">
        <v>12</v>
      </c>
      <c r="C14" s="6">
        <v>875.22</v>
      </c>
      <c r="D14" s="6">
        <v>861.93</v>
      </c>
      <c r="E14" s="6">
        <f>C14/D14</f>
        <v>1.0154188855243467</v>
      </c>
      <c r="F14" s="6">
        <v>1.55</v>
      </c>
      <c r="G14" s="5">
        <f>(H14/C14)*100</f>
        <v>50.20452000639839</v>
      </c>
      <c r="H14" s="6">
        <v>439.4</v>
      </c>
      <c r="I14" s="4" t="str">
        <f t="shared" si="0"/>
        <v>Cao</v>
      </c>
    </row>
  </sheetData>
  <sortState xmlns:xlrd2="http://schemas.microsoft.com/office/spreadsheetml/2017/richdata2" ref="A4:I14">
    <sortCondition descending="1" ref="C4:C14"/>
  </sortState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79B7-1594-4C0F-9DC0-370D58805512}">
  <dimension ref="A1:I7"/>
  <sheetViews>
    <sheetView workbookViewId="0">
      <selection sqref="A1:I1"/>
    </sheetView>
  </sheetViews>
  <sheetFormatPr defaultRowHeight="14.4" x14ac:dyDescent="0.3"/>
  <cols>
    <col min="2" max="2" width="15" customWidth="1"/>
    <col min="9" max="9" width="19.44140625" customWidth="1"/>
  </cols>
  <sheetData>
    <row r="1" spans="1:9" ht="18" x14ac:dyDescent="0.35">
      <c r="A1" s="1" t="s">
        <v>25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7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x14ac:dyDescent="0.3">
      <c r="A4" s="4">
        <v>1</v>
      </c>
      <c r="B4" s="4" t="s">
        <v>11</v>
      </c>
      <c r="C4" s="6">
        <v>1462.95</v>
      </c>
      <c r="D4" s="6">
        <v>882.71</v>
      </c>
      <c r="E4" s="6">
        <v>1.6573393300177861</v>
      </c>
      <c r="F4" s="6">
        <v>3.09</v>
      </c>
      <c r="G4" s="5">
        <v>52.373628627089097</v>
      </c>
      <c r="H4" s="6">
        <v>766.2</v>
      </c>
      <c r="I4" s="4" t="s">
        <v>23</v>
      </c>
    </row>
    <row r="5" spans="1:9" x14ac:dyDescent="0.3">
      <c r="A5" s="4">
        <v>2</v>
      </c>
      <c r="B5" s="4" t="s">
        <v>12</v>
      </c>
      <c r="C5" s="6">
        <v>875.22</v>
      </c>
      <c r="D5" s="6">
        <v>861.93</v>
      </c>
      <c r="E5" s="6">
        <v>1.0154188855243467</v>
      </c>
      <c r="F5" s="6">
        <v>1.55</v>
      </c>
      <c r="G5" s="5">
        <v>50.20452000639839</v>
      </c>
      <c r="H5" s="6">
        <v>439.4</v>
      </c>
      <c r="I5" s="4" t="s">
        <v>24</v>
      </c>
    </row>
    <row r="6" spans="1:9" x14ac:dyDescent="0.3">
      <c r="A6" s="4">
        <v>3</v>
      </c>
      <c r="B6" s="4" t="s">
        <v>17</v>
      </c>
      <c r="C6" s="6">
        <v>1836.27</v>
      </c>
      <c r="D6" s="6">
        <v>1668.83</v>
      </c>
      <c r="E6" s="6">
        <v>1.1003337667707316</v>
      </c>
      <c r="F6" s="6">
        <v>3.14</v>
      </c>
      <c r="G6" s="5">
        <v>51.582828233320811</v>
      </c>
      <c r="H6" s="6">
        <v>947.2</v>
      </c>
      <c r="I6" s="4" t="s">
        <v>23</v>
      </c>
    </row>
    <row r="7" spans="1:9" x14ac:dyDescent="0.3">
      <c r="A7" s="4">
        <v>4</v>
      </c>
      <c r="B7" s="4" t="s">
        <v>21</v>
      </c>
      <c r="C7" s="6">
        <v>1191.78</v>
      </c>
      <c r="D7" s="6">
        <v>1236</v>
      </c>
      <c r="E7" s="6">
        <v>0.96422330097087372</v>
      </c>
      <c r="F7" s="6">
        <v>1.75</v>
      </c>
      <c r="G7" s="5">
        <v>48.532447263756737</v>
      </c>
      <c r="H7" s="6">
        <v>578.4</v>
      </c>
      <c r="I7" s="4" t="s">
        <v>24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C15C-4C87-4D7F-B3E1-3840016C7229}">
  <dimension ref="A1:C6"/>
  <sheetViews>
    <sheetView workbookViewId="0">
      <selection activeCell="C10" sqref="C10"/>
    </sheetView>
  </sheetViews>
  <sheetFormatPr defaultRowHeight="14.4" x14ac:dyDescent="0.3"/>
  <cols>
    <col min="1" max="1" width="12.6640625" customWidth="1"/>
    <col min="2" max="2" width="10.44140625" customWidth="1"/>
    <col min="3" max="3" width="15" customWidth="1"/>
  </cols>
  <sheetData>
    <row r="1" spans="1:3" ht="15.6" x14ac:dyDescent="0.3">
      <c r="A1" s="9" t="s">
        <v>26</v>
      </c>
      <c r="B1" s="9"/>
      <c r="C1" s="9"/>
    </row>
    <row r="2" spans="1:3" x14ac:dyDescent="0.3">
      <c r="A2" s="10" t="s">
        <v>1</v>
      </c>
      <c r="B2" s="10"/>
      <c r="C2" s="10"/>
    </row>
    <row r="3" spans="1:3" ht="28.8" x14ac:dyDescent="0.3">
      <c r="A3" s="3" t="s">
        <v>27</v>
      </c>
      <c r="B3" s="3" t="s">
        <v>28</v>
      </c>
      <c r="C3" s="3" t="s">
        <v>29</v>
      </c>
    </row>
    <row r="4" spans="1:3" x14ac:dyDescent="0.3">
      <c r="A4" s="11" t="s">
        <v>23</v>
      </c>
      <c r="B4" s="11">
        <f>COUNTIF(Sheet1!I4:I14, A4)</f>
        <v>2</v>
      </c>
      <c r="C4" s="12">
        <f>SUMIF(Sheet1!I4:I14, 'Thong ke'!A4, Sheet1!C4:C14)</f>
        <v>3299.2200000000003</v>
      </c>
    </row>
    <row r="5" spans="1:3" x14ac:dyDescent="0.3">
      <c r="A5" s="11" t="s">
        <v>24</v>
      </c>
      <c r="B5" s="11">
        <f>COUNTIF(Sheet1!I5:I15, A5)</f>
        <v>2</v>
      </c>
      <c r="C5" s="12">
        <f>SUMIF(Sheet1!I5:I15, 'Thong ke'!A5, Sheet1!C5:C15)</f>
        <v>2067</v>
      </c>
    </row>
    <row r="6" spans="1:3" x14ac:dyDescent="0.3">
      <c r="A6" s="11" t="s">
        <v>30</v>
      </c>
      <c r="B6" s="11">
        <f>COUNTIF(Sheet1!I6:I16, A6)</f>
        <v>7</v>
      </c>
      <c r="C6" s="12">
        <f>SUMIF(Sheet1!I6:I16, 'Thong ke'!A6, Sheet1!C6:C16)</f>
        <v>17858.63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C4C1-D14D-48B8-9739-93E2D8756785}">
  <dimension ref="A1:I14"/>
  <sheetViews>
    <sheetView tabSelected="1" workbookViewId="0">
      <selection activeCell="V21" sqref="V21"/>
    </sheetView>
  </sheetViews>
  <sheetFormatPr defaultRowHeight="14.4" x14ac:dyDescent="0.3"/>
  <cols>
    <col min="2" max="2" width="15.88671875" customWidth="1"/>
    <col min="9" max="9" width="19.109375" customWidth="1"/>
  </cols>
  <sheetData>
    <row r="1" spans="1:9" ht="18" x14ac:dyDescent="0.35">
      <c r="A1" s="7" t="s">
        <v>31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9" ht="7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x14ac:dyDescent="0.3">
      <c r="A4" s="4">
        <v>1</v>
      </c>
      <c r="B4" s="4" t="s">
        <v>13</v>
      </c>
      <c r="C4" s="6">
        <v>8330.83</v>
      </c>
      <c r="D4" s="6">
        <v>3359.82</v>
      </c>
      <c r="E4" s="6">
        <f>C4/D4</f>
        <v>2.4795465233256544</v>
      </c>
      <c r="F4" s="6">
        <v>1.02</v>
      </c>
      <c r="G4" s="5">
        <f>(H4/C4)*100</f>
        <v>47.293006819248504</v>
      </c>
      <c r="H4" s="6">
        <v>3939.9</v>
      </c>
      <c r="I4" s="4" t="str">
        <f>IF(F4&gt;=2.5,"Rất cao",IF(2.5&gt;F4&gt;=1.5,"Cao","Bình thường"))</f>
        <v>Cao</v>
      </c>
    </row>
    <row r="5" spans="1:9" x14ac:dyDescent="0.3">
      <c r="A5" s="4">
        <v>2</v>
      </c>
      <c r="B5" s="4" t="s">
        <v>11</v>
      </c>
      <c r="C5" s="6">
        <v>1462.95</v>
      </c>
      <c r="D5" s="6">
        <v>882.71</v>
      </c>
      <c r="E5" s="6">
        <f>C5/D5</f>
        <v>1.6573393300177861</v>
      </c>
      <c r="F5" s="6">
        <v>3.09</v>
      </c>
      <c r="G5" s="5">
        <f>(H5/C5)*100</f>
        <v>52.373628627089097</v>
      </c>
      <c r="H5" s="6">
        <v>766.2</v>
      </c>
      <c r="I5" s="4" t="str">
        <f>IF(F5&gt;=2.5,"Rất cao",IF(F5&gt;=1.5,"Cao","Bình thường"))</f>
        <v>Rất cao</v>
      </c>
    </row>
    <row r="6" spans="1:9" x14ac:dyDescent="0.3">
      <c r="A6" s="4">
        <v>3</v>
      </c>
      <c r="B6" s="4" t="s">
        <v>16</v>
      </c>
      <c r="C6" s="6">
        <v>1284.55</v>
      </c>
      <c r="D6" s="6">
        <v>930.2</v>
      </c>
      <c r="E6" s="6">
        <f>C6/D6</f>
        <v>1.380939582885401</v>
      </c>
      <c r="F6" s="6">
        <v>1.22</v>
      </c>
      <c r="G6" s="5">
        <f>(H6/C6)*100</f>
        <v>52.975750262737932</v>
      </c>
      <c r="H6" s="6">
        <v>680.5</v>
      </c>
      <c r="I6" s="4" t="str">
        <f>IF(F6&gt;=2.5,"Rất cao",IF(F6&gt;=1.5,"Cao","Bình thường"))</f>
        <v>Bình thường</v>
      </c>
    </row>
    <row r="7" spans="1:9" x14ac:dyDescent="0.3">
      <c r="A7" s="4">
        <v>4</v>
      </c>
      <c r="B7" s="4" t="s">
        <v>15</v>
      </c>
      <c r="C7" s="6">
        <v>2072.39</v>
      </c>
      <c r="D7" s="6">
        <v>1526.52</v>
      </c>
      <c r="E7" s="6">
        <f>C7/D7</f>
        <v>1.3575911222912245</v>
      </c>
      <c r="F7" s="6">
        <v>0.92</v>
      </c>
      <c r="G7" s="5">
        <f>(H7/C7)*100</f>
        <v>49.88443294939659</v>
      </c>
      <c r="H7" s="6">
        <v>1033.8</v>
      </c>
      <c r="I7" s="4" t="str">
        <f>IF(F7&gt;=2.5,"Rất cao",IF(F7&gt;=1.5,"Cao","Bình thường"))</f>
        <v>Bình thường</v>
      </c>
    </row>
    <row r="8" spans="1:9" x14ac:dyDescent="0.3">
      <c r="A8" s="4">
        <v>5</v>
      </c>
      <c r="B8" s="4" t="s">
        <v>20</v>
      </c>
      <c r="C8" s="6">
        <v>1875.66</v>
      </c>
      <c r="D8" s="6">
        <v>1584.61</v>
      </c>
      <c r="E8" s="6">
        <f>C8/D8</f>
        <v>1.1836729542284854</v>
      </c>
      <c r="F8" s="6">
        <v>0.2</v>
      </c>
      <c r="G8" s="5">
        <f>(H8/C8)*100</f>
        <v>50.974057131889573</v>
      </c>
      <c r="H8" s="6">
        <v>956.1</v>
      </c>
      <c r="I8" s="4" t="str">
        <f>IF(F8&gt;=2.5,"Rất cao",IF(F8&gt;=1.5,"Cao","Bình thường"))</f>
        <v>Bình thường</v>
      </c>
    </row>
    <row r="9" spans="1:9" x14ac:dyDescent="0.3">
      <c r="A9" s="4">
        <v>6</v>
      </c>
      <c r="B9" s="4" t="s">
        <v>14</v>
      </c>
      <c r="C9" s="6">
        <v>1936.78</v>
      </c>
      <c r="D9" s="6">
        <v>1668.28</v>
      </c>
      <c r="E9" s="6">
        <f>C9/D9</f>
        <v>1.1609442060085837</v>
      </c>
      <c r="F9" s="6">
        <v>1.04</v>
      </c>
      <c r="G9" s="5">
        <f>(H9/C9)*100</f>
        <v>48.529001745164649</v>
      </c>
      <c r="H9" s="6">
        <v>939.9</v>
      </c>
      <c r="I9" s="4" t="str">
        <f>IF(F9&gt;=2.5,"Rất cao",IF(F9&gt;=1.5,"Cao","Bình thường"))</f>
        <v>Bình thường</v>
      </c>
    </row>
    <row r="10" spans="1:9" x14ac:dyDescent="0.3">
      <c r="A10" s="4">
        <v>7</v>
      </c>
      <c r="B10" s="4" t="s">
        <v>17</v>
      </c>
      <c r="C10" s="6">
        <v>1836.27</v>
      </c>
      <c r="D10" s="6">
        <v>1668.83</v>
      </c>
      <c r="E10" s="6">
        <f>C10/D10</f>
        <v>1.1003337667707316</v>
      </c>
      <c r="F10" s="6">
        <v>3.14</v>
      </c>
      <c r="G10" s="5">
        <f>(H10/C10)*100</f>
        <v>51.582828233320811</v>
      </c>
      <c r="H10" s="6">
        <v>947.2</v>
      </c>
      <c r="I10" s="4" t="str">
        <f>IF(F10&gt;=2.5,"Rất cao",IF(F10&gt;=1.5,"Cao","Bình thường"))</f>
        <v>Rất cao</v>
      </c>
    </row>
    <row r="11" spans="1:9" x14ac:dyDescent="0.3">
      <c r="A11" s="4">
        <v>8</v>
      </c>
      <c r="B11" s="4" t="s">
        <v>12</v>
      </c>
      <c r="C11" s="6">
        <v>875.22</v>
      </c>
      <c r="D11" s="6">
        <v>861.93</v>
      </c>
      <c r="E11" s="6">
        <f>C11/D11</f>
        <v>1.0154188855243467</v>
      </c>
      <c r="F11" s="6">
        <v>1.55</v>
      </c>
      <c r="G11" s="5">
        <f>(H11/C11)*100</f>
        <v>50.20452000639839</v>
      </c>
      <c r="H11" s="6">
        <v>439.4</v>
      </c>
      <c r="I11" s="4" t="str">
        <f>IF(F11&gt;=2.5,"Rất cao",IF(F11&gt;=1.5,"Cao","Bình thường"))</f>
        <v>Cao</v>
      </c>
    </row>
    <row r="12" spans="1:9" x14ac:dyDescent="0.3">
      <c r="A12" s="4">
        <v>9</v>
      </c>
      <c r="B12" s="4" t="s">
        <v>21</v>
      </c>
      <c r="C12" s="6">
        <v>1191.78</v>
      </c>
      <c r="D12" s="6">
        <v>1236</v>
      </c>
      <c r="E12" s="6">
        <f>C12/D12</f>
        <v>0.96422330097087372</v>
      </c>
      <c r="F12" s="6">
        <v>1.75</v>
      </c>
      <c r="G12" s="5">
        <f>(H12/C12)*100</f>
        <v>48.532447263756737</v>
      </c>
      <c r="H12" s="6">
        <v>578.4</v>
      </c>
      <c r="I12" s="4" t="str">
        <f>IF(F12&gt;=2.5,"Rất cao",IF(F12&gt;=1.5,"Cao","Bình thường"))</f>
        <v>Cao</v>
      </c>
    </row>
    <row r="13" spans="1:9" x14ac:dyDescent="0.3">
      <c r="A13" s="4">
        <v>10</v>
      </c>
      <c r="B13" s="4" t="s">
        <v>18</v>
      </c>
      <c r="C13" s="6">
        <v>1007.57</v>
      </c>
      <c r="D13" s="6">
        <v>1441.78</v>
      </c>
      <c r="E13" s="6">
        <f>C13/D13</f>
        <v>0.69883754803090625</v>
      </c>
      <c r="F13" s="6">
        <v>1.37</v>
      </c>
      <c r="G13" s="5">
        <f>(H13/C13)*100</f>
        <v>48.363885387615746</v>
      </c>
      <c r="H13" s="6">
        <v>487.3</v>
      </c>
      <c r="I13" s="4" t="str">
        <f>IF(F13&gt;=2.5,"Rất cao",IF(F13&gt;=1.5,"Cao","Bình thường"))</f>
        <v>Bình thường</v>
      </c>
    </row>
    <row r="14" spans="1:9" x14ac:dyDescent="0.3">
      <c r="A14" s="4">
        <v>11</v>
      </c>
      <c r="B14" s="4" t="s">
        <v>19</v>
      </c>
      <c r="C14" s="6">
        <v>1350.85</v>
      </c>
      <c r="D14" s="6">
        <v>6207.79</v>
      </c>
      <c r="E14" s="6">
        <f>C14/D14</f>
        <v>0.21760562132417494</v>
      </c>
      <c r="F14" s="6">
        <v>0.99</v>
      </c>
      <c r="G14" s="5">
        <f>(H14/C14)*100</f>
        <v>49.450346078395086</v>
      </c>
      <c r="H14" s="6">
        <v>668</v>
      </c>
      <c r="I14" s="4" t="str">
        <f>IF(F14&gt;=2.5,"Rất cao",IF(F14&gt;=1.5,"Cao","Bình thường"))</f>
        <v>Bình thường</v>
      </c>
    </row>
  </sheetData>
  <sortState xmlns:xlrd2="http://schemas.microsoft.com/office/spreadsheetml/2017/richdata2" ref="A4:I14">
    <sortCondition descending="1" ref="E4:E14"/>
  </sortState>
  <mergeCells count="2">
    <mergeCell ref="A1:I1"/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sap xep</vt:lpstr>
      <vt:lpstr>cao</vt:lpstr>
      <vt:lpstr>Thong ke</vt:lpstr>
      <vt:lpstr>bieu do mat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Hồng Phúc</dc:creator>
  <cp:lastModifiedBy>Hồng Phúc</cp:lastModifiedBy>
  <dcterms:created xsi:type="dcterms:W3CDTF">2024-12-11T13:06:01Z</dcterms:created>
  <dcterms:modified xsi:type="dcterms:W3CDTF">2024-12-11T13:54:14Z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2024-12-11T13:16:36Z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b6b3e23e-90b2-4550-8564-7479a2eb4f81</vt:lpwstr>
  </property>
  <property fmtid="{D5CDD505-2E9C-101B-9397-08002B2CF9AE}" pid="7" name="MSIP_Label_defa4170-0d19-0005-0004-bc88714345d2_ActionId">
    <vt:lpwstr>e0232bae-476a-4840-a8fe-4a4487252f2c</vt:lpwstr>
  </property>
  <property fmtid="{D5CDD505-2E9C-101B-9397-08002B2CF9AE}" pid="8" name="MSIP_Label_defa4170-0d19-0005-0004-bc88714345d2_ContentBits">
    <vt:lpwstr>0</vt:lpwstr>
  </property>
</Properties>
</file>