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ing\Langara\Sport_Betting\Model\"/>
    </mc:Choice>
  </mc:AlternateContent>
  <xr:revisionPtr revIDLastSave="0" documentId="13_ncr:1_{2D1C1787-D5D3-4C31-8128-A7766B8A268F}" xr6:coauthVersionLast="47" xr6:coauthVersionMax="47" xr10:uidLastSave="{00000000-0000-0000-0000-000000000000}"/>
  <bookViews>
    <workbookView xWindow="-96" yWindow="-96" windowWidth="23232" windowHeight="13872" xr2:uid="{8C19F33F-655B-4E9F-80F0-2C085DD8F685}"/>
  </bookViews>
  <sheets>
    <sheet name="Hyperparameters" sheetId="2" r:id="rId1"/>
    <sheet name="ML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G19" i="1"/>
  <c r="G24" i="1" s="1"/>
  <c r="C22" i="1" l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<sst xmlns="http://schemas.openxmlformats.org/spreadsheetml/2006/main" count="51" uniqueCount="33">
  <si>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</si>
  <si>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</si>
  <si>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</si>
  <si>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</si>
  <si>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</si>
  <si>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</si>
  <si>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</si>
  <si>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</si>
  <si>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</si>
  <si>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</si>
  <si>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</si>
  <si>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</si>
  <si>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</si>
  <si>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</si>
  <si>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</si>
  <si>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</si>
  <si>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</si>
  <si>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</si>
  <si>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</si>
  <si>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</si>
  <si>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</si>
  <si>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</si>
  <si>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</si>
  <si>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</si>
  <si>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</si>
  <si>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</si>
  <si>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</si>
  <si>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</si>
  <si>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solver="lbfgs", tolerance=0.0001</t>
  </si>
  <si>
    <t>Maximum Depth=5, # estimators = 50, min_samples_leaf = 2, min_samples_split = 5</t>
  </si>
  <si>
    <t>C=100, class_weight="balanced", kernel="linear", tolerance=0.01</t>
  </si>
  <si>
    <t>Maximum Depth=3, learning rate = 0.01, # estimators = 100</t>
  </si>
  <si>
    <t>max depth=14, Cosample by tree=0.78, Learning Rate=0,15, # estimators=197, subsample=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</si>
</sst>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0.11810558587067631</c:v>
                </c:pt>
                <c:pt idx="1">
                  <c:v>3.5680974990653092E-2</c:v>
                </c:pt>
                <c:pt idx="2">
                  <c:v>6.7721148683191512E-2</c:v>
                </c:pt>
                <c:pt idx="3">
                  <c:v>4.4013071450091756E-2</c:v>
                </c:pt>
                <c:pt idx="4">
                  <c:v>4.8414703219705193E-3</c:v>
                </c:pt>
                <c:pt idx="5">
                  <c:v>3.028247999268182E-2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0.58355437665782495</c:v>
                </c:pt>
                <c:pt idx="1">
                  <c:v>0.55702917771883287</c:v>
                </c:pt>
                <c:pt idx="2">
                  <c:v>0.54376657824933683</c:v>
                </c:pt>
                <c:pt idx="3">
                  <c:v>0.56763925729442966</c:v>
                </c:pt>
                <c:pt idx="4">
                  <c:v>0.5251989389920424</c:v>
                </c:pt>
                <c:pt idx="5">
                  <c:v>0.52254641909814326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0.52380952380952384</c:v>
                </c:pt>
                <c:pt idx="1">
                  <c:v>0.46575342465753422</c:v>
                </c:pt>
                <c:pt idx="2">
                  <c:v>0.46875</c:v>
                </c:pt>
                <c:pt idx="3">
                  <c:v>0.48888888888888887</c:v>
                </c:pt>
                <c:pt idx="4">
                  <c:v>0.43307086614173229</c:v>
                </c:pt>
                <c:pt idx="5">
                  <c:v>0.44642857142857145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0.33950617283950618</c:v>
                </c:pt>
                <c:pt idx="1">
                  <c:v>0.20987654320987653</c:v>
                </c:pt>
                <c:pt idx="2">
                  <c:v>0.46296296296296297</c:v>
                </c:pt>
                <c:pt idx="3">
                  <c:v>0.13580246913580246</c:v>
                </c:pt>
                <c:pt idx="4">
                  <c:v>0.33950617283950618</c:v>
                </c:pt>
                <c:pt idx="5">
                  <c:v>0.46296296296296297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0.41198501872659177</c:v>
                </c:pt>
                <c:pt idx="1">
                  <c:v>0.2893617021276596</c:v>
                </c:pt>
                <c:pt idx="2">
                  <c:v>0.46583850931677018</c:v>
                </c:pt>
                <c:pt idx="3">
                  <c:v>0.21256038647342995</c:v>
                </c:pt>
                <c:pt idx="4">
                  <c:v>0.38062283737024216</c:v>
                </c:pt>
                <c:pt idx="5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tabSelected="1" workbookViewId="0">
      <selection activeCell="B7" sqref="B7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28</v>
      </c>
    </row>
    <row r="3" spans="1:2" x14ac:dyDescent="0.55000000000000004">
      <c r="A3" s="7" t="s">
        <v>21</v>
      </c>
      <c r="B3" s="8" t="s">
        <v>29</v>
      </c>
    </row>
    <row r="4" spans="1:2" x14ac:dyDescent="0.55000000000000004">
      <c r="A4" s="7" t="s">
        <v>4</v>
      </c>
      <c r="B4" s="8" t="s">
        <v>30</v>
      </c>
    </row>
    <row r="5" spans="1:2" x14ac:dyDescent="0.55000000000000004">
      <c r="A5" s="7" t="s">
        <v>1</v>
      </c>
      <c r="B5" s="8" t="s">
        <v>31</v>
      </c>
    </row>
    <row r="6" spans="1:2" ht="28.8" x14ac:dyDescent="0.55000000000000004">
      <c r="A6" s="7" t="s">
        <v>3</v>
      </c>
      <c r="B6" s="8" t="s">
        <v>32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topLeftCell="A4" zoomScale="110" zoomScaleNormal="110" workbookViewId="0">
      <selection activeCell="E22" sqref="E22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55</v>
      </c>
      <c r="D4" s="13">
        <v>34</v>
      </c>
      <c r="E4" s="13">
        <v>75</v>
      </c>
      <c r="F4" s="13">
        <v>22</v>
      </c>
      <c r="G4" s="13">
        <v>55</v>
      </c>
      <c r="H4" s="13">
        <v>75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165</v>
      </c>
      <c r="D5" s="13">
        <v>176</v>
      </c>
      <c r="E5" s="13">
        <v>130</v>
      </c>
      <c r="F5" s="13">
        <v>192</v>
      </c>
      <c r="G5" s="13">
        <v>143</v>
      </c>
      <c r="H5" s="13">
        <v>122</v>
      </c>
    </row>
    <row r="6" spans="1:11" x14ac:dyDescent="0.55000000000000004">
      <c r="A6" s="3" t="s">
        <v>10</v>
      </c>
      <c r="B6" s="1" t="s">
        <v>25</v>
      </c>
      <c r="C6" s="13">
        <v>50</v>
      </c>
      <c r="D6" s="13">
        <v>39</v>
      </c>
      <c r="E6" s="13">
        <v>85</v>
      </c>
      <c r="F6" s="13">
        <v>23</v>
      </c>
      <c r="G6" s="13">
        <v>72</v>
      </c>
      <c r="H6" s="13">
        <v>93</v>
      </c>
    </row>
    <row r="7" spans="1:11" x14ac:dyDescent="0.55000000000000004">
      <c r="A7" s="3" t="s">
        <v>11</v>
      </c>
      <c r="B7" s="1" t="s">
        <v>26</v>
      </c>
      <c r="C7" s="13">
        <v>107</v>
      </c>
      <c r="D7" s="13">
        <v>128</v>
      </c>
      <c r="E7" s="13">
        <v>87</v>
      </c>
      <c r="F7" s="13">
        <v>140</v>
      </c>
      <c r="G7" s="13">
        <v>107</v>
      </c>
      <c r="H7" s="13">
        <v>87</v>
      </c>
    </row>
    <row r="8" spans="1:11" x14ac:dyDescent="0.55000000000000004">
      <c r="A8" s="10" t="s">
        <v>5</v>
      </c>
      <c r="B8" s="11"/>
      <c r="C8" s="12">
        <f t="shared" ref="C8:H8" si="0">SUM(C4:C7)</f>
        <v>377</v>
      </c>
      <c r="D8" s="12">
        <f t="shared" si="0"/>
        <v>377</v>
      </c>
      <c r="E8" s="12">
        <f>SUM(E4:E7)</f>
        <v>377</v>
      </c>
      <c r="F8" s="12">
        <f t="shared" si="0"/>
        <v>377</v>
      </c>
      <c r="G8" s="12">
        <f>SUM(G4:G7)</f>
        <v>377</v>
      </c>
      <c r="H8" s="12">
        <f t="shared" si="0"/>
        <v>377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0.14588859416445624</v>
      </c>
      <c r="D13" s="5">
        <f t="shared" ref="D13:F13" si="1">D4/D$8</f>
        <v>9.0185676392572939E-2</v>
      </c>
      <c r="E13" s="5">
        <f>E4/E$8</f>
        <v>0.19893899204244031</v>
      </c>
      <c r="F13" s="5">
        <f t="shared" si="1"/>
        <v>5.8355437665782495E-2</v>
      </c>
      <c r="G13" s="5">
        <f>G4/G$8</f>
        <v>0.14588859416445624</v>
      </c>
      <c r="H13" s="5">
        <f>H4/H$8</f>
        <v>0.19893899204244031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0.43766578249336868</v>
      </c>
      <c r="D14" s="5">
        <f t="shared" si="3"/>
        <v>0.46684350132625996</v>
      </c>
      <c r="E14" s="5">
        <f>E5/E$8</f>
        <v>0.34482758620689657</v>
      </c>
      <c r="F14" s="5">
        <f t="shared" si="3"/>
        <v>0.50928381962864722</v>
      </c>
      <c r="G14" s="5">
        <f>G5/G$8</f>
        <v>0.37931034482758619</v>
      </c>
      <c r="H14" s="5">
        <f t="shared" si="3"/>
        <v>0.32360742705570295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0.13262599469496023</v>
      </c>
      <c r="D15" s="5">
        <f t="shared" si="5"/>
        <v>0.10344827586206896</v>
      </c>
      <c r="E15" s="5">
        <f>E6/E$8</f>
        <v>0.22546419098143236</v>
      </c>
      <c r="F15" s="5">
        <f t="shared" si="5"/>
        <v>6.1007957559681698E-2</v>
      </c>
      <c r="G15" s="5">
        <f>G6/G$8</f>
        <v>0.19098143236074269</v>
      </c>
      <c r="H15" s="5">
        <f t="shared" si="5"/>
        <v>0.24668435013262599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0.28381962864721483</v>
      </c>
      <c r="D16" s="5">
        <f t="shared" si="7"/>
        <v>0.33952254641909813</v>
      </c>
      <c r="E16" s="5">
        <f>E7/E$8</f>
        <v>0.23076923076923078</v>
      </c>
      <c r="F16" s="5">
        <f t="shared" si="7"/>
        <v>0.3713527851458886</v>
      </c>
      <c r="G16" s="5">
        <f>G7/G$8</f>
        <v>0.28381962864721483</v>
      </c>
      <c r="H16" s="5">
        <f t="shared" si="7"/>
        <v>0.23076923076923078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0.11810558587067631</v>
      </c>
      <c r="D19" s="5">
        <f>(D4*D5-D6*D7)/SQRT((D4+D6)*(D4+D7)*(D5+D6)*(D5+D7))</f>
        <v>3.5680974990653092E-2</v>
      </c>
      <c r="E19" s="5">
        <f>(E4*E5-E6*E7)/SQRT((E4+E6)*(E4+E7)*(E5+E6)*(E5+E7))</f>
        <v>6.7721148683191512E-2</v>
      </c>
      <c r="F19" s="5">
        <f t="shared" ref="F19:H19" si="9">(F4*F5-F6*F7)/SQRT((F4+F6)*(F4+F7)*(F5+F6)*(F5+F7))</f>
        <v>4.4013071450091756E-2</v>
      </c>
      <c r="G19" s="5">
        <f>(G4*G5-G6*G7)/SQRT((G4+G6)*(G4+G7)*(G5+G6)*(G5+G7))</f>
        <v>4.8414703219705193E-3</v>
      </c>
      <c r="H19" s="5">
        <f t="shared" si="9"/>
        <v>3.028247999268182E-2</v>
      </c>
    </row>
    <row r="20" spans="2:8" x14ac:dyDescent="0.55000000000000004">
      <c r="B20" s="1" t="s">
        <v>12</v>
      </c>
      <c r="C20" s="6">
        <f>(C4+C5)/C8</f>
        <v>0.58355437665782495</v>
      </c>
      <c r="D20" s="6">
        <f t="shared" ref="D20:H20" si="10">(D4+D5)/D8</f>
        <v>0.55702917771883287</v>
      </c>
      <c r="E20" s="6">
        <f>(E4+E5)/E8</f>
        <v>0.54376657824933683</v>
      </c>
      <c r="F20" s="6">
        <f t="shared" si="10"/>
        <v>0.56763925729442966</v>
      </c>
      <c r="G20" s="6">
        <f>(G4+G5)/G8</f>
        <v>0.5251989389920424</v>
      </c>
      <c r="H20" s="6">
        <f t="shared" si="10"/>
        <v>0.52254641909814326</v>
      </c>
    </row>
    <row r="21" spans="2:8" x14ac:dyDescent="0.55000000000000004">
      <c r="B21" s="1" t="s">
        <v>13</v>
      </c>
      <c r="C21" s="6">
        <f>C4/(C4+C6)</f>
        <v>0.52380952380952384</v>
      </c>
      <c r="D21" s="6">
        <f>D4/(D4+D6)</f>
        <v>0.46575342465753422</v>
      </c>
      <c r="E21" s="6">
        <f>E4/(E4+E6)</f>
        <v>0.46875</v>
      </c>
      <c r="F21" s="6">
        <f t="shared" ref="F21:H21" si="11">F4/(F4+F6)</f>
        <v>0.48888888888888887</v>
      </c>
      <c r="G21" s="6">
        <f>G4/(G4+G6)</f>
        <v>0.43307086614173229</v>
      </c>
      <c r="H21" s="6">
        <f t="shared" si="11"/>
        <v>0.44642857142857145</v>
      </c>
    </row>
    <row r="22" spans="2:8" x14ac:dyDescent="0.55000000000000004">
      <c r="B22" s="1" t="s">
        <v>14</v>
      </c>
      <c r="C22" s="6">
        <f>C4/(C4+C7)</f>
        <v>0.33950617283950618</v>
      </c>
      <c r="D22" s="6">
        <f t="shared" ref="D22:H22" si="12">D4/(D4+D7)</f>
        <v>0.20987654320987653</v>
      </c>
      <c r="E22" s="6">
        <f>E4/(E4+E7)</f>
        <v>0.46296296296296297</v>
      </c>
      <c r="F22" s="6">
        <f t="shared" si="12"/>
        <v>0.13580246913580246</v>
      </c>
      <c r="G22" s="6">
        <f>G4/(G4+G7)</f>
        <v>0.33950617283950618</v>
      </c>
      <c r="H22" s="6">
        <f t="shared" si="12"/>
        <v>0.46296296296296297</v>
      </c>
    </row>
    <row r="23" spans="2:8" x14ac:dyDescent="0.55000000000000004">
      <c r="B23" s="1" t="s">
        <v>15</v>
      </c>
      <c r="C23" s="6">
        <f>(2*C21*C22)/(C21+C22)</f>
        <v>0.41198501872659177</v>
      </c>
      <c r="D23" s="6">
        <f t="shared" ref="D23:H23" si="13">(2*D21*D22)/(D21+D22)</f>
        <v>0.2893617021276596</v>
      </c>
      <c r="E23" s="6">
        <f>(2*E21*E22)/(E21+E22)</f>
        <v>0.46583850931677018</v>
      </c>
      <c r="F23" s="6">
        <f t="shared" si="13"/>
        <v>0.21256038647342995</v>
      </c>
      <c r="G23" s="6">
        <f>(2*G21*G22)/(G21+G22)</f>
        <v>0.38062283737024216</v>
      </c>
      <c r="H23" s="6">
        <f t="shared" si="13"/>
        <v>0.45454545454545453</v>
      </c>
    </row>
    <row r="24" spans="2:8" x14ac:dyDescent="0.55000000000000004">
      <c r="B24" s="1" t="s">
        <v>19</v>
      </c>
      <c r="C24" s="5">
        <f>(C19+1)/2</f>
        <v>0.55905279293533816</v>
      </c>
      <c r="D24" s="5">
        <f t="shared" ref="D24:H24" si="14">(D19+1)/2</f>
        <v>0.51784048749532652</v>
      </c>
      <c r="E24" s="5">
        <f>(E19+1)/2</f>
        <v>0.53386057434159573</v>
      </c>
      <c r="F24" s="5">
        <f t="shared" si="14"/>
        <v>0.52200653572504585</v>
      </c>
      <c r="G24" s="5">
        <f>(G19+1)/2</f>
        <v>0.50242073516098529</v>
      </c>
      <c r="H24" s="5">
        <f t="shared" si="14"/>
        <v>0.51514123999634087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ML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2024-08-29T17:07:39Z</dcterms:modified>
</cp:coreProperties>
</file>