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ropbox\Albert &amp; Sports Betting\Aug 2024\Model_v2\"/>
    </mc:Choice>
  </mc:AlternateContent>
  <xr:revisionPtr revIDLastSave="0" documentId="13_ncr:1_{4BE92914-8C4C-47E7-831E-86D68E430890}" xr6:coauthVersionLast="47" xr6:coauthVersionMax="47" xr10:uidLastSave="{00000000-0000-0000-0000-000000000000}"/>
  <bookViews>
    <workbookView xWindow="-96" yWindow="-96" windowWidth="23232" windowHeight="13872" activeTab="3" xr2:uid="{8C19F33F-655B-4E9F-80F0-2C085DD8F685}"/>
  </bookViews>
  <sheets>
    <sheet name="Hyperparameters" sheetId="2" r:id="rId1"/>
    <sheet name="ML Results" sheetId="1" r:id="rId2"/>
    <sheet name="Training Results" sheetId="3" r:id="rId3"/>
    <sheet name="Label vs Predi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G22" i="3"/>
  <c r="F22" i="3"/>
  <c r="E22" i="3"/>
  <c r="D22" i="3"/>
  <c r="C22" i="3"/>
  <c r="H21" i="3"/>
  <c r="G21" i="3"/>
  <c r="F21" i="3"/>
  <c r="E21" i="3"/>
  <c r="E23" i="3" s="1"/>
  <c r="D21" i="3"/>
  <c r="D23" i="3" s="1"/>
  <c r="C21" i="3"/>
  <c r="H19" i="3"/>
  <c r="H24" i="3" s="1"/>
  <c r="G19" i="3"/>
  <c r="G24" i="3" s="1"/>
  <c r="F19" i="3"/>
  <c r="F24" i="3" s="1"/>
  <c r="E19" i="3"/>
  <c r="E24" i="3" s="1"/>
  <c r="D19" i="3"/>
  <c r="D24" i="3" s="1"/>
  <c r="C19" i="3"/>
  <c r="C24" i="3" s="1"/>
  <c r="H18" i="3"/>
  <c r="G18" i="3"/>
  <c r="F18" i="3"/>
  <c r="E18" i="3"/>
  <c r="D18" i="3"/>
  <c r="C18" i="3"/>
  <c r="A16" i="3"/>
  <c r="A15" i="3"/>
  <c r="A14" i="3"/>
  <c r="A13" i="3"/>
  <c r="H8" i="3"/>
  <c r="H20" i="3" s="1"/>
  <c r="G8" i="3"/>
  <c r="G13" i="3" s="1"/>
  <c r="F8" i="3"/>
  <c r="F16" i="3" s="1"/>
  <c r="E8" i="3"/>
  <c r="E16" i="3" s="1"/>
  <c r="D8" i="3"/>
  <c r="D16" i="3" s="1"/>
  <c r="C8" i="3"/>
  <c r="C16" i="3" s="1"/>
  <c r="H18" i="1"/>
  <c r="G18" i="1"/>
  <c r="F18" i="1"/>
  <c r="E18" i="1"/>
  <c r="D18" i="1"/>
  <c r="C18" i="1"/>
  <c r="G19" i="1"/>
  <c r="G24" i="1" s="1"/>
  <c r="H13" i="3" l="1"/>
  <c r="H14" i="3"/>
  <c r="H23" i="3"/>
  <c r="H16" i="3"/>
  <c r="G23" i="3"/>
  <c r="G14" i="3"/>
  <c r="G16" i="3"/>
  <c r="F23" i="3"/>
  <c r="F14" i="3"/>
  <c r="E14" i="3"/>
  <c r="D14" i="3"/>
  <c r="C14" i="3"/>
  <c r="C23" i="3"/>
  <c r="E15" i="3"/>
  <c r="F15" i="3"/>
  <c r="G15" i="3"/>
  <c r="C20" i="3"/>
  <c r="C15" i="3"/>
  <c r="D15" i="3"/>
  <c r="H15" i="3"/>
  <c r="C13" i="3"/>
  <c r="D20" i="3"/>
  <c r="D13" i="3"/>
  <c r="E20" i="3"/>
  <c r="E13" i="3"/>
  <c r="F20" i="3"/>
  <c r="F13" i="3"/>
  <c r="G20" i="3"/>
  <c r="C22" i="1"/>
  <c r="D21" i="1"/>
  <c r="D19" i="1"/>
  <c r="D24" i="1" s="1"/>
  <c r="C21" i="1"/>
  <c r="H19" i="1"/>
  <c r="H24" i="1" s="1"/>
  <c r="E19" i="1"/>
  <c r="E24" i="1" s="1"/>
  <c r="F19" i="1"/>
  <c r="F24" i="1" s="1"/>
  <c r="C19" i="1"/>
  <c r="C24" i="1" s="1"/>
  <c r="H22" i="1"/>
  <c r="E22" i="1"/>
  <c r="F22" i="1"/>
  <c r="G22" i="1"/>
  <c r="D22" i="1"/>
  <c r="H21" i="1"/>
  <c r="E21" i="1"/>
  <c r="F21" i="1"/>
  <c r="G21" i="1"/>
  <c r="A16" i="1"/>
  <c r="A15" i="1"/>
  <c r="A14" i="1"/>
  <c r="A13" i="1"/>
  <c r="H8" i="1"/>
  <c r="H16" i="1" s="1"/>
  <c r="E8" i="1"/>
  <c r="E13" i="1" s="1"/>
  <c r="F8" i="1"/>
  <c r="F16" i="1" s="1"/>
  <c r="G8" i="1"/>
  <c r="G13" i="1" s="1"/>
  <c r="D8" i="1"/>
  <c r="D14" i="1" s="1"/>
  <c r="C8" i="1"/>
  <c r="C14" i="1" s="1"/>
  <c r="C23" i="1" l="1"/>
  <c r="D23" i="1"/>
  <c r="E23" i="1"/>
  <c r="G23" i="1"/>
  <c r="F23" i="1"/>
  <c r="E14" i="1"/>
  <c r="H13" i="1"/>
  <c r="E15" i="1"/>
  <c r="E16" i="1"/>
  <c r="E20" i="1"/>
  <c r="H23" i="1"/>
  <c r="H14" i="1"/>
  <c r="H20" i="1"/>
  <c r="H15" i="1"/>
  <c r="F13" i="1"/>
  <c r="F14" i="1"/>
  <c r="F15" i="1"/>
  <c r="F20" i="1"/>
  <c r="G14" i="1"/>
  <c r="G15" i="1"/>
  <c r="G16" i="1"/>
  <c r="G20" i="1"/>
  <c r="D13" i="1"/>
  <c r="D15" i="1"/>
  <c r="D16" i="1"/>
  <c r="D20" i="1"/>
  <c r="C16" i="1"/>
  <c r="C20" i="1"/>
  <c r="C15" i="1"/>
  <c r="C13" i="1"/>
</calcChain>
</file>

<file path=xl/sharedStrings.xml><?xml version="1.0" encoding="utf-8"?>
<sst xmlns="http://schemas.openxmlformats.org/spreadsheetml/2006/main" count="95" uniqueCount="34">
  <si>
    <t>Cell</t>
  </si>
  <si>
    <t>XGB</t>
  </si>
  <si>
    <t>LR</t>
  </si>
  <si>
    <t>BO-LightGBM</t>
  </si>
  <si>
    <t>SVM</t>
  </si>
  <si>
    <t>Total</t>
  </si>
  <si>
    <t>Algorithm</t>
  </si>
  <si>
    <t>Actual/Predicted</t>
  </si>
  <si>
    <t>TP</t>
  </si>
  <si>
    <t>TN</t>
  </si>
  <si>
    <t>FP</t>
  </si>
  <si>
    <t>FN</t>
  </si>
  <si>
    <t>Accuracy</t>
  </si>
  <si>
    <t>Precision</t>
  </si>
  <si>
    <t>Recall</t>
  </si>
  <si>
    <t>F1</t>
  </si>
  <si>
    <t>MCC</t>
  </si>
  <si>
    <t>Performance Metric</t>
  </si>
  <si>
    <t>UN MCC</t>
  </si>
  <si>
    <t>CNN</t>
  </si>
  <si>
    <t>RF</t>
  </si>
  <si>
    <r>
      <t xml:space="preserve">Hyper-parameters </t>
    </r>
    <r>
      <rPr>
        <b/>
        <sz val="11"/>
        <color rgb="FFFF0000"/>
        <rFont val="Aptos Narrow"/>
        <family val="2"/>
        <scheme val="minor"/>
      </rPr>
      <t>(Example provided here; please update)</t>
    </r>
  </si>
  <si>
    <t>W/W</t>
  </si>
  <si>
    <t>NW/NW</t>
  </si>
  <si>
    <t>NW/W</t>
  </si>
  <si>
    <t>W/NW</t>
  </si>
  <si>
    <t>Please enter the numbers in the yellow area</t>
  </si>
  <si>
    <t>regularizationstength=0.1, penalty="L2", solver="liblinear", tolerance=0.0001</t>
  </si>
  <si>
    <t>Test Label</t>
  </si>
  <si>
    <t>C=0.1, class_weight="balanced", kernel="rbf", tolerance=0.0001</t>
  </si>
  <si>
    <t>Maximum Depth=3, learning rate = 0.01, # estimators = 150</t>
  </si>
  <si>
    <t>max depth=5, Cosample by tree=0.78 Learning Rate=0.03,  subsample= 0.68</t>
  </si>
  <si>
    <t xml:space="preserve">Two hidden layers with 64 and 32 neurons, ReLU activation, sigmoid-activated output layer , add dropout, binary cross-entropy loss, the Adam optimizer, early stopping mechanism </t>
  </si>
  <si>
    <t>Maximum Depth=6, # estimators = 100, min_samples_leaf = 8, min_samples_split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</si>
</sst>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Results'!$C$19:$H$19</c:f>
              <c:numCache>
                <c:formatCode>0.0%</c:formatCode>
                <c:ptCount val="6"/>
                <c:pt idx="0">
                  <c:v>0.1929259380358348</c:v>
                </c:pt>
                <c:pt idx="1">
                  <c:v>0.13151495730012688</c:v>
                </c:pt>
                <c:pt idx="2">
                  <c:v>0.23618525478628832</c:v>
                </c:pt>
                <c:pt idx="3">
                  <c:v>0.14499806503562931</c:v>
                </c:pt>
                <c:pt idx="4">
                  <c:v>0.19133327044461956</c:v>
                </c:pt>
                <c:pt idx="5">
                  <c:v>0.19072984742669005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740-83F2-842DEEC213B5}"/>
            </c:ext>
          </c:extLst>
        </c:ser>
        <c:ser>
          <c:idx val="1"/>
          <c:order val="1"/>
          <c:tx>
            <c:strRef>
              <c:f>'ML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Results'!$C$20:$H$20</c:f>
              <c:numCache>
                <c:formatCode>0.0%</c:formatCode>
                <c:ptCount val="6"/>
                <c:pt idx="0">
                  <c:v>0.6171428571428571</c:v>
                </c:pt>
                <c:pt idx="1">
                  <c:v>0.5971428571428572</c:v>
                </c:pt>
                <c:pt idx="2">
                  <c:v>0.60285714285714287</c:v>
                </c:pt>
                <c:pt idx="3">
                  <c:v>0.60285714285714287</c:v>
                </c:pt>
                <c:pt idx="4">
                  <c:v>0.6171428571428571</c:v>
                </c:pt>
                <c:pt idx="5">
                  <c:v>0.61428571428571432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740-83F2-842DEEC213B5}"/>
            </c:ext>
          </c:extLst>
        </c:ser>
        <c:ser>
          <c:idx val="2"/>
          <c:order val="2"/>
          <c:tx>
            <c:strRef>
              <c:f>'ML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Results'!$C$21:$H$21</c:f>
              <c:numCache>
                <c:formatCode>0.0%</c:formatCode>
                <c:ptCount val="6"/>
                <c:pt idx="0">
                  <c:v>0.5714285714285714</c:v>
                </c:pt>
                <c:pt idx="1">
                  <c:v>0.56060606060606055</c:v>
                </c:pt>
                <c:pt idx="2">
                  <c:v>0.52450980392156865</c:v>
                </c:pt>
                <c:pt idx="3">
                  <c:v>0.58333333333333337</c:v>
                </c:pt>
                <c:pt idx="4">
                  <c:v>0.57425742574257421</c:v>
                </c:pt>
                <c:pt idx="5">
                  <c:v>0.56140350877192979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4740-83F2-842DEEC213B5}"/>
            </c:ext>
          </c:extLst>
        </c:ser>
        <c:ser>
          <c:idx val="3"/>
          <c:order val="3"/>
          <c:tx>
            <c:strRef>
              <c:f>'ML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Results'!$C$22:$H$22</c:f>
              <c:numCache>
                <c:formatCode>0.0%</c:formatCode>
                <c:ptCount val="6"/>
                <c:pt idx="0">
                  <c:v>0.40268456375838924</c:v>
                </c:pt>
                <c:pt idx="1">
                  <c:v>0.24832214765100671</c:v>
                </c:pt>
                <c:pt idx="2">
                  <c:v>0.71812080536912748</c:v>
                </c:pt>
                <c:pt idx="3">
                  <c:v>0.2348993288590604</c:v>
                </c:pt>
                <c:pt idx="4">
                  <c:v>0.38926174496644295</c:v>
                </c:pt>
                <c:pt idx="5">
                  <c:v>0.42953020134228187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7-4740-83F2-842DEEC213B5}"/>
            </c:ext>
          </c:extLst>
        </c:ser>
        <c:ser>
          <c:idx val="4"/>
          <c:order val="4"/>
          <c:tx>
            <c:strRef>
              <c:f>'ML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Results'!$C$23:$H$23</c:f>
              <c:numCache>
                <c:formatCode>0.0%</c:formatCode>
                <c:ptCount val="6"/>
                <c:pt idx="0">
                  <c:v>0.47244094488188976</c:v>
                </c:pt>
                <c:pt idx="1">
                  <c:v>0.34418604651162793</c:v>
                </c:pt>
                <c:pt idx="2">
                  <c:v>0.60623229461756367</c:v>
                </c:pt>
                <c:pt idx="3">
                  <c:v>0.3349282296650718</c:v>
                </c:pt>
                <c:pt idx="4">
                  <c:v>0.46400000000000002</c:v>
                </c:pt>
                <c:pt idx="5">
                  <c:v>0.48669201520912542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4740-83F2-842DEEC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Results'!$C$19:$H$19</c:f>
              <c:numCache>
                <c:formatCode>0.0%</c:formatCode>
                <c:ptCount val="6"/>
                <c:pt idx="0">
                  <c:v>0.23761235379033829</c:v>
                </c:pt>
                <c:pt idx="1">
                  <c:v>0.59186336565039699</c:v>
                </c:pt>
                <c:pt idx="2">
                  <c:v>0.251263741864096</c:v>
                </c:pt>
                <c:pt idx="3">
                  <c:v>0.44879732762783464</c:v>
                </c:pt>
                <c:pt idx="4">
                  <c:v>0.51871690720172103</c:v>
                </c:pt>
                <c:pt idx="5">
                  <c:v>0.58482606341116772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4743-A5BD-6A9DBEC80EF8}"/>
            </c:ext>
          </c:extLst>
        </c:ser>
        <c:ser>
          <c:idx val="1"/>
          <c:order val="1"/>
          <c:tx>
            <c:strRef>
              <c:f>'Training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Results'!$C$20:$H$20</c:f>
              <c:numCache>
                <c:formatCode>0.0%</c:formatCode>
                <c:ptCount val="6"/>
                <c:pt idx="0">
                  <c:v>0.63988919667590027</c:v>
                </c:pt>
                <c:pt idx="1">
                  <c:v>0.79224376731301938</c:v>
                </c:pt>
                <c:pt idx="2">
                  <c:v>0.60664819944598336</c:v>
                </c:pt>
                <c:pt idx="3">
                  <c:v>0.72160664819944598</c:v>
                </c:pt>
                <c:pt idx="4">
                  <c:v>0.76454293628808867</c:v>
                </c:pt>
                <c:pt idx="5">
                  <c:v>0.79916897506925211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4743-A5BD-6A9DBEC80EF8}"/>
            </c:ext>
          </c:extLst>
        </c:ser>
        <c:ser>
          <c:idx val="2"/>
          <c:order val="2"/>
          <c:tx>
            <c:strRef>
              <c:f>'Training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Results'!$C$21:$H$21</c:f>
              <c:numCache>
                <c:formatCode>0.0%</c:formatCode>
                <c:ptCount val="6"/>
                <c:pt idx="0">
                  <c:v>0.60093896713615025</c:v>
                </c:pt>
                <c:pt idx="1">
                  <c:v>0.93220338983050843</c:v>
                </c:pt>
                <c:pt idx="2">
                  <c:v>0.52214452214452212</c:v>
                </c:pt>
                <c:pt idx="3">
                  <c:v>0.89230769230769236</c:v>
                </c:pt>
                <c:pt idx="4">
                  <c:v>0.8375634517766497</c:v>
                </c:pt>
                <c:pt idx="5">
                  <c:v>0.82113821138211385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4743-A5BD-6A9DBEC80EF8}"/>
            </c:ext>
          </c:extLst>
        </c:ser>
        <c:ser>
          <c:idx val="3"/>
          <c:order val="3"/>
          <c:tx>
            <c:strRef>
              <c:f>'Training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Results'!$C$22:$H$22</c:f>
              <c:numCache>
                <c:formatCode>0.0%</c:formatCode>
                <c:ptCount val="6"/>
                <c:pt idx="0">
                  <c:v>0.42244224422442245</c:v>
                </c:pt>
                <c:pt idx="1">
                  <c:v>0.54455445544554459</c:v>
                </c:pt>
                <c:pt idx="2">
                  <c:v>0.73927392739273923</c:v>
                </c:pt>
                <c:pt idx="3">
                  <c:v>0.38283828382838286</c:v>
                </c:pt>
                <c:pt idx="4">
                  <c:v>0.54455445544554459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F-4743-A5BD-6A9DBEC80EF8}"/>
            </c:ext>
          </c:extLst>
        </c:ser>
        <c:ser>
          <c:idx val="4"/>
          <c:order val="4"/>
          <c:tx>
            <c:strRef>
              <c:f>'Training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Results'!$C$23:$H$23</c:f>
              <c:numCache>
                <c:formatCode>0.0%</c:formatCode>
                <c:ptCount val="6"/>
                <c:pt idx="0">
                  <c:v>0.49612403100775188</c:v>
                </c:pt>
                <c:pt idx="1">
                  <c:v>0.6875</c:v>
                </c:pt>
                <c:pt idx="2">
                  <c:v>0.61202185792349717</c:v>
                </c:pt>
                <c:pt idx="3">
                  <c:v>0.53579676674364896</c:v>
                </c:pt>
                <c:pt idx="4">
                  <c:v>0.66</c:v>
                </c:pt>
                <c:pt idx="5">
                  <c:v>0.73588342440801457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F-4743-A5BD-6A9DBEC8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DBB2-B1D3-F8EE-3F55-B750006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4755C-A397-40C2-A54D-37FA3FA4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17F9-958C-4711-8ED5-5E641CC003E2}">
  <dimension ref="A1:B7"/>
  <sheetViews>
    <sheetView workbookViewId="0">
      <selection activeCell="B8" sqref="B8"/>
    </sheetView>
  </sheetViews>
  <sheetFormatPr defaultRowHeight="14.4" x14ac:dyDescent="0.55000000000000004"/>
  <cols>
    <col min="1" max="1" width="13.26171875" bestFit="1" customWidth="1"/>
    <col min="2" max="2" width="69.578125" customWidth="1"/>
  </cols>
  <sheetData>
    <row r="1" spans="1:2" x14ac:dyDescent="0.55000000000000004">
      <c r="A1" s="3" t="s">
        <v>6</v>
      </c>
      <c r="B1" s="3" t="s">
        <v>21</v>
      </c>
    </row>
    <row r="2" spans="1:2" x14ac:dyDescent="0.55000000000000004">
      <c r="A2" s="7" t="s">
        <v>2</v>
      </c>
      <c r="B2" s="8" t="s">
        <v>27</v>
      </c>
    </row>
    <row r="3" spans="1:2" x14ac:dyDescent="0.55000000000000004">
      <c r="A3" s="7" t="s">
        <v>20</v>
      </c>
      <c r="B3" s="8" t="s">
        <v>33</v>
      </c>
    </row>
    <row r="4" spans="1:2" x14ac:dyDescent="0.55000000000000004">
      <c r="A4" s="7" t="s">
        <v>4</v>
      </c>
      <c r="B4" s="8" t="s">
        <v>29</v>
      </c>
    </row>
    <row r="5" spans="1:2" x14ac:dyDescent="0.55000000000000004">
      <c r="A5" s="7" t="s">
        <v>1</v>
      </c>
      <c r="B5" s="8" t="s">
        <v>30</v>
      </c>
    </row>
    <row r="6" spans="1:2" x14ac:dyDescent="0.55000000000000004">
      <c r="A6" s="7" t="s">
        <v>3</v>
      </c>
      <c r="B6" s="8" t="s">
        <v>31</v>
      </c>
    </row>
    <row r="7" spans="1:2" ht="43.2" x14ac:dyDescent="0.55000000000000004">
      <c r="A7" s="7" t="s">
        <v>19</v>
      </c>
      <c r="B7" s="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33-A71F-4430-A012-2C3BE1D1C932}">
  <dimension ref="A3:K26"/>
  <sheetViews>
    <sheetView zoomScale="110" zoomScaleNormal="110" workbookViewId="0">
      <selection activeCell="D9" sqref="D9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9.15625" style="2"/>
    <col min="4" max="4" width="12.83984375" style="2" bestFit="1" customWidth="1"/>
    <col min="5" max="5" width="9.15625" style="2"/>
    <col min="6" max="6" width="11.83984375" style="2" customWidth="1"/>
    <col min="7" max="7" width="12.83984375" style="2" bestFit="1" customWidth="1"/>
    <col min="8" max="8" width="9.1562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20</v>
      </c>
      <c r="E3" s="4" t="s">
        <v>4</v>
      </c>
      <c r="F3" s="4" t="s">
        <v>1</v>
      </c>
      <c r="G3" s="4" t="s">
        <v>3</v>
      </c>
      <c r="H3" s="4" t="s">
        <v>19</v>
      </c>
    </row>
    <row r="4" spans="1:11" x14ac:dyDescent="0.55000000000000004">
      <c r="A4" s="3" t="s">
        <v>8</v>
      </c>
      <c r="B4" s="1" t="s">
        <v>22</v>
      </c>
      <c r="C4" s="13">
        <v>60</v>
      </c>
      <c r="D4" s="13">
        <v>37</v>
      </c>
      <c r="E4" s="13">
        <v>107</v>
      </c>
      <c r="F4" s="13">
        <v>35</v>
      </c>
      <c r="G4" s="13">
        <v>58</v>
      </c>
      <c r="H4" s="13">
        <v>64</v>
      </c>
      <c r="K4" s="14" t="s">
        <v>26</v>
      </c>
    </row>
    <row r="5" spans="1:11" x14ac:dyDescent="0.55000000000000004">
      <c r="A5" s="3" t="s">
        <v>9</v>
      </c>
      <c r="B5" s="1" t="s">
        <v>23</v>
      </c>
      <c r="C5" s="13">
        <v>156</v>
      </c>
      <c r="D5" s="13">
        <v>172</v>
      </c>
      <c r="E5" s="13">
        <v>104</v>
      </c>
      <c r="F5" s="13">
        <v>176</v>
      </c>
      <c r="G5" s="13">
        <v>158</v>
      </c>
      <c r="H5" s="13">
        <v>151</v>
      </c>
    </row>
    <row r="6" spans="1:11" x14ac:dyDescent="0.55000000000000004">
      <c r="A6" s="3" t="s">
        <v>10</v>
      </c>
      <c r="B6" s="1" t="s">
        <v>24</v>
      </c>
      <c r="C6" s="13">
        <v>45</v>
      </c>
      <c r="D6" s="13">
        <v>29</v>
      </c>
      <c r="E6" s="13">
        <v>97</v>
      </c>
      <c r="F6" s="13">
        <v>25</v>
      </c>
      <c r="G6" s="13">
        <v>43</v>
      </c>
      <c r="H6" s="13">
        <v>50</v>
      </c>
    </row>
    <row r="7" spans="1:11" x14ac:dyDescent="0.55000000000000004">
      <c r="A7" s="3" t="s">
        <v>11</v>
      </c>
      <c r="B7" s="1" t="s">
        <v>25</v>
      </c>
      <c r="C7" s="13">
        <v>89</v>
      </c>
      <c r="D7" s="13">
        <v>112</v>
      </c>
      <c r="E7" s="13">
        <v>42</v>
      </c>
      <c r="F7" s="13">
        <v>114</v>
      </c>
      <c r="G7" s="13">
        <v>91</v>
      </c>
      <c r="H7" s="13">
        <v>85</v>
      </c>
    </row>
    <row r="8" spans="1:11" x14ac:dyDescent="0.55000000000000004">
      <c r="A8" s="10" t="s">
        <v>5</v>
      </c>
      <c r="B8" s="11"/>
      <c r="C8" s="12">
        <f t="shared" ref="C8:H8" si="0">SUM(C4:C7)</f>
        <v>350</v>
      </c>
      <c r="D8" s="12">
        <f t="shared" si="0"/>
        <v>350</v>
      </c>
      <c r="E8" s="12">
        <f>SUM(E4:E7)</f>
        <v>350</v>
      </c>
      <c r="F8" s="12">
        <f t="shared" si="0"/>
        <v>350</v>
      </c>
      <c r="G8" s="12">
        <f>SUM(G4:G7)</f>
        <v>350</v>
      </c>
      <c r="H8" s="12">
        <f t="shared" si="0"/>
        <v>350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20</v>
      </c>
      <c r="E12" s="4" t="s">
        <v>4</v>
      </c>
      <c r="F12" s="4" t="s">
        <v>1</v>
      </c>
      <c r="G12" s="4" t="s">
        <v>3</v>
      </c>
      <c r="H12" s="4" t="s">
        <v>19</v>
      </c>
    </row>
    <row r="13" spans="1:11" x14ac:dyDescent="0.55000000000000004">
      <c r="A13" s="3" t="str">
        <f>A4</f>
        <v>TP</v>
      </c>
      <c r="B13" s="1" t="s">
        <v>22</v>
      </c>
      <c r="C13" s="5">
        <f>C4/C$8</f>
        <v>0.17142857142857143</v>
      </c>
      <c r="D13" s="5">
        <f t="shared" ref="D13:F13" si="1">D4/D$8</f>
        <v>0.10571428571428572</v>
      </c>
      <c r="E13" s="5">
        <f>E4/E$8</f>
        <v>0.30571428571428572</v>
      </c>
      <c r="F13" s="5">
        <f t="shared" si="1"/>
        <v>0.1</v>
      </c>
      <c r="G13" s="5">
        <f>G4/G$8</f>
        <v>0.1657142857142857</v>
      </c>
      <c r="H13" s="5">
        <f>H4/H$8</f>
        <v>0.18285714285714286</v>
      </c>
    </row>
    <row r="14" spans="1:11" x14ac:dyDescent="0.55000000000000004">
      <c r="A14" s="3" t="str">
        <f t="shared" ref="A14" si="2">A5</f>
        <v>TN</v>
      </c>
      <c r="B14" s="1" t="s">
        <v>23</v>
      </c>
      <c r="C14" s="5">
        <f t="shared" ref="C14:H14" si="3">C5/C$8</f>
        <v>0.44571428571428573</v>
      </c>
      <c r="D14" s="5">
        <f t="shared" si="3"/>
        <v>0.49142857142857144</v>
      </c>
      <c r="E14" s="5">
        <f>E5/E$8</f>
        <v>0.29714285714285715</v>
      </c>
      <c r="F14" s="5">
        <f t="shared" si="3"/>
        <v>0.50285714285714289</v>
      </c>
      <c r="G14" s="5">
        <f>G5/G$8</f>
        <v>0.4514285714285714</v>
      </c>
      <c r="H14" s="5">
        <f t="shared" si="3"/>
        <v>0.43142857142857144</v>
      </c>
    </row>
    <row r="15" spans="1:11" x14ac:dyDescent="0.55000000000000004">
      <c r="A15" s="3" t="str">
        <f t="shared" ref="A15" si="4">A6</f>
        <v>FP</v>
      </c>
      <c r="B15" s="1" t="s">
        <v>24</v>
      </c>
      <c r="C15" s="5">
        <f t="shared" ref="C15:H15" si="5">C6/C$8</f>
        <v>0.12857142857142856</v>
      </c>
      <c r="D15" s="5">
        <f t="shared" si="5"/>
        <v>8.2857142857142851E-2</v>
      </c>
      <c r="E15" s="5">
        <f>E6/E$8</f>
        <v>0.27714285714285714</v>
      </c>
      <c r="F15" s="5">
        <f t="shared" si="5"/>
        <v>7.1428571428571425E-2</v>
      </c>
      <c r="G15" s="5">
        <f>G6/G$8</f>
        <v>0.12285714285714286</v>
      </c>
      <c r="H15" s="5">
        <f t="shared" si="5"/>
        <v>0.14285714285714285</v>
      </c>
    </row>
    <row r="16" spans="1:11" x14ac:dyDescent="0.55000000000000004">
      <c r="A16" s="3" t="str">
        <f t="shared" ref="A16" si="6">A7</f>
        <v>FN</v>
      </c>
      <c r="B16" s="1" t="s">
        <v>25</v>
      </c>
      <c r="C16" s="5">
        <f t="shared" ref="C16:H16" si="7">C7/C$8</f>
        <v>0.25428571428571428</v>
      </c>
      <c r="D16" s="5">
        <f t="shared" si="7"/>
        <v>0.32</v>
      </c>
      <c r="E16" s="5">
        <f>E7/E$8</f>
        <v>0.12</v>
      </c>
      <c r="F16" s="5">
        <f t="shared" si="7"/>
        <v>0.32571428571428573</v>
      </c>
      <c r="G16" s="5">
        <f>G7/G$8</f>
        <v>0.26</v>
      </c>
      <c r="H16" s="5">
        <f t="shared" si="7"/>
        <v>0.24285714285714285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8">D12</f>
        <v>RF</v>
      </c>
      <c r="E18" s="4" t="str">
        <f t="shared" si="8"/>
        <v>SVM</v>
      </c>
      <c r="F18" s="4" t="str">
        <f t="shared" si="8"/>
        <v>XGB</v>
      </c>
      <c r="G18" s="4" t="str">
        <f t="shared" si="8"/>
        <v>BO-LightGBM</v>
      </c>
      <c r="H18" s="4" t="str">
        <f t="shared" si="8"/>
        <v>CNN</v>
      </c>
    </row>
    <row r="19" spans="2:8" x14ac:dyDescent="0.55000000000000004">
      <c r="B19" s="1" t="s">
        <v>16</v>
      </c>
      <c r="C19" s="5">
        <f>(C4*C5-C6*C7)/SQRT((C4+C6)*(C4+C7)*(C5+C6)*(C5+C7))</f>
        <v>0.1929259380358348</v>
      </c>
      <c r="D19" s="5">
        <f>(D4*D5-D6*D7)/SQRT((D4+D6)*(D4+D7)*(D5+D6)*(D5+D7))</f>
        <v>0.13151495730012688</v>
      </c>
      <c r="E19" s="5">
        <f>(E4*E5-E6*E7)/SQRT((E4+E6)*(E4+E7)*(E5+E6)*(E5+E7))</f>
        <v>0.23618525478628832</v>
      </c>
      <c r="F19" s="5">
        <f t="shared" ref="F19:H19" si="9">(F4*F5-F6*F7)/SQRT((F4+F6)*(F4+F7)*(F5+F6)*(F5+F7))</f>
        <v>0.14499806503562931</v>
      </c>
      <c r="G19" s="5">
        <f>(G4*G5-G6*G7)/SQRT((G4+G6)*(G4+G7)*(G5+G6)*(G5+G7))</f>
        <v>0.19133327044461956</v>
      </c>
      <c r="H19" s="5">
        <f t="shared" si="9"/>
        <v>0.19072984742669005</v>
      </c>
    </row>
    <row r="20" spans="2:8" x14ac:dyDescent="0.55000000000000004">
      <c r="B20" s="1" t="s">
        <v>12</v>
      </c>
      <c r="C20" s="6">
        <f>(C4+C5)/C8</f>
        <v>0.6171428571428571</v>
      </c>
      <c r="D20" s="6">
        <f t="shared" ref="D20:H20" si="10">(D4+D5)/D8</f>
        <v>0.5971428571428572</v>
      </c>
      <c r="E20" s="6">
        <f>(E4+E5)/E8</f>
        <v>0.60285714285714287</v>
      </c>
      <c r="F20" s="6">
        <f t="shared" si="10"/>
        <v>0.60285714285714287</v>
      </c>
      <c r="G20" s="6">
        <f>(G4+G5)/G8</f>
        <v>0.6171428571428571</v>
      </c>
      <c r="H20" s="6">
        <f t="shared" si="10"/>
        <v>0.61428571428571432</v>
      </c>
    </row>
    <row r="21" spans="2:8" x14ac:dyDescent="0.55000000000000004">
      <c r="B21" s="1" t="s">
        <v>13</v>
      </c>
      <c r="C21" s="6">
        <f>C4/(C4+C6)</f>
        <v>0.5714285714285714</v>
      </c>
      <c r="D21" s="6">
        <f>D4/(D4+D6)</f>
        <v>0.56060606060606055</v>
      </c>
      <c r="E21" s="6">
        <f>E4/(E4+E6)</f>
        <v>0.52450980392156865</v>
      </c>
      <c r="F21" s="6">
        <f t="shared" ref="F21:H21" si="11">F4/(F4+F6)</f>
        <v>0.58333333333333337</v>
      </c>
      <c r="G21" s="6">
        <f>G4/(G4+G6)</f>
        <v>0.57425742574257421</v>
      </c>
      <c r="H21" s="6">
        <f t="shared" si="11"/>
        <v>0.56140350877192979</v>
      </c>
    </row>
    <row r="22" spans="2:8" x14ac:dyDescent="0.55000000000000004">
      <c r="B22" s="1" t="s">
        <v>14</v>
      </c>
      <c r="C22" s="6">
        <f>C4/(C4+C7)</f>
        <v>0.40268456375838924</v>
      </c>
      <c r="D22" s="6">
        <f t="shared" ref="D22:H22" si="12">D4/(D4+D7)</f>
        <v>0.24832214765100671</v>
      </c>
      <c r="E22" s="6">
        <f>E4/(E4+E7)</f>
        <v>0.71812080536912748</v>
      </c>
      <c r="F22" s="6">
        <f t="shared" si="12"/>
        <v>0.2348993288590604</v>
      </c>
      <c r="G22" s="6">
        <f>G4/(G4+G7)</f>
        <v>0.38926174496644295</v>
      </c>
      <c r="H22" s="6">
        <f t="shared" si="12"/>
        <v>0.42953020134228187</v>
      </c>
    </row>
    <row r="23" spans="2:8" x14ac:dyDescent="0.55000000000000004">
      <c r="B23" s="1" t="s">
        <v>15</v>
      </c>
      <c r="C23" s="6">
        <f>(2*C21*C22)/(C21+C22)</f>
        <v>0.47244094488188976</v>
      </c>
      <c r="D23" s="6">
        <f t="shared" ref="D23:H23" si="13">(2*D21*D22)/(D21+D22)</f>
        <v>0.34418604651162793</v>
      </c>
      <c r="E23" s="6">
        <f>(2*E21*E22)/(E21+E22)</f>
        <v>0.60623229461756367</v>
      </c>
      <c r="F23" s="6">
        <f t="shared" si="13"/>
        <v>0.3349282296650718</v>
      </c>
      <c r="G23" s="6">
        <f>(2*G21*G22)/(G21+G22)</f>
        <v>0.46400000000000002</v>
      </c>
      <c r="H23" s="6">
        <f t="shared" si="13"/>
        <v>0.48669201520912542</v>
      </c>
    </row>
    <row r="24" spans="2:8" x14ac:dyDescent="0.55000000000000004">
      <c r="B24" s="1" t="s">
        <v>18</v>
      </c>
      <c r="C24" s="5">
        <f>(C19+1)/2</f>
        <v>0.5964629690179174</v>
      </c>
      <c r="D24" s="5">
        <f t="shared" ref="D24:H24" si="14">(D19+1)/2</f>
        <v>0.56575747865006343</v>
      </c>
      <c r="E24" s="5">
        <f>(E19+1)/2</f>
        <v>0.61809262739314419</v>
      </c>
      <c r="F24" s="5">
        <f t="shared" si="14"/>
        <v>0.57249903251781464</v>
      </c>
      <c r="G24" s="5">
        <f>(G19+1)/2</f>
        <v>0.59566663522230978</v>
      </c>
      <c r="H24" s="5">
        <f t="shared" si="14"/>
        <v>0.59536492371334504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5705-6657-4E75-890D-CB94B98AC72C}">
  <dimension ref="A3:K26"/>
  <sheetViews>
    <sheetView zoomScale="110" zoomScaleNormal="110" workbookViewId="0">
      <selection activeCell="D12" sqref="D12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8.83984375" style="2"/>
    <col min="4" max="4" width="12.83984375" style="2" bestFit="1" customWidth="1"/>
    <col min="5" max="5" width="8.83984375" style="2"/>
    <col min="6" max="6" width="11.83984375" style="2" customWidth="1"/>
    <col min="7" max="7" width="12.83984375" style="2" bestFit="1" customWidth="1"/>
    <col min="8" max="8" width="8.8398437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20</v>
      </c>
      <c r="E3" s="4" t="s">
        <v>4</v>
      </c>
      <c r="F3" s="4" t="s">
        <v>1</v>
      </c>
      <c r="G3" s="4" t="s">
        <v>3</v>
      </c>
      <c r="H3" s="4" t="s">
        <v>19</v>
      </c>
    </row>
    <row r="4" spans="1:11" x14ac:dyDescent="0.55000000000000004">
      <c r="A4" s="3" t="s">
        <v>8</v>
      </c>
      <c r="B4" s="1" t="s">
        <v>22</v>
      </c>
      <c r="C4" s="13">
        <v>128</v>
      </c>
      <c r="D4" s="13">
        <v>165</v>
      </c>
      <c r="E4" s="13">
        <v>224</v>
      </c>
      <c r="F4" s="13">
        <v>116</v>
      </c>
      <c r="G4" s="13">
        <v>165</v>
      </c>
      <c r="H4" s="13">
        <v>202</v>
      </c>
      <c r="K4" s="14" t="s">
        <v>26</v>
      </c>
    </row>
    <row r="5" spans="1:11" x14ac:dyDescent="0.55000000000000004">
      <c r="A5" s="3" t="s">
        <v>9</v>
      </c>
      <c r="B5" s="1" t="s">
        <v>23</v>
      </c>
      <c r="C5" s="13">
        <v>334</v>
      </c>
      <c r="D5" s="13">
        <v>407</v>
      </c>
      <c r="E5" s="13">
        <v>214</v>
      </c>
      <c r="F5" s="13">
        <v>405</v>
      </c>
      <c r="G5" s="13">
        <v>387</v>
      </c>
      <c r="H5" s="13">
        <v>375</v>
      </c>
    </row>
    <row r="6" spans="1:11" x14ac:dyDescent="0.55000000000000004">
      <c r="A6" s="3" t="s">
        <v>10</v>
      </c>
      <c r="B6" s="1" t="s">
        <v>24</v>
      </c>
      <c r="C6" s="13">
        <v>85</v>
      </c>
      <c r="D6" s="13">
        <v>12</v>
      </c>
      <c r="E6" s="13">
        <v>205</v>
      </c>
      <c r="F6" s="13">
        <v>14</v>
      </c>
      <c r="G6" s="13">
        <v>32</v>
      </c>
      <c r="H6" s="13">
        <v>44</v>
      </c>
    </row>
    <row r="7" spans="1:11" x14ac:dyDescent="0.55000000000000004">
      <c r="A7" s="3" t="s">
        <v>11</v>
      </c>
      <c r="B7" s="1" t="s">
        <v>25</v>
      </c>
      <c r="C7" s="13">
        <v>175</v>
      </c>
      <c r="D7" s="13">
        <v>138</v>
      </c>
      <c r="E7" s="13">
        <v>79</v>
      </c>
      <c r="F7" s="13">
        <v>187</v>
      </c>
      <c r="G7" s="13">
        <v>138</v>
      </c>
      <c r="H7" s="13">
        <v>101</v>
      </c>
    </row>
    <row r="8" spans="1:11" x14ac:dyDescent="0.55000000000000004">
      <c r="A8" s="10" t="s">
        <v>5</v>
      </c>
      <c r="B8" s="11"/>
      <c r="C8" s="12">
        <f t="shared" ref="C8:H8" si="0">SUM(C4:C7)</f>
        <v>722</v>
      </c>
      <c r="D8" s="12">
        <f t="shared" si="0"/>
        <v>722</v>
      </c>
      <c r="E8" s="12">
        <f>SUM(E4:E7)</f>
        <v>722</v>
      </c>
      <c r="F8" s="12">
        <f t="shared" si="0"/>
        <v>722</v>
      </c>
      <c r="G8" s="12">
        <f>SUM(G4:G7)</f>
        <v>722</v>
      </c>
      <c r="H8" s="12">
        <f t="shared" si="0"/>
        <v>722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20</v>
      </c>
      <c r="E12" s="4" t="s">
        <v>4</v>
      </c>
      <c r="F12" s="4" t="s">
        <v>1</v>
      </c>
      <c r="G12" s="4" t="s">
        <v>3</v>
      </c>
      <c r="H12" s="4" t="s">
        <v>19</v>
      </c>
    </row>
    <row r="13" spans="1:11" x14ac:dyDescent="0.55000000000000004">
      <c r="A13" s="3" t="str">
        <f>A4</f>
        <v>TP</v>
      </c>
      <c r="B13" s="1" t="s">
        <v>22</v>
      </c>
      <c r="C13" s="5">
        <f>C4/C$8</f>
        <v>0.17728531855955679</v>
      </c>
      <c r="D13" s="5">
        <f t="shared" ref="D13:F13" si="1">D4/D$8</f>
        <v>0.22853185595567868</v>
      </c>
      <c r="E13" s="5">
        <f>E4/E$8</f>
        <v>0.31024930747922436</v>
      </c>
      <c r="F13" s="5">
        <f t="shared" si="1"/>
        <v>0.16066481994459833</v>
      </c>
      <c r="G13" s="5">
        <f>G4/G$8</f>
        <v>0.22853185595567868</v>
      </c>
      <c r="H13" s="5">
        <f>H4/H$8</f>
        <v>0.27977839335180055</v>
      </c>
    </row>
    <row r="14" spans="1:11" x14ac:dyDescent="0.55000000000000004">
      <c r="A14" s="3" t="str">
        <f t="shared" ref="A14:A16" si="2">A5</f>
        <v>TN</v>
      </c>
      <c r="B14" s="1" t="s">
        <v>23</v>
      </c>
      <c r="C14" s="5">
        <f t="shared" ref="C14:H16" si="3">C5/C$8</f>
        <v>0.46260387811634351</v>
      </c>
      <c r="D14" s="5">
        <f t="shared" si="3"/>
        <v>0.56371191135734067</v>
      </c>
      <c r="E14" s="5">
        <f>E5/E$8</f>
        <v>0.296398891966759</v>
      </c>
      <c r="F14" s="5">
        <f t="shared" si="3"/>
        <v>0.56094182825484762</v>
      </c>
      <c r="G14" s="5">
        <f>G5/G$8</f>
        <v>0.53601108033240996</v>
      </c>
      <c r="H14" s="5">
        <f t="shared" si="3"/>
        <v>0.51939058171745156</v>
      </c>
    </row>
    <row r="15" spans="1:11" x14ac:dyDescent="0.55000000000000004">
      <c r="A15" s="3" t="str">
        <f t="shared" si="2"/>
        <v>FP</v>
      </c>
      <c r="B15" s="1" t="s">
        <v>24</v>
      </c>
      <c r="C15" s="5">
        <f t="shared" si="3"/>
        <v>0.11772853185595568</v>
      </c>
      <c r="D15" s="5">
        <f t="shared" si="3"/>
        <v>1.662049861495845E-2</v>
      </c>
      <c r="E15" s="5">
        <f>E6/E$8</f>
        <v>0.28393351800554018</v>
      </c>
      <c r="F15" s="5">
        <f t="shared" si="3"/>
        <v>1.9390581717451522E-2</v>
      </c>
      <c r="G15" s="5">
        <f>G6/G$8</f>
        <v>4.4321329639889197E-2</v>
      </c>
      <c r="H15" s="5">
        <f t="shared" si="3"/>
        <v>6.0941828254847646E-2</v>
      </c>
    </row>
    <row r="16" spans="1:11" x14ac:dyDescent="0.55000000000000004">
      <c r="A16" s="3" t="str">
        <f t="shared" si="2"/>
        <v>FN</v>
      </c>
      <c r="B16" s="1" t="s">
        <v>25</v>
      </c>
      <c r="C16" s="5">
        <f t="shared" si="3"/>
        <v>0.24238227146814403</v>
      </c>
      <c r="D16" s="5">
        <f t="shared" si="3"/>
        <v>0.19113573407202217</v>
      </c>
      <c r="E16" s="5">
        <f>E7/E$8</f>
        <v>0.10941828254847645</v>
      </c>
      <c r="F16" s="5">
        <f t="shared" si="3"/>
        <v>0.25900277008310252</v>
      </c>
      <c r="G16" s="5">
        <f>G7/G$8</f>
        <v>0.19113573407202217</v>
      </c>
      <c r="H16" s="5">
        <f t="shared" si="3"/>
        <v>0.13988919667590027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4">D12</f>
        <v>RF</v>
      </c>
      <c r="E18" s="4" t="str">
        <f t="shared" si="4"/>
        <v>SVM</v>
      </c>
      <c r="F18" s="4" t="str">
        <f t="shared" si="4"/>
        <v>XGB</v>
      </c>
      <c r="G18" s="4" t="str">
        <f t="shared" si="4"/>
        <v>BO-LightGBM</v>
      </c>
      <c r="H18" s="4" t="str">
        <f t="shared" si="4"/>
        <v>CNN</v>
      </c>
    </row>
    <row r="19" spans="2:8" x14ac:dyDescent="0.55000000000000004">
      <c r="B19" s="1" t="s">
        <v>16</v>
      </c>
      <c r="C19" s="5">
        <f>(C4*C5-C6*C7)/SQRT((C4+C6)*(C4+C7)*(C5+C6)*(C5+C7))</f>
        <v>0.23761235379033829</v>
      </c>
      <c r="D19" s="5">
        <f>(D4*D5-D6*D7)/SQRT((D4+D6)*(D4+D7)*(D5+D6)*(D5+D7))</f>
        <v>0.59186336565039699</v>
      </c>
      <c r="E19" s="5">
        <f>(E4*E5-E6*E7)/SQRT((E4+E6)*(E4+E7)*(E5+E6)*(E5+E7))</f>
        <v>0.251263741864096</v>
      </c>
      <c r="F19" s="5">
        <f t="shared" ref="F19:H19" si="5">(F4*F5-F6*F7)/SQRT((F4+F6)*(F4+F7)*(F5+F6)*(F5+F7))</f>
        <v>0.44879732762783464</v>
      </c>
      <c r="G19" s="5">
        <f>(G4*G5-G6*G7)/SQRT((G4+G6)*(G4+G7)*(G5+G6)*(G5+G7))</f>
        <v>0.51871690720172103</v>
      </c>
      <c r="H19" s="5">
        <f t="shared" si="5"/>
        <v>0.58482606341116772</v>
      </c>
    </row>
    <row r="20" spans="2:8" x14ac:dyDescent="0.55000000000000004">
      <c r="B20" s="1" t="s">
        <v>12</v>
      </c>
      <c r="C20" s="6">
        <f>(C4+C5)/C8</f>
        <v>0.63988919667590027</v>
      </c>
      <c r="D20" s="6">
        <f t="shared" ref="D20:H20" si="6">(D4+D5)/D8</f>
        <v>0.79224376731301938</v>
      </c>
      <c r="E20" s="6">
        <f>(E4+E5)/E8</f>
        <v>0.60664819944598336</v>
      </c>
      <c r="F20" s="6">
        <f t="shared" si="6"/>
        <v>0.72160664819944598</v>
      </c>
      <c r="G20" s="6">
        <f>(G4+G5)/G8</f>
        <v>0.76454293628808867</v>
      </c>
      <c r="H20" s="6">
        <f t="shared" si="6"/>
        <v>0.79916897506925211</v>
      </c>
    </row>
    <row r="21" spans="2:8" x14ac:dyDescent="0.55000000000000004">
      <c r="B21" s="1" t="s">
        <v>13</v>
      </c>
      <c r="C21" s="6">
        <f>C4/(C4+C6)</f>
        <v>0.60093896713615025</v>
      </c>
      <c r="D21" s="6">
        <f>D4/(D4+D6)</f>
        <v>0.93220338983050843</v>
      </c>
      <c r="E21" s="6">
        <f>E4/(E4+E6)</f>
        <v>0.52214452214452212</v>
      </c>
      <c r="F21" s="6">
        <f t="shared" ref="F21:H21" si="7">F4/(F4+F6)</f>
        <v>0.89230769230769236</v>
      </c>
      <c r="G21" s="6">
        <f>G4/(G4+G6)</f>
        <v>0.8375634517766497</v>
      </c>
      <c r="H21" s="6">
        <f t="shared" si="7"/>
        <v>0.82113821138211385</v>
      </c>
    </row>
    <row r="22" spans="2:8" x14ac:dyDescent="0.55000000000000004">
      <c r="B22" s="1" t="s">
        <v>14</v>
      </c>
      <c r="C22" s="6">
        <f>C4/(C4+C7)</f>
        <v>0.42244224422442245</v>
      </c>
      <c r="D22" s="6">
        <f t="shared" ref="D22:H22" si="8">D4/(D4+D7)</f>
        <v>0.54455445544554459</v>
      </c>
      <c r="E22" s="6">
        <f>E4/(E4+E7)</f>
        <v>0.73927392739273923</v>
      </c>
      <c r="F22" s="6">
        <f t="shared" si="8"/>
        <v>0.38283828382838286</v>
      </c>
      <c r="G22" s="6">
        <f>G4/(G4+G7)</f>
        <v>0.54455445544554459</v>
      </c>
      <c r="H22" s="6">
        <f t="shared" si="8"/>
        <v>0.66666666666666663</v>
      </c>
    </row>
    <row r="23" spans="2:8" x14ac:dyDescent="0.55000000000000004">
      <c r="B23" s="1" t="s">
        <v>15</v>
      </c>
      <c r="C23" s="6">
        <f>(2*C21*C22)/(C21+C22)</f>
        <v>0.49612403100775188</v>
      </c>
      <c r="D23" s="6">
        <f t="shared" ref="D23:H23" si="9">(2*D21*D22)/(D21+D22)</f>
        <v>0.6875</v>
      </c>
      <c r="E23" s="6">
        <f>(2*E21*E22)/(E21+E22)</f>
        <v>0.61202185792349717</v>
      </c>
      <c r="F23" s="6">
        <f t="shared" si="9"/>
        <v>0.53579676674364896</v>
      </c>
      <c r="G23" s="6">
        <f>(2*G21*G22)/(G21+G22)</f>
        <v>0.66</v>
      </c>
      <c r="H23" s="6">
        <f t="shared" si="9"/>
        <v>0.73588342440801457</v>
      </c>
    </row>
    <row r="24" spans="2:8" x14ac:dyDescent="0.55000000000000004">
      <c r="B24" s="1" t="s">
        <v>18</v>
      </c>
      <c r="C24" s="5">
        <f>(C19+1)/2</f>
        <v>0.61880617689516915</v>
      </c>
      <c r="D24" s="5">
        <f t="shared" ref="D24:H24" si="10">(D19+1)/2</f>
        <v>0.79593168282519855</v>
      </c>
      <c r="E24" s="5">
        <f>(E19+1)/2</f>
        <v>0.62563187093204797</v>
      </c>
      <c r="F24" s="5">
        <f t="shared" si="10"/>
        <v>0.72439866381391727</v>
      </c>
      <c r="G24" s="5">
        <f>(G19+1)/2</f>
        <v>0.75935845360086052</v>
      </c>
      <c r="H24" s="5">
        <f t="shared" si="10"/>
        <v>0.79241303170558386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5DAC-B8A6-4193-B441-BABBDCA95665}">
  <dimension ref="A1:G351"/>
  <sheetViews>
    <sheetView tabSelected="1" zoomScale="145" zoomScaleNormal="145" workbookViewId="0">
      <selection activeCell="C2" sqref="C2:C351"/>
    </sheetView>
  </sheetViews>
  <sheetFormatPr defaultRowHeight="14.4" x14ac:dyDescent="0.55000000000000004"/>
  <cols>
    <col min="1" max="1" width="8.5234375" bestFit="1" customWidth="1"/>
    <col min="6" max="6" width="11.578125" customWidth="1"/>
  </cols>
  <sheetData>
    <row r="1" spans="1:7" x14ac:dyDescent="0.55000000000000004">
      <c r="A1" s="11" t="s">
        <v>28</v>
      </c>
      <c r="B1" s="4" t="s">
        <v>2</v>
      </c>
      <c r="C1" s="4" t="s">
        <v>20</v>
      </c>
      <c r="D1" s="4" t="s">
        <v>4</v>
      </c>
      <c r="E1" s="4" t="s">
        <v>1</v>
      </c>
      <c r="F1" s="4" t="s">
        <v>3</v>
      </c>
      <c r="G1" s="4" t="s">
        <v>19</v>
      </c>
    </row>
    <row r="2" spans="1:7" x14ac:dyDescent="0.55000000000000004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55000000000000004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</row>
    <row r="4" spans="1:7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</row>
    <row r="6" spans="1:7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55000000000000004">
      <c r="A9">
        <v>1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</row>
    <row r="10" spans="1:7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55000000000000004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</row>
    <row r="12" spans="1:7" x14ac:dyDescent="0.55000000000000004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1:7" x14ac:dyDescent="0.5500000000000000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55000000000000004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55000000000000004">
      <c r="A15">
        <v>0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</row>
    <row r="16" spans="1:7" x14ac:dyDescent="0.55000000000000004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</row>
    <row r="17" spans="1:7" x14ac:dyDescent="0.55000000000000004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x14ac:dyDescent="0.5500000000000000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55000000000000004">
      <c r="A19">
        <v>1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</row>
    <row r="20" spans="1:7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55000000000000004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</row>
    <row r="23" spans="1:7" x14ac:dyDescent="0.55000000000000004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</row>
    <row r="24" spans="1:7" x14ac:dyDescent="0.55000000000000004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</row>
    <row r="25" spans="1:7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>
        <v>0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</row>
    <row r="27" spans="1:7" x14ac:dyDescent="0.55000000000000004">
      <c r="A27">
        <v>1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55000000000000004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55000000000000004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</row>
    <row r="31" spans="1:7" x14ac:dyDescent="0.55000000000000004">
      <c r="A31">
        <v>0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</row>
    <row r="32" spans="1:7" x14ac:dyDescent="0.55000000000000004">
      <c r="A32">
        <v>1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</row>
    <row r="33" spans="1:7" x14ac:dyDescent="0.55000000000000004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>
        <v>0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</row>
    <row r="36" spans="1:7" x14ac:dyDescent="0.55000000000000004">
      <c r="A36">
        <v>0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</row>
    <row r="37" spans="1:7" x14ac:dyDescent="0.55000000000000004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  <c r="G38">
        <v>0</v>
      </c>
    </row>
    <row r="39" spans="1:7" x14ac:dyDescent="0.55000000000000004">
      <c r="A39">
        <v>0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</row>
    <row r="40" spans="1:7" x14ac:dyDescent="0.5500000000000000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55000000000000004">
      <c r="A45">
        <v>1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</row>
    <row r="46" spans="1:7" x14ac:dyDescent="0.55000000000000004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55000000000000004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</row>
    <row r="49" spans="1:7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55000000000000004">
      <c r="A51">
        <v>0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</row>
    <row r="52" spans="1:7" x14ac:dyDescent="0.55000000000000004">
      <c r="A52">
        <v>1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</row>
    <row r="53" spans="1:7" x14ac:dyDescent="0.55000000000000004">
      <c r="A53">
        <v>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</row>
    <row r="54" spans="1:7" x14ac:dyDescent="0.55000000000000004">
      <c r="A54">
        <v>0</v>
      </c>
      <c r="B54">
        <v>1</v>
      </c>
      <c r="C54">
        <v>0</v>
      </c>
      <c r="D54">
        <v>1</v>
      </c>
      <c r="E54">
        <v>0</v>
      </c>
      <c r="F54">
        <v>1</v>
      </c>
      <c r="G54">
        <v>1</v>
      </c>
    </row>
    <row r="55" spans="1:7" x14ac:dyDescent="0.55000000000000004">
      <c r="A55">
        <v>0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</row>
    <row r="56" spans="1:7" x14ac:dyDescent="0.55000000000000004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</row>
    <row r="57" spans="1:7" x14ac:dyDescent="0.55000000000000004">
      <c r="A57">
        <v>0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</row>
    <row r="58" spans="1:7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55000000000000004">
      <c r="A60">
        <v>1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</row>
    <row r="61" spans="1:7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55000000000000004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</row>
    <row r="63" spans="1:7" x14ac:dyDescent="0.55000000000000004">
      <c r="A63">
        <v>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</row>
    <row r="64" spans="1:7" x14ac:dyDescent="0.55000000000000004">
      <c r="A64">
        <v>0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</row>
    <row r="65" spans="1:7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</row>
    <row r="67" spans="1:7" x14ac:dyDescent="0.55000000000000004">
      <c r="A67">
        <v>0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</row>
    <row r="68" spans="1:7" x14ac:dyDescent="0.55000000000000004">
      <c r="A68">
        <v>0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</row>
    <row r="69" spans="1:7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55000000000000004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</row>
    <row r="72" spans="1:7" x14ac:dyDescent="0.55000000000000004">
      <c r="A72">
        <v>1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</row>
    <row r="73" spans="1:7" x14ac:dyDescent="0.55000000000000004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</row>
    <row r="74" spans="1:7" x14ac:dyDescent="0.55000000000000004">
      <c r="A74">
        <v>0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</row>
    <row r="75" spans="1:7" x14ac:dyDescent="0.55000000000000004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</row>
    <row r="76" spans="1:7" x14ac:dyDescent="0.55000000000000004">
      <c r="A76">
        <v>1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</row>
    <row r="77" spans="1:7" x14ac:dyDescent="0.55000000000000004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</row>
    <row r="78" spans="1:7" x14ac:dyDescent="0.55000000000000004">
      <c r="A78">
        <v>1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</row>
    <row r="79" spans="1:7" x14ac:dyDescent="0.55000000000000004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7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55000000000000004">
      <c r="A81">
        <v>1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</row>
    <row r="82" spans="1:7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55000000000000004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</row>
    <row r="86" spans="1:7" x14ac:dyDescent="0.55000000000000004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</row>
    <row r="87" spans="1:7" x14ac:dyDescent="0.55000000000000004">
      <c r="A87">
        <v>1</v>
      </c>
      <c r="B87">
        <v>1</v>
      </c>
      <c r="C87">
        <v>0</v>
      </c>
      <c r="D87">
        <v>1</v>
      </c>
      <c r="E87">
        <v>0</v>
      </c>
      <c r="F87">
        <v>0</v>
      </c>
      <c r="G87">
        <v>1</v>
      </c>
    </row>
    <row r="88" spans="1:7" x14ac:dyDescent="0.55000000000000004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55000000000000004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55000000000000004">
      <c r="A90">
        <v>1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</row>
    <row r="91" spans="1:7" x14ac:dyDescent="0.55000000000000004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55000000000000004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55000000000000004">
      <c r="A93">
        <v>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</row>
    <row r="94" spans="1:7" x14ac:dyDescent="0.55000000000000004">
      <c r="A94">
        <v>1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</row>
    <row r="95" spans="1:7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55000000000000004">
      <c r="A97">
        <v>0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</row>
    <row r="98" spans="1:7" x14ac:dyDescent="0.55000000000000004">
      <c r="A98">
        <v>1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</row>
    <row r="99" spans="1:7" x14ac:dyDescent="0.55000000000000004">
      <c r="A99">
        <v>1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</row>
    <row r="100" spans="1:7" x14ac:dyDescent="0.55000000000000004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55000000000000004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</row>
    <row r="102" spans="1:7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55000000000000004">
      <c r="A104">
        <v>0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0</v>
      </c>
    </row>
    <row r="105" spans="1:7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</row>
    <row r="112" spans="1:7" x14ac:dyDescent="0.55000000000000004">
      <c r="A112">
        <v>1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1</v>
      </c>
    </row>
    <row r="113" spans="1:7" x14ac:dyDescent="0.55000000000000004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</row>
    <row r="114" spans="1:7" x14ac:dyDescent="0.5500000000000000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55000000000000004">
      <c r="A115">
        <v>1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</row>
    <row r="116" spans="1:7" x14ac:dyDescent="0.55000000000000004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1</v>
      </c>
    </row>
    <row r="117" spans="1:7" x14ac:dyDescent="0.55000000000000004">
      <c r="A117">
        <v>1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</row>
    <row r="118" spans="1:7" x14ac:dyDescent="0.55000000000000004">
      <c r="A118">
        <v>0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0</v>
      </c>
    </row>
    <row r="119" spans="1:7" x14ac:dyDescent="0.55000000000000004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</row>
    <row r="120" spans="1:7" x14ac:dyDescent="0.55000000000000004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55000000000000004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55000000000000004">
      <c r="A122">
        <v>0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</row>
    <row r="123" spans="1:7" x14ac:dyDescent="0.55000000000000004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55000000000000004">
      <c r="A124">
        <v>1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</row>
    <row r="125" spans="1:7" x14ac:dyDescent="0.55000000000000004">
      <c r="A125">
        <v>1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1</v>
      </c>
    </row>
    <row r="126" spans="1:7" x14ac:dyDescent="0.55000000000000004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55000000000000004">
      <c r="A128">
        <v>1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</row>
    <row r="129" spans="1:7" x14ac:dyDescent="0.55000000000000004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55000000000000004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</row>
    <row r="131" spans="1:7" x14ac:dyDescent="0.55000000000000004">
      <c r="A131">
        <v>1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</row>
    <row r="132" spans="1:7" x14ac:dyDescent="0.55000000000000004">
      <c r="A132">
        <v>0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</row>
    <row r="133" spans="1:7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55000000000000004">
      <c r="A134">
        <v>1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</row>
    <row r="135" spans="1:7" x14ac:dyDescent="0.55000000000000004">
      <c r="A135">
        <v>1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</row>
    <row r="136" spans="1:7" x14ac:dyDescent="0.55000000000000004">
      <c r="A136">
        <v>0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</row>
    <row r="137" spans="1:7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55000000000000004">
      <c r="A140">
        <v>0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</row>
    <row r="141" spans="1:7" x14ac:dyDescent="0.55000000000000004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55000000000000004">
      <c r="A143">
        <v>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</row>
    <row r="144" spans="1:7" x14ac:dyDescent="0.55000000000000004">
      <c r="A144">
        <v>1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</row>
    <row r="145" spans="1:7" x14ac:dyDescent="0.55000000000000004">
      <c r="A145">
        <v>0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</row>
    <row r="146" spans="1:7" x14ac:dyDescent="0.55000000000000004">
      <c r="A146">
        <v>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</row>
    <row r="147" spans="1:7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55000000000000004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</row>
    <row r="149" spans="1:7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55000000000000004">
      <c r="A151">
        <v>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</row>
    <row r="152" spans="1:7" x14ac:dyDescent="0.55000000000000004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</row>
    <row r="153" spans="1:7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55000000000000004">
      <c r="A154">
        <v>1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 x14ac:dyDescent="0.55000000000000004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</row>
    <row r="156" spans="1:7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55000000000000004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</row>
    <row r="158" spans="1:7" x14ac:dyDescent="0.55000000000000004">
      <c r="A158">
        <v>1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</row>
    <row r="159" spans="1:7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55000000000000004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</row>
    <row r="161" spans="1:7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55000000000000004">
      <c r="A162">
        <v>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</row>
    <row r="163" spans="1:7" x14ac:dyDescent="0.55000000000000004">
      <c r="A163">
        <v>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</row>
    <row r="164" spans="1:7" x14ac:dyDescent="0.55000000000000004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</row>
    <row r="165" spans="1:7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55000000000000004">
      <c r="A166">
        <v>1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</row>
    <row r="167" spans="1:7" x14ac:dyDescent="0.55000000000000004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</row>
    <row r="168" spans="1:7" x14ac:dyDescent="0.55000000000000004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55000000000000004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</row>
    <row r="170" spans="1:7" x14ac:dyDescent="0.55000000000000004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</row>
    <row r="171" spans="1:7" x14ac:dyDescent="0.55000000000000004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</row>
    <row r="172" spans="1:7" x14ac:dyDescent="0.55000000000000004">
      <c r="A172">
        <v>1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</v>
      </c>
    </row>
    <row r="173" spans="1:7" x14ac:dyDescent="0.55000000000000004">
      <c r="A173">
        <v>0</v>
      </c>
      <c r="B173">
        <v>1</v>
      </c>
      <c r="C173">
        <v>0</v>
      </c>
      <c r="D173">
        <v>1</v>
      </c>
      <c r="E173">
        <v>1</v>
      </c>
      <c r="F173">
        <v>1</v>
      </c>
      <c r="G173">
        <v>1</v>
      </c>
    </row>
    <row r="174" spans="1:7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55000000000000004">
      <c r="A176">
        <v>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55000000000000004">
      <c r="A178">
        <v>0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</row>
    <row r="179" spans="1:7" x14ac:dyDescent="0.55000000000000004">
      <c r="A179">
        <v>0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</row>
    <row r="180" spans="1:7" x14ac:dyDescent="0.55000000000000004">
      <c r="A180">
        <v>1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0</v>
      </c>
    </row>
    <row r="181" spans="1:7" x14ac:dyDescent="0.55000000000000004">
      <c r="A181">
        <v>0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</row>
    <row r="182" spans="1:7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55000000000000004">
      <c r="A183">
        <v>0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1</v>
      </c>
    </row>
    <row r="184" spans="1:7" x14ac:dyDescent="0.55000000000000004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55000000000000004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</row>
    <row r="186" spans="1:7" x14ac:dyDescent="0.55000000000000004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</row>
    <row r="187" spans="1:7" x14ac:dyDescent="0.55000000000000004">
      <c r="A187">
        <v>1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1</v>
      </c>
    </row>
    <row r="188" spans="1:7" x14ac:dyDescent="0.55000000000000004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55000000000000004">
      <c r="A191">
        <v>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</row>
    <row r="192" spans="1:7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55000000000000004">
      <c r="A193">
        <v>1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</row>
    <row r="194" spans="1:7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55000000000000004">
      <c r="A195">
        <v>1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</row>
    <row r="196" spans="1:7" x14ac:dyDescent="0.55000000000000004">
      <c r="A196">
        <v>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</row>
    <row r="197" spans="1:7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55000000000000004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55000000000000004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</row>
    <row r="200" spans="1:7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55000000000000004">
      <c r="A201">
        <v>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</row>
    <row r="202" spans="1:7" x14ac:dyDescent="0.55000000000000004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</row>
    <row r="203" spans="1:7" x14ac:dyDescent="0.55000000000000004">
      <c r="A203">
        <v>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</row>
    <row r="204" spans="1:7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55000000000000004">
      <c r="A205">
        <v>1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1</v>
      </c>
    </row>
    <row r="206" spans="1:7" x14ac:dyDescent="0.55000000000000004">
      <c r="A206">
        <v>0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</row>
    <row r="207" spans="1:7" x14ac:dyDescent="0.55000000000000004">
      <c r="A207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</row>
    <row r="208" spans="1:7" x14ac:dyDescent="0.55000000000000004">
      <c r="A208">
        <v>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</row>
    <row r="209" spans="1:7" x14ac:dyDescent="0.55000000000000004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</row>
    <row r="210" spans="1:7" x14ac:dyDescent="0.55000000000000004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55000000000000004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55000000000000004">
      <c r="A212">
        <v>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</row>
    <row r="213" spans="1:7" x14ac:dyDescent="0.55000000000000004">
      <c r="A213">
        <v>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55000000000000004">
      <c r="A215">
        <v>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</row>
    <row r="216" spans="1:7" x14ac:dyDescent="0.55000000000000004">
      <c r="A216">
        <v>1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</row>
    <row r="217" spans="1:7" x14ac:dyDescent="0.55000000000000004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</row>
    <row r="218" spans="1:7" x14ac:dyDescent="0.55000000000000004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55000000000000004">
      <c r="A219">
        <v>1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</row>
    <row r="220" spans="1:7" x14ac:dyDescent="0.55000000000000004">
      <c r="A220">
        <v>1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</row>
    <row r="221" spans="1:7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55000000000000004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</row>
    <row r="223" spans="1:7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55000000000000004">
      <c r="A226">
        <v>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</row>
    <row r="227" spans="1:7" x14ac:dyDescent="0.55000000000000004">
      <c r="A227">
        <v>1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0</v>
      </c>
    </row>
    <row r="228" spans="1:7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</row>
    <row r="229" spans="1:7" x14ac:dyDescent="0.55000000000000004">
      <c r="A229">
        <v>1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</row>
    <row r="230" spans="1:7" x14ac:dyDescent="0.55000000000000004">
      <c r="A230">
        <v>0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</row>
    <row r="231" spans="1:7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55000000000000004">
      <c r="A232">
        <v>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55000000000000004">
      <c r="A233">
        <v>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1</v>
      </c>
    </row>
    <row r="234" spans="1:7" x14ac:dyDescent="0.55000000000000004">
      <c r="A234">
        <v>0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</row>
    <row r="235" spans="1:7" x14ac:dyDescent="0.55000000000000004">
      <c r="A235">
        <v>1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</row>
    <row r="236" spans="1:7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55000000000000004">
      <c r="A237">
        <v>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</row>
    <row r="238" spans="1:7" x14ac:dyDescent="0.55000000000000004">
      <c r="A238">
        <v>1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</row>
    <row r="239" spans="1:7" x14ac:dyDescent="0.55000000000000004">
      <c r="A239">
        <v>0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1</v>
      </c>
    </row>
    <row r="240" spans="1:7" x14ac:dyDescent="0.55000000000000004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</row>
    <row r="241" spans="1:7" x14ac:dyDescent="0.55000000000000004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55000000000000004">
      <c r="A242">
        <v>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</row>
    <row r="243" spans="1:7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55000000000000004">
      <c r="A244">
        <v>1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 x14ac:dyDescent="0.55000000000000004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55000000000000004">
      <c r="A246">
        <v>1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</row>
    <row r="247" spans="1:7" x14ac:dyDescent="0.55000000000000004">
      <c r="A247">
        <v>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</row>
    <row r="248" spans="1:7" x14ac:dyDescent="0.55000000000000004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55000000000000004">
      <c r="A249">
        <v>0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</row>
    <row r="250" spans="1:7" x14ac:dyDescent="0.55000000000000004">
      <c r="A250">
        <v>1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</row>
    <row r="251" spans="1:7" x14ac:dyDescent="0.55000000000000004">
      <c r="A251">
        <v>1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</row>
    <row r="252" spans="1:7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55000000000000004">
      <c r="A255">
        <v>1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</row>
    <row r="256" spans="1:7" x14ac:dyDescent="0.55000000000000004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</row>
    <row r="257" spans="1:7" x14ac:dyDescent="0.55000000000000004">
      <c r="A257">
        <v>0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</row>
    <row r="258" spans="1:7" x14ac:dyDescent="0.55000000000000004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55000000000000004">
      <c r="A259">
        <v>1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</row>
    <row r="260" spans="1:7" x14ac:dyDescent="0.55000000000000004">
      <c r="A260">
        <v>1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</row>
    <row r="261" spans="1:7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</row>
    <row r="264" spans="1:7" x14ac:dyDescent="0.55000000000000004">
      <c r="A264">
        <v>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</row>
    <row r="265" spans="1:7" x14ac:dyDescent="0.55000000000000004">
      <c r="A265">
        <v>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</row>
    <row r="266" spans="1:7" x14ac:dyDescent="0.55000000000000004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</row>
    <row r="267" spans="1:7" x14ac:dyDescent="0.55000000000000004">
      <c r="A267">
        <v>1</v>
      </c>
      <c r="B267">
        <v>1</v>
      </c>
      <c r="C267">
        <v>0</v>
      </c>
      <c r="D267">
        <v>1</v>
      </c>
      <c r="E267">
        <v>1</v>
      </c>
      <c r="F267">
        <v>0</v>
      </c>
      <c r="G267">
        <v>1</v>
      </c>
    </row>
    <row r="268" spans="1:7" x14ac:dyDescent="0.55000000000000004">
      <c r="A268">
        <v>1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</row>
    <row r="269" spans="1:7" x14ac:dyDescent="0.55000000000000004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55000000000000004">
      <c r="A270">
        <v>1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</row>
    <row r="271" spans="1:7" x14ac:dyDescent="0.55000000000000004">
      <c r="A271">
        <v>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55000000000000004">
      <c r="A272">
        <v>1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</row>
    <row r="273" spans="1:7" x14ac:dyDescent="0.55000000000000004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1</v>
      </c>
    </row>
    <row r="274" spans="1:7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</row>
    <row r="276" spans="1:7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55000000000000004">
      <c r="A277">
        <v>1</v>
      </c>
      <c r="B277">
        <v>1</v>
      </c>
      <c r="C277">
        <v>1</v>
      </c>
      <c r="D277">
        <v>0</v>
      </c>
      <c r="E277">
        <v>1</v>
      </c>
      <c r="F277">
        <v>1</v>
      </c>
      <c r="G277">
        <v>1</v>
      </c>
    </row>
    <row r="278" spans="1:7" x14ac:dyDescent="0.55000000000000004">
      <c r="A278">
        <v>0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</row>
    <row r="279" spans="1:7" x14ac:dyDescent="0.55000000000000004">
      <c r="A279">
        <v>1</v>
      </c>
      <c r="B279">
        <v>0</v>
      </c>
      <c r="C279">
        <v>1</v>
      </c>
      <c r="D279">
        <v>1</v>
      </c>
      <c r="E279">
        <v>1</v>
      </c>
      <c r="F279">
        <v>0</v>
      </c>
      <c r="G279">
        <v>1</v>
      </c>
    </row>
    <row r="280" spans="1:7" x14ac:dyDescent="0.55000000000000004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</row>
    <row r="281" spans="1:7" x14ac:dyDescent="0.55000000000000004">
      <c r="A281">
        <v>1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1</v>
      </c>
    </row>
    <row r="282" spans="1:7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55000000000000004">
      <c r="A283">
        <v>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0</v>
      </c>
    </row>
    <row r="284" spans="1:7" x14ac:dyDescent="0.55000000000000004">
      <c r="A284">
        <v>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</row>
    <row r="285" spans="1:7" x14ac:dyDescent="0.55000000000000004">
      <c r="A285">
        <v>1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1</v>
      </c>
    </row>
    <row r="286" spans="1:7" x14ac:dyDescent="0.55000000000000004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</row>
    <row r="287" spans="1:7" x14ac:dyDescent="0.55000000000000004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55000000000000004">
      <c r="A288">
        <v>1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</row>
    <row r="289" spans="1:7" x14ac:dyDescent="0.55000000000000004">
      <c r="A289">
        <v>1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</row>
    <row r="290" spans="1:7" x14ac:dyDescent="0.55000000000000004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</row>
    <row r="291" spans="1:7" x14ac:dyDescent="0.55000000000000004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</row>
    <row r="292" spans="1:7" x14ac:dyDescent="0.55000000000000004">
      <c r="A292">
        <v>1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</row>
    <row r="293" spans="1:7" x14ac:dyDescent="0.55000000000000004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0</v>
      </c>
    </row>
    <row r="294" spans="1:7" x14ac:dyDescent="0.55000000000000004">
      <c r="A294">
        <v>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</row>
    <row r="295" spans="1:7" x14ac:dyDescent="0.55000000000000004">
      <c r="A295">
        <v>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55000000000000004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</row>
    <row r="297" spans="1:7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55000000000000004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</row>
    <row r="299" spans="1:7" x14ac:dyDescent="0.55000000000000004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</row>
    <row r="300" spans="1:7" x14ac:dyDescent="0.55000000000000004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55000000000000004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</row>
    <row r="302" spans="1:7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55000000000000004">
      <c r="A304">
        <v>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1</v>
      </c>
    </row>
    <row r="305" spans="1:7" x14ac:dyDescent="0.55000000000000004">
      <c r="A305">
        <v>0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0</v>
      </c>
    </row>
    <row r="306" spans="1:7" x14ac:dyDescent="0.55000000000000004">
      <c r="A306">
        <v>0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</row>
    <row r="307" spans="1:7" x14ac:dyDescent="0.55000000000000004">
      <c r="A307">
        <v>0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</row>
    <row r="308" spans="1:7" x14ac:dyDescent="0.55000000000000004">
      <c r="A308">
        <v>1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</row>
    <row r="309" spans="1:7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55000000000000004">
      <c r="A310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55000000000000004">
      <c r="A311">
        <v>1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</row>
    <row r="312" spans="1:7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55000000000000004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55000000000000004">
      <c r="A314">
        <v>0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1</v>
      </c>
    </row>
    <row r="315" spans="1:7" x14ac:dyDescent="0.55000000000000004">
      <c r="A315">
        <v>0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</row>
    <row r="316" spans="1:7" x14ac:dyDescent="0.55000000000000004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55000000000000004">
      <c r="A317">
        <v>1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</row>
    <row r="318" spans="1:7" x14ac:dyDescent="0.55000000000000004">
      <c r="A318">
        <v>1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1</v>
      </c>
    </row>
    <row r="319" spans="1:7" x14ac:dyDescent="0.55000000000000004">
      <c r="A319">
        <v>0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</row>
    <row r="320" spans="1:7" x14ac:dyDescent="0.55000000000000004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55000000000000004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</row>
    <row r="323" spans="1:7" x14ac:dyDescent="0.55000000000000004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55000000000000004">
      <c r="A324">
        <v>0</v>
      </c>
      <c r="B324">
        <v>0</v>
      </c>
      <c r="C324">
        <v>1</v>
      </c>
      <c r="D324">
        <v>1</v>
      </c>
      <c r="E324">
        <v>1</v>
      </c>
      <c r="F324">
        <v>1</v>
      </c>
      <c r="G324">
        <v>0</v>
      </c>
    </row>
    <row r="325" spans="1:7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55000000000000004">
      <c r="A327">
        <v>1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</row>
    <row r="328" spans="1:7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55000000000000004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55000000000000004">
      <c r="A332">
        <v>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55000000000000004">
      <c r="A334">
        <v>0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0</v>
      </c>
    </row>
    <row r="335" spans="1:7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55000000000000004">
      <c r="A336">
        <v>1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</row>
    <row r="337" spans="1:7" x14ac:dyDescent="0.55000000000000004">
      <c r="A337">
        <v>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</row>
    <row r="338" spans="1:7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55000000000000004">
      <c r="A339">
        <v>1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</row>
    <row r="340" spans="1:7" x14ac:dyDescent="0.55000000000000004">
      <c r="A340">
        <v>0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1</v>
      </c>
    </row>
    <row r="341" spans="1:7" x14ac:dyDescent="0.55000000000000004">
      <c r="A341">
        <v>0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55000000000000004">
      <c r="A342">
        <v>1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</row>
    <row r="343" spans="1:7" x14ac:dyDescent="0.55000000000000004">
      <c r="A343">
        <v>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</row>
    <row r="344" spans="1:7" x14ac:dyDescent="0.55000000000000004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</row>
    <row r="345" spans="1:7" x14ac:dyDescent="0.55000000000000004">
      <c r="A345">
        <v>0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</row>
    <row r="346" spans="1:7" x14ac:dyDescent="0.55000000000000004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55000000000000004">
      <c r="A347">
        <v>1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</row>
    <row r="348" spans="1:7" x14ac:dyDescent="0.55000000000000004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55000000000000004">
      <c r="A349">
        <v>1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</row>
    <row r="350" spans="1:7" x14ac:dyDescent="0.55000000000000004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Hyperparameters</vt:lpstr>
      <vt:lpstr>ML Results</vt:lpstr>
      <vt:lpstr>Training Results</vt:lpstr>
      <vt:lpstr>Label vs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Wong</dc:creator>
  <cp:lastModifiedBy>Le Huan</cp:lastModifiedBy>
  <dcterms:created xsi:type="dcterms:W3CDTF">2024-07-30T21:59:03Z</dcterms:created>
  <dcterms:modified xsi:type="dcterms:W3CDTF">2024-09-05T19:29:10Z</dcterms:modified>
</cp:coreProperties>
</file>