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yu/Desktop/"/>
    </mc:Choice>
  </mc:AlternateContent>
  <xr:revisionPtr revIDLastSave="0" documentId="13_ncr:1_{702B41A2-2DE5-3047-AB21-4659FDB9794C}" xr6:coauthVersionLast="47" xr6:coauthVersionMax="47" xr10:uidLastSave="{00000000-0000-0000-0000-000000000000}"/>
  <bookViews>
    <workbookView xWindow="0" yWindow="0" windowWidth="28800" windowHeight="18000" xr2:uid="{D7D266CB-4FE2-4343-AA49-051535280BE8}"/>
  </bookViews>
  <sheets>
    <sheet name="Sheet1" sheetId="1" r:id="rId1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L53" i="1"/>
  <c r="K48" i="1"/>
  <c r="L48" i="1"/>
  <c r="K43" i="1"/>
  <c r="L43" i="1"/>
  <c r="K38" i="1"/>
  <c r="L38" i="1"/>
  <c r="K27" i="1"/>
  <c r="L27" i="1"/>
  <c r="K22" i="1"/>
  <c r="L22" i="1"/>
  <c r="K17" i="1"/>
  <c r="L17" i="1"/>
  <c r="K12" i="1"/>
  <c r="L12" i="1"/>
</calcChain>
</file>

<file path=xl/sharedStrings.xml><?xml version="1.0" encoding="utf-8"?>
<sst xmlns="http://schemas.openxmlformats.org/spreadsheetml/2006/main" count="85" uniqueCount="29">
  <si>
    <t>Pooled Analysis (2:1 allocation)</t>
  </si>
  <si>
    <t>Futility Boundary (HR Scale)</t>
  </si>
  <si>
    <t>Null</t>
  </si>
  <si>
    <t>Alt</t>
  </si>
  <si>
    <t xml:space="preserve"> </t>
  </si>
  <si>
    <t>Design</t>
  </si>
  <si>
    <t>Look</t>
  </si>
  <si>
    <t>Interim</t>
  </si>
  <si>
    <t>Final</t>
  </si>
  <si>
    <t>Events</t>
  </si>
  <si>
    <t>Sample size under</t>
  </si>
  <si>
    <t>Analysis Time under</t>
  </si>
  <si>
    <t>Incremental Boundary Crossing Probabilities under</t>
  </si>
  <si>
    <t>Rho parameter</t>
  </si>
  <si>
    <t>Timing of analysis</t>
  </si>
  <si>
    <t>High Dose vs. Placebo</t>
  </si>
  <si>
    <t xml:space="preserve">Assumptions: </t>
  </si>
  <si>
    <t xml:space="preserve"> 80% power, 0.1 one sided alpha, subjects followed for a max of 1 year and last subject followed for 0.5 years. Accrual time=1.83 years, and study duration=2.33 years.</t>
  </si>
  <si>
    <t xml:space="preserve">Fixed Sample design </t>
  </si>
  <si>
    <t>62 subjects/arm and a total of 100 events</t>
  </si>
  <si>
    <t>Event counts and sample size for high dose vs. placebo reflect 2 arms. For 3 arms, sample size is multiplied by 1.5 and events have to be provided separately</t>
  </si>
  <si>
    <t>48 subjects per arm and a total of 78 events</t>
  </si>
  <si>
    <t>rpact results</t>
  </si>
  <si>
    <t>Notes:</t>
  </si>
  <si>
    <t>I think she made a typo (19.4%) here.</t>
  </si>
  <si>
    <t>Why is sample size different from 144 based on assumptions?</t>
  </si>
  <si>
    <t>This case did not get the exact results.</t>
  </si>
  <si>
    <t>Looks good.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</si>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</sst>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/>
    </xf>
    <xf numFmtId="10" fontId="0" fillId="0" borderId="0" xfId="0" applyNumberFormat="1"/>
    <xf numFmtId="10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0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0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24A8-7437-4449-8EC4-BF6E8E2C6450}">
  <dimension ref="A1:R54"/>
  <sheetViews>
    <sheetView tabSelected="1" topLeftCell="A30" workbookViewId="0">
      <selection activeCell="G58" sqref="G58"/>
    </sheetView>
  </sheetViews>
  <sheetFormatPr baseColWidth="10" defaultColWidth="8.83203125" defaultRowHeight="15" x14ac:dyDescent="0.2"/>
  <cols>
    <col min="4" max="4" width="16.83203125" customWidth="1"/>
    <col min="6" max="6" width="15.83203125" customWidth="1"/>
    <col min="13" max="13" width="17.1640625" customWidth="1"/>
    <col min="18" max="18" width="24.33203125" customWidth="1"/>
  </cols>
  <sheetData>
    <row r="1" spans="1:18" x14ac:dyDescent="0.2">
      <c r="A1" s="2"/>
      <c r="B1" s="10" t="s">
        <v>16</v>
      </c>
      <c r="C1" s="10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x14ac:dyDescent="0.2">
      <c r="A2" s="2"/>
      <c r="B2" s="8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8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8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8" x14ac:dyDescent="0.2">
      <c r="A5" s="2"/>
      <c r="B5" s="8" t="s">
        <v>0</v>
      </c>
      <c r="C5" s="8"/>
      <c r="D5" s="8"/>
      <c r="E5" s="2"/>
      <c r="F5" s="2"/>
      <c r="G5" s="2"/>
      <c r="H5" s="2"/>
      <c r="I5" s="2"/>
      <c r="J5" s="2"/>
      <c r="K5" s="2"/>
      <c r="L5" s="2"/>
      <c r="M5" s="2"/>
    </row>
    <row r="6" spans="1:18" x14ac:dyDescent="0.2">
      <c r="A6" s="2"/>
      <c r="B6" s="8" t="s">
        <v>18</v>
      </c>
      <c r="C6" s="8"/>
      <c r="D6" s="8"/>
      <c r="E6" s="8" t="s">
        <v>21</v>
      </c>
      <c r="F6" s="8"/>
      <c r="G6" s="8"/>
      <c r="H6" s="8"/>
      <c r="I6" s="8"/>
      <c r="J6" s="8"/>
      <c r="K6" s="8"/>
      <c r="L6" s="14" t="s">
        <v>22</v>
      </c>
      <c r="M6" s="14"/>
      <c r="O6" s="11" t="s">
        <v>23</v>
      </c>
      <c r="P6" s="11"/>
      <c r="Q6" s="11"/>
      <c r="R6" s="11"/>
    </row>
    <row r="7" spans="1:18" ht="58" customHeight="1" x14ac:dyDescent="0.2">
      <c r="A7" s="2"/>
      <c r="B7" s="3"/>
      <c r="C7" s="3"/>
      <c r="D7" s="3"/>
      <c r="E7" s="3"/>
      <c r="F7" s="3"/>
      <c r="G7" s="8" t="s">
        <v>10</v>
      </c>
      <c r="H7" s="8"/>
      <c r="I7" s="8" t="s">
        <v>11</v>
      </c>
      <c r="J7" s="8"/>
      <c r="K7" s="9" t="s">
        <v>12</v>
      </c>
      <c r="L7" s="9"/>
      <c r="M7" s="3"/>
      <c r="O7" s="11"/>
      <c r="P7" s="11"/>
      <c r="Q7" s="11"/>
      <c r="R7" s="11"/>
    </row>
    <row r="8" spans="1:18" ht="32" x14ac:dyDescent="0.2">
      <c r="A8" s="2"/>
      <c r="B8" s="3" t="s">
        <v>5</v>
      </c>
      <c r="C8" s="3" t="s">
        <v>6</v>
      </c>
      <c r="D8" s="3" t="s">
        <v>14</v>
      </c>
      <c r="E8" s="3" t="s">
        <v>9</v>
      </c>
      <c r="F8" s="4" t="s">
        <v>1</v>
      </c>
      <c r="G8" s="3" t="s">
        <v>2</v>
      </c>
      <c r="H8" s="3" t="s">
        <v>3</v>
      </c>
      <c r="I8" s="3" t="s">
        <v>2</v>
      </c>
      <c r="J8" s="3" t="s">
        <v>3</v>
      </c>
      <c r="K8" s="3" t="s">
        <v>2</v>
      </c>
      <c r="L8" s="3" t="s">
        <v>3</v>
      </c>
      <c r="M8" s="4" t="s">
        <v>13</v>
      </c>
      <c r="N8" s="1" t="s">
        <v>4</v>
      </c>
      <c r="O8" s="11"/>
      <c r="P8" s="11"/>
      <c r="Q8" s="11"/>
      <c r="R8" s="11"/>
    </row>
    <row r="9" spans="1:18" x14ac:dyDescent="0.2">
      <c r="A9" s="2"/>
      <c r="B9" s="3">
        <v>1</v>
      </c>
      <c r="C9" s="3" t="s">
        <v>7</v>
      </c>
      <c r="D9" s="3">
        <v>0.5</v>
      </c>
      <c r="E9" s="3">
        <v>44</v>
      </c>
      <c r="F9" s="3">
        <v>0.91400000000000003</v>
      </c>
      <c r="G9" s="3">
        <v>99</v>
      </c>
      <c r="H9" s="3">
        <v>114</v>
      </c>
      <c r="I9" s="3">
        <v>1.1180000000000001</v>
      </c>
      <c r="J9" s="3">
        <v>1.2949999999999999</v>
      </c>
      <c r="K9" s="5">
        <v>0.61099999999999999</v>
      </c>
      <c r="L9" s="5">
        <v>9.4E-2</v>
      </c>
      <c r="M9" s="3">
        <v>1.07</v>
      </c>
      <c r="O9" s="11"/>
      <c r="P9" s="11"/>
      <c r="Q9" s="11"/>
      <c r="R9" s="11"/>
    </row>
    <row r="10" spans="1:18" x14ac:dyDescent="0.2">
      <c r="A10" s="2"/>
      <c r="B10" s="3"/>
      <c r="C10" s="3" t="s">
        <v>8</v>
      </c>
      <c r="D10" s="3"/>
      <c r="E10" s="3">
        <v>88</v>
      </c>
      <c r="F10" s="3">
        <v>0.748</v>
      </c>
      <c r="G10" s="3">
        <v>161</v>
      </c>
      <c r="H10" s="3">
        <v>161</v>
      </c>
      <c r="I10" s="3">
        <v>1.8340000000000001</v>
      </c>
      <c r="J10" s="3">
        <v>2.3279999999999998</v>
      </c>
      <c r="K10" s="5">
        <v>0.29899999999999999</v>
      </c>
      <c r="L10" s="15">
        <v>0.19400000000000001</v>
      </c>
      <c r="M10" s="3"/>
      <c r="O10" s="11" t="s">
        <v>24</v>
      </c>
      <c r="P10" s="11"/>
      <c r="Q10" s="11"/>
      <c r="R10" s="11"/>
    </row>
    <row r="11" spans="1:18" x14ac:dyDescent="0.2">
      <c r="A11" s="2"/>
      <c r="B11" s="12">
        <v>2</v>
      </c>
      <c r="C11" s="12" t="s">
        <v>7</v>
      </c>
      <c r="D11" s="12">
        <v>0.5</v>
      </c>
      <c r="E11" s="12">
        <v>44</v>
      </c>
      <c r="F11" s="12"/>
      <c r="G11" s="12"/>
      <c r="H11" s="12">
        <v>112</v>
      </c>
      <c r="I11" s="12"/>
      <c r="J11" s="12"/>
      <c r="K11" s="13">
        <v>0.61199999999999999</v>
      </c>
      <c r="L11" s="13">
        <v>9.5000000000000001E-2</v>
      </c>
      <c r="M11" s="12">
        <v>1.07</v>
      </c>
      <c r="O11" s="11"/>
      <c r="P11" s="11"/>
      <c r="Q11" s="11"/>
      <c r="R11" s="11"/>
    </row>
    <row r="12" spans="1:18" x14ac:dyDescent="0.2">
      <c r="A12" s="2"/>
      <c r="B12" s="12"/>
      <c r="C12" s="12" t="s">
        <v>8</v>
      </c>
      <c r="D12" s="12"/>
      <c r="E12" s="12">
        <v>88</v>
      </c>
      <c r="F12" s="12"/>
      <c r="G12" s="12"/>
      <c r="H12" s="16">
        <v>161</v>
      </c>
      <c r="I12" s="12"/>
      <c r="J12" s="12"/>
      <c r="K12" s="13">
        <f>0.9-K11</f>
        <v>0.28800000000000003</v>
      </c>
      <c r="L12" s="13">
        <f>1-0.8018-L11</f>
        <v>0.10320000000000004</v>
      </c>
      <c r="M12" s="12"/>
      <c r="O12" s="11" t="s">
        <v>25</v>
      </c>
      <c r="P12" s="11"/>
      <c r="Q12" s="11"/>
      <c r="R12" s="11"/>
    </row>
    <row r="13" spans="1:18" x14ac:dyDescent="0.2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O13" s="11"/>
      <c r="P13" s="11"/>
      <c r="Q13" s="11"/>
      <c r="R13" s="11"/>
    </row>
    <row r="14" spans="1:18" x14ac:dyDescent="0.2">
      <c r="A14" s="2"/>
      <c r="B14" s="3">
        <v>2</v>
      </c>
      <c r="C14" s="3" t="s">
        <v>7</v>
      </c>
      <c r="D14" s="3">
        <v>0.5</v>
      </c>
      <c r="E14" s="3">
        <v>41</v>
      </c>
      <c r="F14" s="3">
        <v>1.0309999999999999</v>
      </c>
      <c r="G14" s="3">
        <v>92</v>
      </c>
      <c r="H14" s="3">
        <v>106</v>
      </c>
      <c r="I14" s="3">
        <v>1.123</v>
      </c>
      <c r="J14" s="3">
        <v>1.3009999999999999</v>
      </c>
      <c r="K14" s="5">
        <v>0.46300000000000002</v>
      </c>
      <c r="L14" s="5">
        <v>5.0999999999999997E-2</v>
      </c>
      <c r="M14" s="3">
        <v>1.5</v>
      </c>
      <c r="O14" s="11"/>
      <c r="P14" s="11"/>
      <c r="Q14" s="11"/>
      <c r="R14" s="11"/>
    </row>
    <row r="15" spans="1:18" x14ac:dyDescent="0.2">
      <c r="A15" s="2"/>
      <c r="B15" s="3"/>
      <c r="C15" s="3" t="s">
        <v>8</v>
      </c>
      <c r="D15" s="3"/>
      <c r="E15" s="3">
        <v>81</v>
      </c>
      <c r="F15" s="3">
        <v>0.73899999999999999</v>
      </c>
      <c r="G15" s="3">
        <v>149</v>
      </c>
      <c r="H15" s="3">
        <v>149</v>
      </c>
      <c r="I15" s="3">
        <v>1.8260000000000001</v>
      </c>
      <c r="J15" s="3">
        <v>2.3039999999999998</v>
      </c>
      <c r="K15" s="5">
        <v>0.441</v>
      </c>
      <c r="L15" s="5">
        <v>0.14799999999999999</v>
      </c>
      <c r="M15" s="3"/>
      <c r="O15" s="11"/>
      <c r="P15" s="11"/>
      <c r="Q15" s="11"/>
      <c r="R15" s="11"/>
    </row>
    <row r="16" spans="1:18" x14ac:dyDescent="0.2">
      <c r="A16" s="2"/>
      <c r="B16" s="12">
        <v>3</v>
      </c>
      <c r="C16" s="12" t="s">
        <v>7</v>
      </c>
      <c r="D16" s="12">
        <v>0.5</v>
      </c>
      <c r="E16" s="12">
        <v>41</v>
      </c>
      <c r="F16" s="12"/>
      <c r="G16" s="12"/>
      <c r="H16" s="12">
        <v>103</v>
      </c>
      <c r="I16" s="12"/>
      <c r="J16" s="12"/>
      <c r="K16" s="13">
        <v>0.53310000000000002</v>
      </c>
      <c r="L16" s="13">
        <v>7.3599999999999999E-2</v>
      </c>
      <c r="M16" s="12">
        <v>1.5</v>
      </c>
      <c r="O16" s="11" t="s">
        <v>26</v>
      </c>
      <c r="P16" s="11"/>
      <c r="Q16" s="11"/>
      <c r="R16" s="11"/>
    </row>
    <row r="17" spans="1:18" x14ac:dyDescent="0.2">
      <c r="A17" s="2"/>
      <c r="B17" s="12"/>
      <c r="C17" s="12" t="s">
        <v>8</v>
      </c>
      <c r="D17" s="12"/>
      <c r="E17" s="12">
        <v>81</v>
      </c>
      <c r="F17" s="12"/>
      <c r="G17" s="12"/>
      <c r="H17" s="12">
        <v>149</v>
      </c>
      <c r="I17" s="12"/>
      <c r="J17" s="12"/>
      <c r="K17" s="13">
        <f>0.9-K16</f>
        <v>0.3669</v>
      </c>
      <c r="L17" s="13">
        <f>1-0.7916-L16</f>
        <v>0.13480000000000003</v>
      </c>
      <c r="M17" s="12"/>
      <c r="O17" s="11"/>
      <c r="P17" s="11"/>
      <c r="Q17" s="11"/>
      <c r="R17" s="11"/>
    </row>
    <row r="18" spans="1:18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1"/>
      <c r="P18" s="11"/>
      <c r="Q18" s="11"/>
      <c r="R18" s="11"/>
    </row>
    <row r="19" spans="1:18" x14ac:dyDescent="0.2">
      <c r="A19" s="2"/>
      <c r="B19" s="3">
        <v>3</v>
      </c>
      <c r="C19" s="3" t="s">
        <v>7</v>
      </c>
      <c r="D19" s="3">
        <v>0.5</v>
      </c>
      <c r="E19" s="3">
        <v>40</v>
      </c>
      <c r="F19" s="3">
        <v>1.1020000000000001</v>
      </c>
      <c r="G19" s="3">
        <v>90</v>
      </c>
      <c r="H19" s="3">
        <v>104</v>
      </c>
      <c r="I19" s="3">
        <v>1.115</v>
      </c>
      <c r="J19" s="3">
        <v>1.2909999999999999</v>
      </c>
      <c r="K19" s="5">
        <v>0.38600000000000001</v>
      </c>
      <c r="L19" s="5">
        <v>3.5000000000000003E-2</v>
      </c>
      <c r="M19" s="3">
        <v>2.5</v>
      </c>
      <c r="O19" s="11"/>
      <c r="P19" s="11"/>
      <c r="Q19" s="11"/>
      <c r="R19" s="11"/>
    </row>
    <row r="20" spans="1:18" x14ac:dyDescent="0.2">
      <c r="A20" s="2"/>
      <c r="B20" s="3"/>
      <c r="C20" s="3" t="s">
        <v>8</v>
      </c>
      <c r="D20" s="3"/>
      <c r="E20" s="3">
        <v>80</v>
      </c>
      <c r="F20" s="3">
        <v>0.73799999999999999</v>
      </c>
      <c r="G20" s="3">
        <v>147</v>
      </c>
      <c r="H20" s="3">
        <v>147</v>
      </c>
      <c r="I20" s="3">
        <v>1.827</v>
      </c>
      <c r="J20" s="3">
        <v>2.3090000000000002</v>
      </c>
      <c r="K20" s="5">
        <v>0.51600000000000001</v>
      </c>
      <c r="L20" s="5">
        <v>0.16300000000000001</v>
      </c>
      <c r="M20" s="3"/>
      <c r="O20" s="11"/>
      <c r="P20" s="11"/>
      <c r="Q20" s="11"/>
      <c r="R20" s="11"/>
    </row>
    <row r="21" spans="1:18" x14ac:dyDescent="0.2">
      <c r="A21" s="2"/>
      <c r="B21" s="12">
        <v>4</v>
      </c>
      <c r="C21" s="12" t="s">
        <v>7</v>
      </c>
      <c r="D21" s="12">
        <v>0.5</v>
      </c>
      <c r="E21" s="12">
        <v>40</v>
      </c>
      <c r="F21" s="12"/>
      <c r="G21" s="12"/>
      <c r="H21" s="12">
        <v>102</v>
      </c>
      <c r="I21" s="12"/>
      <c r="J21" s="12"/>
      <c r="K21" s="13">
        <v>0.3861</v>
      </c>
      <c r="L21" s="13">
        <v>3.5000000000000003E-2</v>
      </c>
      <c r="M21" s="12">
        <v>2.5</v>
      </c>
      <c r="O21" s="11" t="s">
        <v>27</v>
      </c>
      <c r="P21" s="11"/>
      <c r="Q21" s="11"/>
      <c r="R21" s="11"/>
    </row>
    <row r="22" spans="1:18" x14ac:dyDescent="0.2">
      <c r="A22" s="2"/>
      <c r="B22" s="12"/>
      <c r="C22" s="12" t="s">
        <v>8</v>
      </c>
      <c r="D22" s="12"/>
      <c r="E22" s="12">
        <v>80</v>
      </c>
      <c r="F22" s="12"/>
      <c r="G22" s="12"/>
      <c r="H22" s="12">
        <v>147</v>
      </c>
      <c r="I22" s="12"/>
      <c r="J22" s="12"/>
      <c r="K22" s="13">
        <f>0.9-K21</f>
        <v>0.51390000000000002</v>
      </c>
      <c r="L22" s="13">
        <f>1-0.8022 -L21</f>
        <v>0.16279999999999997</v>
      </c>
      <c r="M22" s="12"/>
      <c r="O22" s="11"/>
      <c r="P22" s="11"/>
      <c r="Q22" s="11"/>
      <c r="R22" s="11"/>
    </row>
    <row r="23" spans="1:18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O23" s="11"/>
      <c r="P23" s="11"/>
      <c r="Q23" s="11"/>
      <c r="R23" s="11"/>
    </row>
    <row r="24" spans="1:18" x14ac:dyDescent="0.2">
      <c r="A24" s="2"/>
      <c r="B24" s="3">
        <v>4</v>
      </c>
      <c r="C24" s="3" t="s">
        <v>7</v>
      </c>
      <c r="D24" s="3">
        <v>0.4</v>
      </c>
      <c r="E24" s="3">
        <v>33</v>
      </c>
      <c r="F24" s="3">
        <v>1.1040000000000001</v>
      </c>
      <c r="G24" s="3">
        <v>81</v>
      </c>
      <c r="H24" s="3">
        <v>93</v>
      </c>
      <c r="I24" s="3">
        <v>0.97099999999999997</v>
      </c>
      <c r="J24" s="3">
        <v>1.1160000000000001</v>
      </c>
      <c r="K24" s="5">
        <v>0.39400000000000002</v>
      </c>
      <c r="L24" s="5">
        <v>4.9000000000000002E-2</v>
      </c>
      <c r="M24" s="3">
        <v>1.5</v>
      </c>
      <c r="O24" s="11"/>
      <c r="P24" s="11"/>
      <c r="Q24" s="11"/>
      <c r="R24" s="11"/>
    </row>
    <row r="25" spans="1:18" x14ac:dyDescent="0.2">
      <c r="A25" s="2"/>
      <c r="B25" s="3"/>
      <c r="C25" s="3" t="s">
        <v>8</v>
      </c>
      <c r="D25" s="3"/>
      <c r="E25" s="3">
        <v>83</v>
      </c>
      <c r="F25" s="3">
        <v>0.74199999999999999</v>
      </c>
      <c r="G25" s="3">
        <v>152</v>
      </c>
      <c r="H25" s="3">
        <v>152</v>
      </c>
      <c r="I25" s="3">
        <v>1.8320000000000001</v>
      </c>
      <c r="J25" s="3">
        <v>2.323</v>
      </c>
      <c r="K25" s="5">
        <v>0.51100000000000001</v>
      </c>
      <c r="L25" s="5">
        <v>0.14699999999999999</v>
      </c>
      <c r="M25" s="3"/>
      <c r="O25" s="11"/>
      <c r="P25" s="11"/>
      <c r="Q25" s="11"/>
      <c r="R25" s="11"/>
    </row>
    <row r="26" spans="1:18" x14ac:dyDescent="0.2">
      <c r="A26" s="2"/>
      <c r="B26" s="12">
        <v>5</v>
      </c>
      <c r="C26" s="12" t="s">
        <v>7</v>
      </c>
      <c r="D26" s="12">
        <v>0.4</v>
      </c>
      <c r="E26" s="12">
        <v>33</v>
      </c>
      <c r="F26" s="12"/>
      <c r="G26" s="12"/>
      <c r="H26" s="12">
        <v>93</v>
      </c>
      <c r="I26" s="12"/>
      <c r="J26" s="12"/>
      <c r="K26" s="13">
        <v>0.39700000000000002</v>
      </c>
      <c r="L26" s="13">
        <v>4.9599999999999998E-2</v>
      </c>
      <c r="M26" s="12">
        <v>1.5</v>
      </c>
      <c r="O26" s="11" t="s">
        <v>27</v>
      </c>
      <c r="P26" s="11"/>
      <c r="Q26" s="11"/>
      <c r="R26" s="11"/>
    </row>
    <row r="27" spans="1:18" x14ac:dyDescent="0.2">
      <c r="A27" s="2"/>
      <c r="B27" s="12"/>
      <c r="C27" s="12" t="s">
        <v>8</v>
      </c>
      <c r="D27" s="12"/>
      <c r="E27" s="12">
        <v>83</v>
      </c>
      <c r="F27" s="12"/>
      <c r="G27" s="12"/>
      <c r="H27" s="12">
        <v>152</v>
      </c>
      <c r="I27" s="12"/>
      <c r="J27" s="12"/>
      <c r="K27" s="13">
        <f>0.9-K26</f>
        <v>0.503</v>
      </c>
      <c r="L27" s="13">
        <f xml:space="preserve"> 1- 0.8036 -L26</f>
        <v>0.14680000000000001</v>
      </c>
      <c r="M27" s="12"/>
      <c r="O27" s="11"/>
      <c r="P27" s="11"/>
      <c r="Q27" s="11"/>
      <c r="R27" s="11"/>
    </row>
    <row r="28" spans="1:1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7"/>
      <c r="L28" s="7"/>
      <c r="M28" s="2"/>
      <c r="O28" s="6"/>
    </row>
    <row r="29" spans="1:1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7"/>
      <c r="L29" s="7"/>
      <c r="M29" s="2"/>
      <c r="O29" s="6"/>
    </row>
    <row r="30" spans="1:18" x14ac:dyDescent="0.2">
      <c r="A30" s="2"/>
      <c r="E30" s="2"/>
      <c r="F30" s="2"/>
      <c r="G30" s="2"/>
      <c r="H30" s="2"/>
      <c r="I30" s="2"/>
      <c r="J30" s="2"/>
      <c r="K30" s="2"/>
      <c r="L30" s="2"/>
      <c r="M30" s="2"/>
      <c r="O30" s="6"/>
    </row>
    <row r="31" spans="1:18" x14ac:dyDescent="0.2">
      <c r="A31" s="2"/>
      <c r="B31" s="8" t="s">
        <v>15</v>
      </c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  <c r="O31" s="6"/>
    </row>
    <row r="32" spans="1:18" x14ac:dyDescent="0.2">
      <c r="A32" s="2"/>
      <c r="B32" s="8" t="s">
        <v>18</v>
      </c>
      <c r="C32" s="8"/>
      <c r="D32" s="8"/>
      <c r="E32" s="8" t="s">
        <v>19</v>
      </c>
      <c r="F32" s="8"/>
      <c r="G32" s="8"/>
      <c r="H32" s="8"/>
      <c r="I32" s="8"/>
      <c r="J32" s="8"/>
      <c r="K32" s="8"/>
      <c r="L32" s="14" t="s">
        <v>22</v>
      </c>
      <c r="M32" s="14"/>
      <c r="O32" s="11" t="s">
        <v>23</v>
      </c>
      <c r="P32" s="11"/>
      <c r="Q32" s="11"/>
      <c r="R32" s="11"/>
    </row>
    <row r="33" spans="1:18" ht="54" customHeight="1" x14ac:dyDescent="0.2">
      <c r="A33" s="2"/>
      <c r="B33" s="3"/>
      <c r="C33" s="3"/>
      <c r="D33" s="3"/>
      <c r="E33" s="3"/>
      <c r="F33" s="3"/>
      <c r="G33" s="8" t="s">
        <v>10</v>
      </c>
      <c r="H33" s="8"/>
      <c r="I33" s="8" t="s">
        <v>11</v>
      </c>
      <c r="J33" s="8"/>
      <c r="K33" s="9" t="s">
        <v>12</v>
      </c>
      <c r="L33" s="9"/>
      <c r="M33" s="3"/>
      <c r="O33" s="11"/>
      <c r="P33" s="11"/>
      <c r="Q33" s="11"/>
      <c r="R33" s="11"/>
    </row>
    <row r="34" spans="1:18" ht="32" x14ac:dyDescent="0.2">
      <c r="A34" s="2"/>
      <c r="B34" s="3" t="s">
        <v>5</v>
      </c>
      <c r="C34" s="3" t="s">
        <v>6</v>
      </c>
      <c r="D34" s="3" t="s">
        <v>14</v>
      </c>
      <c r="E34" s="3" t="s">
        <v>9</v>
      </c>
      <c r="F34" s="4" t="s">
        <v>1</v>
      </c>
      <c r="G34" s="3" t="s">
        <v>2</v>
      </c>
      <c r="H34" s="3" t="s">
        <v>3</v>
      </c>
      <c r="I34" s="3" t="s">
        <v>2</v>
      </c>
      <c r="J34" s="3" t="s">
        <v>3</v>
      </c>
      <c r="K34" s="3" t="s">
        <v>2</v>
      </c>
      <c r="L34" s="3" t="s">
        <v>3</v>
      </c>
      <c r="M34" s="4" t="s">
        <v>13</v>
      </c>
      <c r="O34" s="11"/>
      <c r="P34" s="11"/>
      <c r="Q34" s="11"/>
      <c r="R34" s="11"/>
    </row>
    <row r="35" spans="1:18" x14ac:dyDescent="0.2">
      <c r="A35" s="2"/>
      <c r="B35" s="3">
        <v>1</v>
      </c>
      <c r="C35" s="3" t="s">
        <v>7</v>
      </c>
      <c r="D35" s="3">
        <v>0.5</v>
      </c>
      <c r="E35" s="3">
        <v>40</v>
      </c>
      <c r="F35" s="3">
        <v>0.89900000000000002</v>
      </c>
      <c r="G35" s="3">
        <v>88</v>
      </c>
      <c r="H35" s="3">
        <v>98</v>
      </c>
      <c r="I35" s="3">
        <v>1.167</v>
      </c>
      <c r="J35" s="3">
        <v>1.3</v>
      </c>
      <c r="K35" s="5">
        <v>0.63200000000000001</v>
      </c>
      <c r="L35" s="5">
        <v>0.10100000000000001</v>
      </c>
      <c r="M35" s="3">
        <v>1</v>
      </c>
      <c r="O35" s="11"/>
      <c r="P35" s="11"/>
      <c r="Q35" s="11"/>
      <c r="R35" s="11"/>
    </row>
    <row r="36" spans="1:18" x14ac:dyDescent="0.2">
      <c r="A36" s="2"/>
      <c r="B36" s="3"/>
      <c r="C36" s="3" t="s">
        <v>8</v>
      </c>
      <c r="D36" s="3"/>
      <c r="E36" s="3">
        <v>79</v>
      </c>
      <c r="F36" s="3">
        <v>0.749</v>
      </c>
      <c r="G36" s="3">
        <v>137</v>
      </c>
      <c r="H36" s="3">
        <v>137</v>
      </c>
      <c r="I36" s="3">
        <v>1.919</v>
      </c>
      <c r="J36" s="3">
        <v>2.3250000000000002</v>
      </c>
      <c r="K36" s="5">
        <v>0.27900000000000003</v>
      </c>
      <c r="L36" s="5">
        <v>9.8000000000000004E-2</v>
      </c>
      <c r="M36" s="3"/>
      <c r="O36" s="11"/>
      <c r="P36" s="11"/>
      <c r="Q36" s="11"/>
      <c r="R36" s="11"/>
    </row>
    <row r="37" spans="1:18" x14ac:dyDescent="0.2">
      <c r="A37" s="2"/>
      <c r="B37" s="12">
        <v>1</v>
      </c>
      <c r="C37" s="12" t="s">
        <v>7</v>
      </c>
      <c r="D37" s="12">
        <v>0.5</v>
      </c>
      <c r="E37" s="12">
        <v>40</v>
      </c>
      <c r="F37" s="12"/>
      <c r="G37" s="12"/>
      <c r="H37" s="12">
        <v>96</v>
      </c>
      <c r="I37" s="12"/>
      <c r="J37" s="12"/>
      <c r="K37" s="13">
        <v>0.62529999999999997</v>
      </c>
      <c r="L37" s="13">
        <v>9.9299999999999999E-2</v>
      </c>
      <c r="M37" s="12">
        <v>1</v>
      </c>
      <c r="O37" s="11" t="s">
        <v>28</v>
      </c>
      <c r="P37" s="11"/>
      <c r="Q37" s="11"/>
      <c r="R37" s="11"/>
    </row>
    <row r="38" spans="1:18" x14ac:dyDescent="0.2">
      <c r="A38" s="2"/>
      <c r="B38" s="12"/>
      <c r="C38" s="12" t="s">
        <v>8</v>
      </c>
      <c r="D38" s="12"/>
      <c r="E38" s="12">
        <v>79</v>
      </c>
      <c r="F38" s="12"/>
      <c r="G38" s="12"/>
      <c r="H38" s="12">
        <v>137</v>
      </c>
      <c r="I38" s="12"/>
      <c r="J38" s="12"/>
      <c r="K38" s="13">
        <f>0.9-K37</f>
        <v>0.27470000000000006</v>
      </c>
      <c r="L38" s="13">
        <f>1-0.8015 -L37</f>
        <v>9.920000000000001E-2</v>
      </c>
      <c r="M38" s="12"/>
      <c r="O38" s="11"/>
      <c r="P38" s="11"/>
      <c r="Q38" s="11"/>
      <c r="R38" s="11"/>
    </row>
    <row r="39" spans="1:18" x14ac:dyDescent="0.2">
      <c r="A39" s="2"/>
      <c r="B39" s="3"/>
      <c r="C39" s="3"/>
      <c r="D39" s="3"/>
      <c r="E39" s="3"/>
      <c r="F39" s="3"/>
      <c r="G39" s="3"/>
      <c r="H39" s="3"/>
      <c r="I39" s="3"/>
      <c r="J39" s="3"/>
      <c r="K39" s="5"/>
      <c r="L39" s="5"/>
      <c r="M39" s="3"/>
      <c r="O39" s="11"/>
      <c r="P39" s="11"/>
      <c r="Q39" s="11"/>
      <c r="R39" s="11"/>
    </row>
    <row r="40" spans="1:18" x14ac:dyDescent="0.2">
      <c r="A40" s="2"/>
      <c r="B40" s="3">
        <v>2</v>
      </c>
      <c r="C40" s="3" t="s">
        <v>7</v>
      </c>
      <c r="D40" s="3">
        <v>0.5</v>
      </c>
      <c r="E40" s="3">
        <v>37</v>
      </c>
      <c r="F40" s="3">
        <v>0.999</v>
      </c>
      <c r="G40" s="3">
        <v>81</v>
      </c>
      <c r="H40" s="3">
        <v>91</v>
      </c>
      <c r="I40" s="3">
        <v>1.165</v>
      </c>
      <c r="J40" s="3">
        <v>1.298</v>
      </c>
      <c r="K40" s="5">
        <v>0.502</v>
      </c>
      <c r="L40" s="5">
        <v>6.0999999999999999E-2</v>
      </c>
      <c r="M40" s="3">
        <v>1.75</v>
      </c>
      <c r="O40" s="11"/>
      <c r="P40" s="11"/>
      <c r="Q40" s="11"/>
      <c r="R40" s="11"/>
    </row>
    <row r="41" spans="1:18" x14ac:dyDescent="0.2">
      <c r="A41" s="2"/>
      <c r="B41" s="3"/>
      <c r="C41" s="3" t="s">
        <v>8</v>
      </c>
      <c r="D41" s="3"/>
      <c r="E41" s="3">
        <v>73</v>
      </c>
      <c r="F41" s="3">
        <v>0.74099999999999999</v>
      </c>
      <c r="G41" s="3">
        <v>127</v>
      </c>
      <c r="H41" s="3">
        <v>127</v>
      </c>
      <c r="I41" s="3">
        <v>1.913</v>
      </c>
      <c r="J41" s="3">
        <v>2.3109999999999999</v>
      </c>
      <c r="K41" s="5">
        <v>0.40300000000000002</v>
      </c>
      <c r="L41" s="5">
        <v>0.13800000000000001</v>
      </c>
      <c r="M41" s="3"/>
      <c r="O41" s="11"/>
      <c r="P41" s="11"/>
      <c r="Q41" s="11"/>
      <c r="R41" s="11"/>
    </row>
    <row r="42" spans="1:18" x14ac:dyDescent="0.2">
      <c r="A42" s="2"/>
      <c r="B42" s="12">
        <v>2</v>
      </c>
      <c r="C42" s="12" t="s">
        <v>7</v>
      </c>
      <c r="D42" s="12">
        <v>0.5</v>
      </c>
      <c r="E42" s="12">
        <v>37</v>
      </c>
      <c r="F42" s="12"/>
      <c r="G42" s="12"/>
      <c r="H42" s="12">
        <v>88</v>
      </c>
      <c r="I42" s="12"/>
      <c r="J42" s="12"/>
      <c r="K42" s="13">
        <v>0.49280000000000002</v>
      </c>
      <c r="L42" s="13">
        <v>5.9299999999999999E-2</v>
      </c>
      <c r="M42" s="12">
        <v>1.75</v>
      </c>
      <c r="O42" s="11" t="s">
        <v>27</v>
      </c>
      <c r="P42" s="11"/>
      <c r="Q42" s="11"/>
      <c r="R42" s="11"/>
    </row>
    <row r="43" spans="1:18" x14ac:dyDescent="0.2">
      <c r="A43" s="2"/>
      <c r="B43" s="12"/>
      <c r="C43" s="12" t="s">
        <v>8</v>
      </c>
      <c r="D43" s="12"/>
      <c r="E43" s="12">
        <v>73</v>
      </c>
      <c r="F43" s="12"/>
      <c r="G43" s="12"/>
      <c r="H43" s="12">
        <v>127</v>
      </c>
      <c r="I43" s="12"/>
      <c r="J43" s="12"/>
      <c r="K43" s="13">
        <f>0.9-K42</f>
        <v>0.40720000000000001</v>
      </c>
      <c r="L43" s="13">
        <f>1-0.8012 -L42</f>
        <v>0.13949999999999999</v>
      </c>
      <c r="M43" s="12"/>
      <c r="O43" s="11"/>
      <c r="P43" s="11"/>
      <c r="Q43" s="11"/>
      <c r="R43" s="11"/>
    </row>
    <row r="44" spans="1:18" x14ac:dyDescent="0.2">
      <c r="A44" s="2"/>
      <c r="B44" s="3"/>
      <c r="C44" s="3"/>
      <c r="D44" s="3"/>
      <c r="E44" s="3"/>
      <c r="F44" s="3"/>
      <c r="G44" s="3"/>
      <c r="H44" s="3"/>
      <c r="I44" s="3"/>
      <c r="J44" s="3"/>
      <c r="K44" s="5"/>
      <c r="L44" s="5"/>
      <c r="M44" s="3"/>
      <c r="O44" s="11"/>
      <c r="P44" s="11"/>
      <c r="Q44" s="11"/>
      <c r="R44" s="11"/>
    </row>
    <row r="45" spans="1:18" x14ac:dyDescent="0.2">
      <c r="A45" s="2"/>
      <c r="B45" s="3">
        <v>3</v>
      </c>
      <c r="C45" s="3" t="s">
        <v>7</v>
      </c>
      <c r="D45" s="3">
        <v>0.5</v>
      </c>
      <c r="E45" s="3">
        <v>36</v>
      </c>
      <c r="F45" s="3">
        <v>1.091</v>
      </c>
      <c r="G45" s="3">
        <v>79</v>
      </c>
      <c r="H45" s="3">
        <v>88</v>
      </c>
      <c r="I45" s="3">
        <v>1.169</v>
      </c>
      <c r="J45" s="3">
        <v>1.302</v>
      </c>
      <c r="K45" s="5">
        <v>0.39600000000000002</v>
      </c>
      <c r="L45" s="5">
        <v>3.5999999999999997E-2</v>
      </c>
      <c r="M45" s="3">
        <v>2.5</v>
      </c>
      <c r="O45" s="11"/>
      <c r="P45" s="11"/>
      <c r="Q45" s="11"/>
      <c r="R45" s="11"/>
    </row>
    <row r="46" spans="1:18" x14ac:dyDescent="0.2">
      <c r="A46" s="2"/>
      <c r="B46" s="3"/>
      <c r="C46" s="3" t="s">
        <v>8</v>
      </c>
      <c r="D46" s="3"/>
      <c r="E46" s="3">
        <v>71</v>
      </c>
      <c r="F46" s="3">
        <v>0.73799999999999999</v>
      </c>
      <c r="G46" s="3">
        <v>123</v>
      </c>
      <c r="H46" s="3">
        <v>123</v>
      </c>
      <c r="I46" s="3">
        <v>1.921</v>
      </c>
      <c r="J46" s="3">
        <v>2.33</v>
      </c>
      <c r="K46" s="5">
        <v>0.50600000000000001</v>
      </c>
      <c r="L46" s="5">
        <v>0.16200000000000001</v>
      </c>
      <c r="M46" s="3"/>
      <c r="O46" s="11"/>
      <c r="P46" s="11"/>
      <c r="Q46" s="11"/>
      <c r="R46" s="11"/>
    </row>
    <row r="47" spans="1:18" x14ac:dyDescent="0.2">
      <c r="A47" s="2"/>
      <c r="B47" s="12">
        <v>3</v>
      </c>
      <c r="C47" s="12" t="s">
        <v>7</v>
      </c>
      <c r="D47" s="12">
        <v>0.5</v>
      </c>
      <c r="E47" s="12">
        <v>36</v>
      </c>
      <c r="F47" s="12"/>
      <c r="G47" s="12"/>
      <c r="H47" s="12">
        <v>86</v>
      </c>
      <c r="I47" s="12"/>
      <c r="J47" s="12"/>
      <c r="K47" s="13">
        <v>0.3861</v>
      </c>
      <c r="L47" s="13">
        <v>3.5000000000000003E-2</v>
      </c>
      <c r="M47" s="12">
        <v>2.5</v>
      </c>
      <c r="O47" s="11" t="s">
        <v>27</v>
      </c>
      <c r="P47" s="11"/>
      <c r="Q47" s="11"/>
      <c r="R47" s="11"/>
    </row>
    <row r="48" spans="1:18" x14ac:dyDescent="0.2">
      <c r="A48" s="2"/>
      <c r="B48" s="12"/>
      <c r="C48" s="12" t="s">
        <v>8</v>
      </c>
      <c r="D48" s="12"/>
      <c r="E48" s="12">
        <v>71</v>
      </c>
      <c r="F48" s="12"/>
      <c r="G48" s="12"/>
      <c r="H48" s="12">
        <v>123</v>
      </c>
      <c r="I48" s="12"/>
      <c r="J48" s="12"/>
      <c r="K48" s="13">
        <f>0.9-K47</f>
        <v>0.51390000000000002</v>
      </c>
      <c r="L48" s="13">
        <f>1-0.8018 -L47</f>
        <v>0.16320000000000004</v>
      </c>
      <c r="M48" s="12"/>
      <c r="O48" s="11"/>
      <c r="P48" s="11"/>
      <c r="Q48" s="11"/>
      <c r="R48" s="11"/>
    </row>
    <row r="49" spans="1:18" x14ac:dyDescent="0.2">
      <c r="A49" s="2"/>
      <c r="B49" s="3"/>
      <c r="C49" s="3"/>
      <c r="D49" s="3"/>
      <c r="E49" s="3"/>
      <c r="F49" s="3"/>
      <c r="G49" s="3"/>
      <c r="H49" s="3"/>
      <c r="I49" s="3"/>
      <c r="J49" s="3"/>
      <c r="K49" s="5"/>
      <c r="L49" s="5"/>
      <c r="M49" s="3"/>
      <c r="O49" s="11"/>
      <c r="P49" s="11"/>
      <c r="Q49" s="11"/>
      <c r="R49" s="11"/>
    </row>
    <row r="50" spans="1:18" x14ac:dyDescent="0.2">
      <c r="A50" s="2"/>
      <c r="B50" s="3">
        <v>4</v>
      </c>
      <c r="C50" s="3" t="s">
        <v>7</v>
      </c>
      <c r="D50" s="3">
        <v>0.4</v>
      </c>
      <c r="E50" s="3">
        <v>31</v>
      </c>
      <c r="F50" s="3">
        <v>0.999</v>
      </c>
      <c r="G50" s="3">
        <v>75</v>
      </c>
      <c r="H50" s="3">
        <v>83</v>
      </c>
      <c r="I50" s="3">
        <v>0.999</v>
      </c>
      <c r="J50" s="3">
        <v>1.107</v>
      </c>
      <c r="K50" s="5">
        <v>0.502</v>
      </c>
      <c r="L50" s="5">
        <v>7.8E-2</v>
      </c>
      <c r="M50" s="3">
        <v>1</v>
      </c>
      <c r="O50" s="11"/>
      <c r="P50" s="11"/>
      <c r="Q50" s="11"/>
      <c r="R50" s="11"/>
    </row>
    <row r="51" spans="1:18" x14ac:dyDescent="0.2">
      <c r="A51" s="2"/>
      <c r="B51" s="3"/>
      <c r="C51" s="3" t="s">
        <v>8</v>
      </c>
      <c r="D51" s="3"/>
      <c r="E51" s="3">
        <v>78</v>
      </c>
      <c r="F51" s="3">
        <v>0.748</v>
      </c>
      <c r="G51" s="3">
        <v>136</v>
      </c>
      <c r="H51" s="3">
        <v>136</v>
      </c>
      <c r="I51" s="3">
        <v>1.91</v>
      </c>
      <c r="J51" s="3">
        <v>2.3010000000000002</v>
      </c>
      <c r="K51" s="5">
        <v>0.40699999999999997</v>
      </c>
      <c r="L51" s="5">
        <v>0.11799999999999999</v>
      </c>
      <c r="M51" s="3"/>
      <c r="O51" s="11"/>
      <c r="P51" s="11"/>
      <c r="Q51" s="11"/>
      <c r="R51" s="11"/>
    </row>
    <row r="52" spans="1:18" x14ac:dyDescent="0.2">
      <c r="B52" s="12">
        <v>4</v>
      </c>
      <c r="C52" s="12" t="s">
        <v>7</v>
      </c>
      <c r="D52" s="12">
        <v>0.4</v>
      </c>
      <c r="E52" s="12">
        <v>31</v>
      </c>
      <c r="F52" s="12"/>
      <c r="G52" s="12"/>
      <c r="H52" s="12"/>
      <c r="I52" s="12"/>
      <c r="J52" s="12"/>
      <c r="K52" s="13">
        <v>0.50549999999999995</v>
      </c>
      <c r="L52" s="13">
        <v>7.8799999999999995E-2</v>
      </c>
      <c r="M52" s="12">
        <v>1</v>
      </c>
      <c r="O52" s="11" t="s">
        <v>27</v>
      </c>
      <c r="P52" s="11"/>
      <c r="Q52" s="11"/>
      <c r="R52" s="11"/>
    </row>
    <row r="53" spans="1:18" x14ac:dyDescent="0.2">
      <c r="A53" s="2"/>
      <c r="B53" s="12"/>
      <c r="C53" s="12" t="s">
        <v>8</v>
      </c>
      <c r="D53" s="12"/>
      <c r="E53" s="12">
        <v>78</v>
      </c>
      <c r="F53" s="12"/>
      <c r="G53" s="12"/>
      <c r="H53" s="12">
        <v>136</v>
      </c>
      <c r="I53" s="12"/>
      <c r="J53" s="12"/>
      <c r="K53" s="13">
        <f>0.9-K52</f>
        <v>0.39450000000000007</v>
      </c>
      <c r="L53" s="13">
        <f>1-0.8033 -L52</f>
        <v>0.11789999999999999</v>
      </c>
      <c r="M53" s="12"/>
      <c r="O53" s="11"/>
      <c r="P53" s="11"/>
      <c r="Q53" s="11"/>
      <c r="R53" s="11"/>
    </row>
    <row r="54" spans="1:18" x14ac:dyDescent="0.2">
      <c r="A54" s="2"/>
      <c r="B54" s="8" t="s">
        <v>20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O54" s="11"/>
      <c r="P54" s="11"/>
      <c r="Q54" s="11"/>
      <c r="R54" s="11"/>
    </row>
  </sheetData>
  <mergeCells count="62">
    <mergeCell ref="O54:R54"/>
    <mergeCell ref="O50:R50"/>
    <mergeCell ref="O51:R51"/>
    <mergeCell ref="O52:R52"/>
    <mergeCell ref="O53:R53"/>
    <mergeCell ref="O38:R38"/>
    <mergeCell ref="O45:R45"/>
    <mergeCell ref="O46:R46"/>
    <mergeCell ref="O47:R47"/>
    <mergeCell ref="O48:R48"/>
    <mergeCell ref="O49:R49"/>
    <mergeCell ref="O40:R40"/>
    <mergeCell ref="O41:R41"/>
    <mergeCell ref="O42:R42"/>
    <mergeCell ref="O43:R43"/>
    <mergeCell ref="O44:R44"/>
    <mergeCell ref="O35:R35"/>
    <mergeCell ref="O36:R36"/>
    <mergeCell ref="O37:R37"/>
    <mergeCell ref="O39:R39"/>
    <mergeCell ref="O27:R27"/>
    <mergeCell ref="O17:R17"/>
    <mergeCell ref="O32:R32"/>
    <mergeCell ref="O33:R33"/>
    <mergeCell ref="O34:R34"/>
    <mergeCell ref="O22:R22"/>
    <mergeCell ref="O23:R23"/>
    <mergeCell ref="O24:R24"/>
    <mergeCell ref="O25:R25"/>
    <mergeCell ref="O26:R26"/>
    <mergeCell ref="O16:R16"/>
    <mergeCell ref="O18:R18"/>
    <mergeCell ref="O19:R19"/>
    <mergeCell ref="O20:R20"/>
    <mergeCell ref="O21:R21"/>
    <mergeCell ref="O12:R12"/>
    <mergeCell ref="O13:R13"/>
    <mergeCell ref="O14:R14"/>
    <mergeCell ref="O15:R15"/>
    <mergeCell ref="O7:R7"/>
    <mergeCell ref="O8:R8"/>
    <mergeCell ref="O9:R9"/>
    <mergeCell ref="O10:R10"/>
    <mergeCell ref="O11:R11"/>
    <mergeCell ref="B1:C1"/>
    <mergeCell ref="B2:M2"/>
    <mergeCell ref="O6:R6"/>
    <mergeCell ref="B54:M54"/>
    <mergeCell ref="E6:K6"/>
    <mergeCell ref="E32:K32"/>
    <mergeCell ref="L6:M6"/>
    <mergeCell ref="L32:M32"/>
    <mergeCell ref="B5:D5"/>
    <mergeCell ref="G7:H7"/>
    <mergeCell ref="I7:J7"/>
    <mergeCell ref="K7:L7"/>
    <mergeCell ref="G33:H33"/>
    <mergeCell ref="I33:J33"/>
    <mergeCell ref="K33:L33"/>
    <mergeCell ref="B6:D6"/>
    <mergeCell ref="B31:D31"/>
    <mergeCell ref="B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Anschuetz, Gaya US/KOP</dc:creator>
  <cp:lastModifiedBy>Chen, Huanyu</cp:lastModifiedBy>
  <dcterms:created xsi:type="dcterms:W3CDTF">2024-07-17T15:59:33Z</dcterms:created>
  <dcterms:modified xsi:type="dcterms:W3CDTF">2024-07-26T16:28:12Z</dcterms:modified>
</cp:coreProperties>
</file>