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D:\autotest-pr\PERD\data\"/>
    </mc:Choice>
  </mc:AlternateContent>
  <xr:revisionPtr revIDLastSave="0" documentId="13_ncr:1_{BE243DAE-D6D3-4A14-91DF-2A7DFD7427C6}" xr6:coauthVersionLast="47" xr6:coauthVersionMax="47" xr10:uidLastSave="{00000000-0000-0000-0000-000000000000}"/>
  <bookViews>
    <workbookView xWindow="-110" yWindow="-110" windowWidth="19420" windowHeight="11620" tabRatio="863" xr2:uid="{00000000-000D-0000-FFFF-FFFF00000000}"/>
  </bookViews>
  <sheets>
    <sheet name="1200x1000mm栈板" sheetId="2" r:id="rId1"/>
    <sheet name="1200x800mm栈板" sheetId="4" r:id="rId2"/>
    <sheet name="Sheet1" sheetId="5" r:id="rId3"/>
    <sheet name="components and materials" sheetId="3"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8" i="4" l="1"/>
  <c r="D34" i="4"/>
  <c r="D33" i="4"/>
  <c r="D32" i="4"/>
  <c r="D31" i="4"/>
  <c r="D30" i="4"/>
  <c r="D29" i="4"/>
  <c r="D28" i="4"/>
  <c r="D24" i="4"/>
  <c r="D38" i="2"/>
  <c r="D34" i="2"/>
  <c r="D33" i="2"/>
  <c r="D32" i="2"/>
  <c r="D31" i="2"/>
  <c r="D30" i="2"/>
  <c r="D29" i="2"/>
  <c r="D28" i="2"/>
  <c r="D24" i="2"/>
</calcChain>
</file>

<file path=xl/sharedStrings.xml><?xml version="1.0" encoding="utf-8"?>
<sst xmlns="http://schemas.openxmlformats.org/spreadsheetml/2006/main" count="168" uniqueCount="80">
  <si>
    <t>MT</t>
  </si>
  <si>
    <t>M210</t>
  </si>
  <si>
    <t>Marketing Name</t>
  </si>
  <si>
    <t>Lenovo M210 RGB Gaming Mouse</t>
  </si>
  <si>
    <t>Brand</t>
  </si>
  <si>
    <t>Lenovo</t>
  </si>
  <si>
    <t>Brand in detail</t>
  </si>
  <si>
    <t>Total Units on Pallet</t>
  </si>
  <si>
    <r>
      <rPr>
        <sz val="11"/>
        <color theme="1"/>
        <rFont val="宋体"/>
        <charset val="134"/>
      </rPr>
      <t>装板数量</t>
    </r>
  </si>
  <si>
    <t>Units per Repack</t>
  </si>
  <si>
    <t>Unit net weight (kg)</t>
  </si>
  <si>
    <t>产品净重（含线材，不带任何包装）</t>
  </si>
  <si>
    <t>sales packaging</t>
  </si>
  <si>
    <t>Component</t>
  </si>
  <si>
    <t>Material</t>
  </si>
  <si>
    <t>weight  (g)</t>
  </si>
  <si>
    <t>PCC %</t>
  </si>
  <si>
    <t>Bag</t>
  </si>
  <si>
    <t>Paper - Bamboo molded pulp(Bamboo fiber)</t>
  </si>
  <si>
    <t>无纺布袋</t>
  </si>
  <si>
    <t>Box</t>
  </si>
  <si>
    <t>Paper - Cardboard</t>
  </si>
  <si>
    <t>彩盒</t>
  </si>
  <si>
    <t>Documents</t>
  </si>
  <si>
    <r>
      <rPr>
        <sz val="11"/>
        <color theme="1"/>
        <rFont val="宋体"/>
        <charset val="134"/>
      </rPr>
      <t>说明书印刷类贴纸</t>
    </r>
  </si>
  <si>
    <t>Cushion</t>
  </si>
  <si>
    <t>Plastic - Arcel (expandable copolymer of Polystyrene &amp; Polyethylene)</t>
  </si>
  <si>
    <r>
      <rPr>
        <sz val="11"/>
        <color theme="1"/>
        <rFont val="宋体"/>
        <charset val="134"/>
      </rPr>
      <t>填充物料：珍珠棉，吸塑</t>
    </r>
  </si>
  <si>
    <t>Label</t>
  </si>
  <si>
    <r>
      <rPr>
        <sz val="11"/>
        <color theme="1"/>
        <rFont val="宋体"/>
        <charset val="134"/>
      </rPr>
      <t>贴纸</t>
    </r>
  </si>
  <si>
    <t>total weight of sales packaging</t>
  </si>
  <si>
    <t>transport packaging</t>
  </si>
  <si>
    <t>Paper - Corrugated Double wall</t>
  </si>
  <si>
    <r>
      <rPr>
        <sz val="11"/>
        <color theme="1"/>
        <rFont val="宋体"/>
        <charset val="134"/>
      </rPr>
      <t>外箱</t>
    </r>
  </si>
  <si>
    <t>Pallet</t>
  </si>
  <si>
    <t>Wood</t>
  </si>
  <si>
    <r>
      <rPr>
        <sz val="11"/>
        <color theme="1"/>
        <rFont val="宋体"/>
        <charset val="134"/>
      </rPr>
      <t>卡板</t>
    </r>
  </si>
  <si>
    <t>Corner Post</t>
  </si>
  <si>
    <t>Paper - Molded pulp</t>
  </si>
  <si>
    <r>
      <rPr>
        <sz val="11"/>
        <color theme="1"/>
        <rFont val="宋体"/>
        <charset val="134"/>
      </rPr>
      <t>纸板，护角</t>
    </r>
  </si>
  <si>
    <t>Cap</t>
  </si>
  <si>
    <r>
      <rPr>
        <sz val="11"/>
        <color theme="1"/>
        <rFont val="宋体"/>
        <charset val="134"/>
      </rPr>
      <t>天地盖</t>
    </r>
  </si>
  <si>
    <t>Banding Clip</t>
  </si>
  <si>
    <t>Metal - Steel</t>
  </si>
  <si>
    <r>
      <rPr>
        <sz val="11"/>
        <color theme="1"/>
        <rFont val="宋体"/>
        <charset val="134"/>
      </rPr>
      <t>打包扣</t>
    </r>
  </si>
  <si>
    <t>Strapping belt</t>
  </si>
  <si>
    <t>Plastic - PP(polypropylene)</t>
  </si>
  <si>
    <r>
      <rPr>
        <sz val="11"/>
        <color theme="1"/>
        <rFont val="宋体"/>
        <charset val="134"/>
      </rPr>
      <t>打包带</t>
    </r>
  </si>
  <si>
    <t>Stretch-Wrap</t>
  </si>
  <si>
    <t>Plastic - PE (Polyethylene)</t>
  </si>
  <si>
    <r>
      <rPr>
        <sz val="11"/>
        <color theme="1"/>
        <rFont val="宋体"/>
        <charset val="134"/>
      </rPr>
      <t>拉伸膜</t>
    </r>
  </si>
  <si>
    <t>total weight of transport packaging</t>
  </si>
  <si>
    <t>Weight of one unit with packaging (kg)</t>
  </si>
  <si>
    <t>Weight of whole pallet with all units (kg)</t>
  </si>
  <si>
    <r>
      <rPr>
        <sz val="11"/>
        <color theme="1"/>
        <rFont val="宋体"/>
        <charset val="134"/>
      </rPr>
      <t>装板数量</t>
    </r>
  </si>
  <si>
    <t>Plastic - HDPE (High density polyethylene)</t>
  </si>
  <si>
    <t>First, you find out how much the total pallet weighs. Most are around 21 kilograms. You then divide the pallet weight by the number of items on it. That is the weight you will enter in for the pallet in Transport Packaging. You then do the same for everything else – stretch wrap, strapping belt, etc. EXCEPT repack – divide the total weight by the number of items that will go on the pallet.</t>
  </si>
  <si>
    <t xml:space="preserve">For repack boxes, you must find out how many will be on the pallet. If 1200 mice will be on the pallet and 25 mice fit in each repack box, then you will have 48 repack boxes. 48 repack boxes times the weight of each (you have 521.5 grams) = 25,032 grams. Divide that by the number of mice and you get 20.86 grams. That is what you will enter in the “Box” line </t>
  </si>
  <si>
    <t>Paper - Corrugated single wall</t>
  </si>
  <si>
    <t>Handle</t>
  </si>
  <si>
    <t>Sleve (Tube)</t>
  </si>
  <si>
    <t>Tape</t>
  </si>
  <si>
    <t>Plastic - EPP (expanded polypropylene)</t>
  </si>
  <si>
    <t>Plastic - EPS (expanded polystyrene)</t>
  </si>
  <si>
    <t>Plastic - Laminated(Fabricated)EPE (Expanded polyethylene)</t>
  </si>
  <si>
    <t>Plastic - LDPE (Low density polyethylene)</t>
  </si>
  <si>
    <t>Plastic - NWC (Non-woven cloth)</t>
  </si>
  <si>
    <t>Plastic - PS(polystyrene)</t>
  </si>
  <si>
    <t>Plastic - PU/EPU (Polyurethane)</t>
  </si>
  <si>
    <t>Plastic - Solid EPE (solid Expanded polyethylene)</t>
  </si>
  <si>
    <t>Plastic - Thermoformed LDPE (Thermoformed low density polyethylene)</t>
  </si>
  <si>
    <t>Metal - Aluminium</t>
  </si>
  <si>
    <t>求和</t>
  </si>
  <si>
    <t>平均值</t>
    <phoneticPr fontId="11" type="noConversion"/>
  </si>
  <si>
    <t>汇总</t>
    <phoneticPr fontId="11" type="noConversion"/>
  </si>
  <si>
    <t>计数</t>
    <phoneticPr fontId="11" type="noConversion"/>
  </si>
  <si>
    <t>How many units per pallet</t>
    <phoneticPr fontId="11" type="noConversion"/>
  </si>
  <si>
    <t>How many units per re-pack</t>
    <phoneticPr fontId="11" type="noConversion"/>
  </si>
  <si>
    <t>Total Pallet Weight (kg) (calculated)</t>
    <phoneticPr fontId="11" type="noConversion"/>
  </si>
  <si>
    <t>Paper - Bamboo molded pulp(Bamboo fiber)</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</si>
</sst>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14">
    <font>
      <sz val="11"/>
      <color theme="1"/>
      <name val="宋体"/>
      <charset val="134"/>
      <scheme val="minor"/>
    </font>
    <font>
      <sz val="13"/>
      <color theme="1"/>
      <name val="Calibri"/>
      <family val="2"/>
    </font>
    <font>
      <sz val="11"/>
      <color theme="1"/>
      <name val="Calibri"/>
      <family val="2"/>
    </font>
    <font>
      <sz val="11"/>
      <color rgb="FFFF0000"/>
      <name val="宋体"/>
      <charset val="134"/>
      <scheme val="minor"/>
    </font>
    <font>
      <sz val="11"/>
      <color theme="1"/>
      <name val="宋体"/>
      <charset val="134"/>
    </font>
    <font>
      <sz val="8"/>
      <color theme="1"/>
      <name val="宋体"/>
      <charset val="134"/>
      <scheme val="minor"/>
    </font>
    <font>
      <sz val="11"/>
      <name val="宋体"/>
      <charset val="134"/>
      <scheme val="minor"/>
    </font>
    <font>
      <sz val="11"/>
      <color theme="1"/>
      <name val="宋体"/>
      <charset val="134"/>
    </font>
    <font>
      <sz val="8"/>
      <color theme="1"/>
      <name val="宋体"/>
      <charset val="134"/>
      <scheme val="minor"/>
    </font>
    <font>
      <sz val="11"/>
      <name val="宋体"/>
      <charset val="134"/>
      <scheme val="minor"/>
    </font>
    <font>
      <sz val="11"/>
      <name val="Calibri"/>
      <family val="2"/>
    </font>
    <font>
      <sz val="9"/>
      <name val="宋体"/>
      <family val="3"/>
      <charset val="134"/>
      <scheme val="minor"/>
    </font>
    <font>
      <sz val="11"/>
      <color theme="1"/>
      <name val="宋体"/>
      <family val="3"/>
      <charset val="134"/>
      <scheme val="minor"/>
    </font>
    <font>
      <sz val="11"/>
      <color rgb="FFFF0000"/>
      <name val="宋体"/>
      <family val="3"/>
      <charset val="134"/>
      <scheme val="minor"/>
    </font>
  </fonts>
  <fills count="5">
    <fill>
      <patternFill patternType="none"/>
    </fill>
    <fill>
      <patternFill patternType="gray125"/>
    </fill>
    <fill>
      <patternFill patternType="solid">
        <fgColor rgb="FFFFFFCC"/>
        <bgColor indexed="64"/>
      </patternFill>
    </fill>
    <fill>
      <patternFill patternType="solid">
        <fgColor rgb="FFFFFF00"/>
        <bgColor indexed="64"/>
      </patternFill>
    </fill>
    <fill>
      <patternFill patternType="solid">
        <fgColor theme="0" tint="-4.9989318521683403E-2"/>
        <bgColor indexed="64"/>
      </patternFill>
    </fill>
  </fills>
  <borders count="3">
    <border>
      <left/>
      <right/>
      <top/>
      <bottom/>
      <diagonal/>
    </border>
    <border>
      <left/>
      <right/>
      <top/>
      <bottom style="thin">
        <color auto="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0" fillId="0" borderId="1" xfId="0" applyBorder="1"/>
    <xf numFmtId="0" fontId="1" fillId="0" borderId="0" xfId="0" applyFont="1" applyAlignment="1">
      <alignment vertical="center" wrapText="1"/>
    </xf>
    <xf numFmtId="0" fontId="0" fillId="0" borderId="0" xfId="0" applyAlignment="1">
      <alignment horizontal="right"/>
    </xf>
    <xf numFmtId="0" fontId="0" fillId="0" borderId="0" xfId="0" applyAlignment="1">
      <alignment horizontal="center" vertical="center"/>
    </xf>
    <xf numFmtId="0" fontId="0" fillId="0" borderId="0" xfId="0" applyAlignment="1">
      <alignment horizontal="left"/>
    </xf>
    <xf numFmtId="0" fontId="2" fillId="0" borderId="0" xfId="0" applyFont="1" applyAlignment="1">
      <alignment horizontal="left"/>
    </xf>
    <xf numFmtId="0" fontId="3" fillId="2" borderId="0" xfId="0" applyFont="1" applyFill="1" applyAlignment="1">
      <alignment horizontal="left"/>
    </xf>
    <xf numFmtId="0" fontId="2" fillId="0" borderId="0" xfId="0" applyFont="1"/>
    <xf numFmtId="0" fontId="0" fillId="2" borderId="0" xfId="0" applyFill="1" applyAlignment="1">
      <alignment horizontal="left"/>
    </xf>
    <xf numFmtId="0" fontId="0" fillId="3" borderId="0" xfId="0" applyFill="1" applyAlignment="1">
      <alignment horizontal="left"/>
    </xf>
    <xf numFmtId="0" fontId="4" fillId="0" borderId="0" xfId="0" applyFont="1"/>
    <xf numFmtId="0" fontId="5" fillId="4" borderId="0" xfId="0" applyFont="1" applyFill="1" applyAlignment="1">
      <alignment horizontal="left" vertical="center" indent="1"/>
    </xf>
    <xf numFmtId="0" fontId="0" fillId="4" borderId="0" xfId="0" applyFill="1"/>
    <xf numFmtId="0" fontId="0" fillId="0" borderId="0" xfId="0" applyAlignment="1">
      <alignment horizontal="center"/>
    </xf>
    <xf numFmtId="0" fontId="5" fillId="0" borderId="0" xfId="0" applyFont="1" applyAlignment="1">
      <alignment horizontal="center"/>
    </xf>
    <xf numFmtId="0" fontId="0" fillId="2" borderId="0" xfId="0" applyFill="1"/>
    <xf numFmtId="176" fontId="0" fillId="2" borderId="0" xfId="0" applyNumberFormat="1" applyFill="1"/>
    <xf numFmtId="176" fontId="6" fillId="2" borderId="0" xfId="0" applyNumberFormat="1" applyFont="1" applyFill="1"/>
    <xf numFmtId="0" fontId="0" fillId="2" borderId="0" xfId="0" applyFill="1" applyAlignment="1">
      <alignment horizontal="center"/>
    </xf>
    <xf numFmtId="2" fontId="0" fillId="0" borderId="0" xfId="0" applyNumberFormat="1" applyAlignment="1">
      <alignment horizontal="right"/>
    </xf>
    <xf numFmtId="0" fontId="0" fillId="0" borderId="2" xfId="0" applyBorder="1"/>
    <xf numFmtId="0" fontId="0" fillId="0" borderId="2" xfId="0" applyBorder="1" applyAlignment="1">
      <alignment horizontal="center"/>
    </xf>
    <xf numFmtId="0" fontId="8" fillId="0" borderId="2" xfId="0" applyFont="1" applyBorder="1" applyAlignment="1">
      <alignment horizontal="center"/>
    </xf>
    <xf numFmtId="0" fontId="0" fillId="2" borderId="2" xfId="0" applyFill="1" applyBorder="1"/>
    <xf numFmtId="0" fontId="0" fillId="2" borderId="2" xfId="0" applyFill="1" applyBorder="1" applyAlignment="1">
      <alignment horizontal="center"/>
    </xf>
    <xf numFmtId="0" fontId="4" fillId="0" borderId="2" xfId="0" applyFont="1" applyBorder="1"/>
    <xf numFmtId="0" fontId="2" fillId="0" borderId="2" xfId="0" applyFont="1" applyBorder="1"/>
    <xf numFmtId="0" fontId="0" fillId="0" borderId="2" xfId="0" applyBorder="1" applyAlignment="1">
      <alignment horizontal="right"/>
    </xf>
    <xf numFmtId="0" fontId="0" fillId="0" borderId="2" xfId="0" applyBorder="1" applyAlignment="1">
      <alignment horizontal="center" vertical="center"/>
    </xf>
    <xf numFmtId="0" fontId="0" fillId="0" borderId="2" xfId="0" applyBorder="1" applyAlignment="1">
      <alignment horizontal="left"/>
    </xf>
    <xf numFmtId="0" fontId="2" fillId="0" borderId="2" xfId="0" applyFont="1" applyBorder="1" applyAlignment="1">
      <alignment horizontal="left"/>
    </xf>
    <xf numFmtId="0" fontId="12" fillId="0" borderId="2" xfId="0" applyFont="1" applyBorder="1" applyAlignment="1">
      <alignment horizontal="right"/>
    </xf>
    <xf numFmtId="0" fontId="0" fillId="2" borderId="2" xfId="0" applyFill="1" applyBorder="1" applyAlignment="1">
      <alignment horizontal="left"/>
    </xf>
    <xf numFmtId="0" fontId="13" fillId="0" borderId="2" xfId="0" applyFont="1" applyBorder="1" applyAlignment="1">
      <alignment horizontal="right"/>
    </xf>
    <xf numFmtId="0" fontId="0" fillId="3" borderId="2" xfId="0" applyFill="1" applyBorder="1" applyAlignment="1">
      <alignment horizontal="left"/>
    </xf>
    <xf numFmtId="0" fontId="7" fillId="0" borderId="2" xfId="0" applyFont="1" applyBorder="1"/>
    <xf numFmtId="0" fontId="8" fillId="4" borderId="2" xfId="0" applyFont="1" applyFill="1" applyBorder="1" applyAlignment="1">
      <alignment horizontal="left" vertical="center" indent="1"/>
    </xf>
    <xf numFmtId="0" fontId="0" fillId="4" borderId="2" xfId="0" applyFill="1" applyBorder="1"/>
    <xf numFmtId="176" fontId="0" fillId="2" borderId="2" xfId="0" applyNumberFormat="1" applyFill="1" applyBorder="1"/>
    <xf numFmtId="176" fontId="9" fillId="2" borderId="2" xfId="0" applyNumberFormat="1" applyFont="1" applyFill="1" applyBorder="1"/>
    <xf numFmtId="2" fontId="0" fillId="0" borderId="2" xfId="0" applyNumberFormat="1" applyBorder="1" applyAlignment="1">
      <alignment horizontal="right"/>
    </xf>
    <xf numFmtId="2" fontId="10" fillId="0" borderId="2" xfId="0" applyNumberFormat="1" applyFont="1" applyBorder="1" applyAlignment="1">
      <alignment horizontal="right"/>
    </xf>
    <xf numFmtId="0" fontId="12" fillId="2" borderId="2" xfId="0" applyFont="1" applyFill="1" applyBorder="1" applyAlignment="1">
      <alignment horizontal="center"/>
    </xf>
  </cellXfs>
  <cellStyles count="1">
    <cellStyle name="常规" xfId="0" builtinId="0"/>
  </cellStyles>
  <dxfs count="12">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FFFFCC"/>
      <color rgb="FF000000"/>
      <color rgb="FFFFFF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41"/>
  <sheetViews>
    <sheetView tabSelected="1" topLeftCell="A9" zoomScale="85" zoomScaleNormal="85" workbookViewId="0">
      <selection activeCell="F21" sqref="F21"/>
    </sheetView>
  </sheetViews>
  <sheetFormatPr defaultColWidth="9" defaultRowHeight="14"/>
  <cols>
    <col min="1" max="1" width="14.6328125" style="21" customWidth="1"/>
    <col min="2" max="2" width="28.08984375" style="21" customWidth="1"/>
    <col min="3" max="3" width="43.54296875" style="21" customWidth="1"/>
    <col min="4" max="4" width="13.54296875" style="21" customWidth="1"/>
    <col min="5" max="5" width="11.81640625" style="21" customWidth="1"/>
    <col min="6" max="6" width="25.90625" style="21" customWidth="1"/>
    <col min="7" max="16384" width="9" style="21"/>
  </cols>
  <sheetData>
    <row r="2" spans="1:6">
      <c r="B2" s="28" t="s">
        <v>0</v>
      </c>
      <c r="C2" s="29" t="s">
        <v>1</v>
      </c>
    </row>
    <row r="3" spans="1:6">
      <c r="B3" s="28" t="s">
        <v>2</v>
      </c>
      <c r="C3" s="30" t="s">
        <v>3</v>
      </c>
    </row>
    <row r="4" spans="1:6" ht="15">
      <c r="B4" s="28" t="s">
        <v>4</v>
      </c>
      <c r="C4" s="31" t="s">
        <v>5</v>
      </c>
    </row>
    <row r="5" spans="1:6" ht="15">
      <c r="B5" s="28" t="s">
        <v>6</v>
      </c>
      <c r="C5" s="31" t="s">
        <v>5</v>
      </c>
    </row>
    <row r="6" spans="1:6" ht="15">
      <c r="B6" s="32" t="s">
        <v>76</v>
      </c>
      <c r="C6" s="33">
        <v>2400</v>
      </c>
      <c r="D6" s="27" t="s">
        <v>8</v>
      </c>
    </row>
    <row r="7" spans="1:6" ht="15">
      <c r="B7" s="32" t="s">
        <v>77</v>
      </c>
      <c r="C7" s="33">
        <v>40</v>
      </c>
      <c r="D7" s="27"/>
    </row>
    <row r="8" spans="1:6">
      <c r="B8" s="34" t="s">
        <v>78</v>
      </c>
      <c r="C8" s="35">
        <v>0.10299999999999999</v>
      </c>
      <c r="D8" s="36" t="s">
        <v>11</v>
      </c>
    </row>
    <row r="12" spans="1:6">
      <c r="A12" s="37" t="s">
        <v>12</v>
      </c>
      <c r="B12" s="38"/>
      <c r="C12" s="38"/>
      <c r="D12" s="38"/>
      <c r="E12" s="38"/>
    </row>
    <row r="13" spans="1:6">
      <c r="B13" s="22" t="s">
        <v>13</v>
      </c>
      <c r="C13" s="22" t="s">
        <v>14</v>
      </c>
      <c r="D13" s="22" t="s">
        <v>15</v>
      </c>
      <c r="E13" s="22" t="s">
        <v>16</v>
      </c>
    </row>
    <row r="14" spans="1:6">
      <c r="A14" s="23">
        <v>1</v>
      </c>
      <c r="B14" s="24" t="s">
        <v>17</v>
      </c>
      <c r="C14" s="43" t="s">
        <v>79</v>
      </c>
      <c r="D14" s="24">
        <v>3.4</v>
      </c>
      <c r="E14" s="24"/>
      <c r="F14" s="21" t="s">
        <v>19</v>
      </c>
    </row>
    <row r="15" spans="1:6">
      <c r="A15" s="23">
        <v>2</v>
      </c>
      <c r="B15" s="24" t="s">
        <v>20</v>
      </c>
      <c r="C15" s="24" t="s">
        <v>21</v>
      </c>
      <c r="D15" s="24">
        <v>17.8</v>
      </c>
      <c r="E15" s="24"/>
      <c r="F15" s="26" t="s">
        <v>22</v>
      </c>
    </row>
    <row r="16" spans="1:6" ht="15">
      <c r="A16" s="23">
        <v>3</v>
      </c>
      <c r="B16" s="24" t="s">
        <v>23</v>
      </c>
      <c r="C16" s="24" t="s">
        <v>18</v>
      </c>
      <c r="D16" s="24">
        <v>9</v>
      </c>
      <c r="E16" s="24"/>
      <c r="F16" s="27" t="s">
        <v>24</v>
      </c>
    </row>
    <row r="17" spans="1:8" ht="15">
      <c r="A17" s="23">
        <v>4</v>
      </c>
      <c r="B17" s="24" t="s">
        <v>25</v>
      </c>
      <c r="C17" s="24" t="s">
        <v>26</v>
      </c>
      <c r="D17" s="24">
        <v>0</v>
      </c>
      <c r="E17" s="24"/>
      <c r="F17" s="27" t="s">
        <v>27</v>
      </c>
    </row>
    <row r="18" spans="1:8" ht="15">
      <c r="A18" s="23">
        <v>5</v>
      </c>
      <c r="B18" s="24" t="s">
        <v>28</v>
      </c>
      <c r="C18" s="24" t="s">
        <v>18</v>
      </c>
      <c r="D18" s="24">
        <v>1.7</v>
      </c>
      <c r="E18" s="24"/>
      <c r="F18" s="27" t="s">
        <v>29</v>
      </c>
    </row>
    <row r="19" spans="1:8">
      <c r="A19" s="23">
        <v>6</v>
      </c>
      <c r="B19" s="24"/>
      <c r="C19" s="24"/>
      <c r="D19" s="24"/>
      <c r="E19" s="24"/>
    </row>
    <row r="20" spans="1:8">
      <c r="A20" s="23">
        <v>7</v>
      </c>
      <c r="B20" s="24"/>
      <c r="C20" s="24"/>
      <c r="D20" s="24"/>
      <c r="E20" s="24"/>
    </row>
    <row r="21" spans="1:8">
      <c r="A21" s="23">
        <v>8</v>
      </c>
      <c r="B21" s="24"/>
      <c r="C21" s="24"/>
      <c r="D21" s="24"/>
      <c r="E21" s="24"/>
    </row>
    <row r="22" spans="1:8">
      <c r="A22" s="23">
        <v>9</v>
      </c>
      <c r="B22" s="24"/>
      <c r="C22" s="24"/>
      <c r="D22" s="24"/>
      <c r="E22" s="24"/>
    </row>
    <row r="23" spans="1:8">
      <c r="A23" s="23">
        <v>10</v>
      </c>
      <c r="B23" s="24"/>
      <c r="C23" s="24"/>
      <c r="D23" s="24"/>
      <c r="E23" s="24"/>
    </row>
    <row r="24" spans="1:8" ht="22" customHeight="1">
      <c r="C24" s="28" t="s">
        <v>30</v>
      </c>
      <c r="D24" s="21">
        <f>SUM(D14:D23)</f>
        <v>31.9</v>
      </c>
    </row>
    <row r="26" spans="1:8">
      <c r="A26" s="37" t="s">
        <v>31</v>
      </c>
      <c r="B26" s="38"/>
      <c r="C26" s="38"/>
      <c r="D26" s="38"/>
      <c r="E26" s="38"/>
    </row>
    <row r="27" spans="1:8">
      <c r="B27" s="22" t="s">
        <v>13</v>
      </c>
      <c r="C27" s="22" t="s">
        <v>14</v>
      </c>
      <c r="D27" s="22" t="s">
        <v>15</v>
      </c>
      <c r="E27" s="22" t="s">
        <v>16</v>
      </c>
    </row>
    <row r="28" spans="1:8" ht="15">
      <c r="A28" s="23">
        <v>1</v>
      </c>
      <c r="B28" s="24" t="s">
        <v>20</v>
      </c>
      <c r="C28" s="25" t="s">
        <v>32</v>
      </c>
      <c r="D28" s="39">
        <f>840*40/2400</f>
        <v>14</v>
      </c>
      <c r="E28" s="24"/>
      <c r="F28" s="27" t="s">
        <v>33</v>
      </c>
    </row>
    <row r="29" spans="1:8" ht="15">
      <c r="A29" s="23">
        <v>2</v>
      </c>
      <c r="B29" s="24" t="s">
        <v>34</v>
      </c>
      <c r="C29" s="25" t="s">
        <v>35</v>
      </c>
      <c r="D29" s="39">
        <f>20600/2400</f>
        <v>8.5833333333333339</v>
      </c>
      <c r="E29" s="24"/>
      <c r="F29" s="27" t="s">
        <v>36</v>
      </c>
    </row>
    <row r="30" spans="1:8" ht="15">
      <c r="A30" s="23">
        <v>3</v>
      </c>
      <c r="B30" s="24" t="s">
        <v>37</v>
      </c>
      <c r="C30" s="25" t="s">
        <v>38</v>
      </c>
      <c r="D30" s="40">
        <f>2566/2400</f>
        <v>1.0691666666666666</v>
      </c>
      <c r="E30" s="24"/>
      <c r="F30" s="27" t="s">
        <v>39</v>
      </c>
      <c r="H30" s="40"/>
    </row>
    <row r="31" spans="1:8" ht="15">
      <c r="A31" s="23">
        <v>4</v>
      </c>
      <c r="B31" s="24" t="s">
        <v>40</v>
      </c>
      <c r="C31" s="25" t="s">
        <v>38</v>
      </c>
      <c r="D31" s="40">
        <f>2469/2400</f>
        <v>1.0287500000000001</v>
      </c>
      <c r="E31" s="24"/>
      <c r="F31" s="27" t="s">
        <v>41</v>
      </c>
      <c r="H31" s="40"/>
    </row>
    <row r="32" spans="1:8" ht="15">
      <c r="A32" s="23">
        <v>5</v>
      </c>
      <c r="B32" s="24" t="s">
        <v>42</v>
      </c>
      <c r="C32" s="25" t="s">
        <v>43</v>
      </c>
      <c r="D32" s="39">
        <f>200/2400</f>
        <v>8.3333333333333329E-2</v>
      </c>
      <c r="E32" s="24"/>
      <c r="F32" s="27" t="s">
        <v>44</v>
      </c>
      <c r="H32" s="39"/>
    </row>
    <row r="33" spans="1:8" ht="15">
      <c r="A33" s="23">
        <v>6</v>
      </c>
      <c r="B33" s="24" t="s">
        <v>45</v>
      </c>
      <c r="C33" s="25" t="s">
        <v>46</v>
      </c>
      <c r="D33" s="39">
        <f>200/2400</f>
        <v>8.3333333333333329E-2</v>
      </c>
      <c r="E33" s="24"/>
      <c r="F33" s="27" t="s">
        <v>47</v>
      </c>
      <c r="H33" s="39"/>
    </row>
    <row r="34" spans="1:8" ht="15">
      <c r="A34" s="23">
        <v>7</v>
      </c>
      <c r="B34" s="24" t="s">
        <v>48</v>
      </c>
      <c r="C34" s="25" t="s">
        <v>49</v>
      </c>
      <c r="D34" s="39">
        <f>300/2400</f>
        <v>0.125</v>
      </c>
      <c r="E34" s="24"/>
      <c r="F34" s="27" t="s">
        <v>50</v>
      </c>
      <c r="H34" s="39"/>
    </row>
    <row r="35" spans="1:8">
      <c r="A35" s="23">
        <v>8</v>
      </c>
      <c r="B35" s="24"/>
      <c r="C35" s="25"/>
      <c r="D35" s="24"/>
      <c r="E35" s="24"/>
    </row>
    <row r="36" spans="1:8">
      <c r="A36" s="23">
        <v>9</v>
      </c>
      <c r="B36" s="24"/>
      <c r="C36" s="25"/>
      <c r="D36" s="24"/>
      <c r="E36" s="24"/>
    </row>
    <row r="37" spans="1:8">
      <c r="A37" s="23">
        <v>10</v>
      </c>
      <c r="B37" s="24"/>
      <c r="C37" s="25"/>
      <c r="D37" s="24"/>
      <c r="E37" s="24"/>
    </row>
    <row r="38" spans="1:8" ht="22" customHeight="1">
      <c r="C38" s="28" t="s">
        <v>51</v>
      </c>
      <c r="D38" s="21">
        <f>SUM(D28:D37)</f>
        <v>24.972916666666666</v>
      </c>
    </row>
    <row r="40" spans="1:8">
      <c r="C40" s="28" t="s">
        <v>52</v>
      </c>
      <c r="D40" s="41"/>
    </row>
    <row r="41" spans="1:8" ht="15">
      <c r="C41" s="28" t="s">
        <v>53</v>
      </c>
      <c r="D41" s="42"/>
    </row>
  </sheetData>
  <phoneticPr fontId="11" type="noConversion"/>
  <conditionalFormatting sqref="C2">
    <cfRule type="duplicateValues" dxfId="11" priority="1"/>
    <cfRule type="duplicateValues" dxfId="10" priority="2"/>
    <cfRule type="duplicateValues" dxfId="9" priority="3"/>
    <cfRule type="duplicateValues" dxfId="8" priority="4"/>
    <cfRule type="duplicateValues" dxfId="7" priority="5"/>
    <cfRule type="duplicateValues" dxfId="6" priority="6"/>
  </conditionalFormatting>
  <pageMargins left="0.7" right="0.7" top="0.75" bottom="0.75" header="0.3" footer="0.3"/>
  <pageSetup paperSize="9" orientation="portrait" verticalDpi="599"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'components and materials'!$A$1:$A$7</xm:f>
          </x14:formula1>
          <xm:sqref>B14:B23</xm:sqref>
        </x14:dataValidation>
        <x14:dataValidation type="list" allowBlank="1" showInputMessage="1" showErrorMessage="1" xr:uid="{00000000-0002-0000-0000-000001000000}">
          <x14:formula1>
            <xm:f>'components and materials'!$B$1:$B$8</xm:f>
          </x14:formula1>
          <xm:sqref>B28:B37</xm:sqref>
        </x14:dataValidation>
        <x14:dataValidation type="list" allowBlank="1" showInputMessage="1" showErrorMessage="1" xr:uid="{00000000-0002-0000-0000-000002000000}">
          <x14:formula1>
            <xm:f>'components and materials'!$C$1:$C$21</xm:f>
          </x14:formula1>
          <xm:sqref>C14:C23 C28:C37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41"/>
  <sheetViews>
    <sheetView workbookViewId="0">
      <selection activeCell="J8" sqref="J8"/>
    </sheetView>
  </sheetViews>
  <sheetFormatPr defaultColWidth="9" defaultRowHeight="14"/>
  <cols>
    <col min="2" max="2" width="13.6328125" customWidth="1"/>
    <col min="3" max="3" width="41.08984375" customWidth="1"/>
    <col min="4" max="4" width="12.6328125" customWidth="1"/>
  </cols>
  <sheetData>
    <row r="2" spans="1:6">
      <c r="B2" s="3" t="s">
        <v>0</v>
      </c>
      <c r="C2" s="4" t="s">
        <v>1</v>
      </c>
    </row>
    <row r="3" spans="1:6">
      <c r="B3" s="3" t="s">
        <v>2</v>
      </c>
      <c r="C3" s="5" t="s">
        <v>3</v>
      </c>
    </row>
    <row r="4" spans="1:6" ht="15">
      <c r="B4" s="3" t="s">
        <v>4</v>
      </c>
      <c r="C4" s="6" t="s">
        <v>5</v>
      </c>
    </row>
    <row r="5" spans="1:6" ht="15">
      <c r="B5" s="3" t="s">
        <v>6</v>
      </c>
      <c r="C5" s="6" t="s">
        <v>5</v>
      </c>
    </row>
    <row r="6" spans="1:6" ht="15">
      <c r="B6" s="3" t="s">
        <v>7</v>
      </c>
      <c r="C6" s="7">
        <v>1800</v>
      </c>
      <c r="D6" s="8" t="s">
        <v>54</v>
      </c>
    </row>
    <row r="7" spans="1:6" ht="15">
      <c r="B7" s="3" t="s">
        <v>9</v>
      </c>
      <c r="C7" s="9">
        <v>30</v>
      </c>
      <c r="D7" s="8"/>
    </row>
    <row r="8" spans="1:6">
      <c r="B8" s="3" t="s">
        <v>10</v>
      </c>
      <c r="C8" s="10">
        <v>0.10299999999999999</v>
      </c>
      <c r="D8" s="11" t="s">
        <v>11</v>
      </c>
    </row>
    <row r="12" spans="1:6">
      <c r="A12" s="12" t="s">
        <v>12</v>
      </c>
      <c r="B12" s="13"/>
      <c r="C12" s="13"/>
      <c r="D12" s="13"/>
      <c r="E12" s="13"/>
    </row>
    <row r="13" spans="1:6">
      <c r="B13" s="14" t="s">
        <v>13</v>
      </c>
      <c r="C13" s="14" t="s">
        <v>14</v>
      </c>
      <c r="D13" s="14" t="s">
        <v>15</v>
      </c>
      <c r="E13" s="14" t="s">
        <v>16</v>
      </c>
    </row>
    <row r="14" spans="1:6">
      <c r="A14" s="15">
        <v>1</v>
      </c>
      <c r="B14" s="16" t="s">
        <v>17</v>
      </c>
      <c r="C14" s="9" t="s">
        <v>55</v>
      </c>
      <c r="D14" s="16">
        <v>3.4</v>
      </c>
      <c r="E14" s="16"/>
      <c r="F14" t="s">
        <v>19</v>
      </c>
    </row>
    <row r="15" spans="1:6">
      <c r="A15" s="15">
        <v>2</v>
      </c>
      <c r="B15" s="16" t="s">
        <v>20</v>
      </c>
      <c r="C15" s="16" t="s">
        <v>21</v>
      </c>
      <c r="D15" s="16">
        <v>17.8</v>
      </c>
      <c r="E15" s="16"/>
      <c r="F15" s="11" t="s">
        <v>22</v>
      </c>
    </row>
    <row r="16" spans="1:6" ht="15">
      <c r="A16" s="15">
        <v>3</v>
      </c>
      <c r="B16" s="16" t="s">
        <v>23</v>
      </c>
      <c r="C16" s="16" t="s">
        <v>18</v>
      </c>
      <c r="D16" s="16">
        <v>9</v>
      </c>
      <c r="E16" s="16"/>
      <c r="F16" s="8" t="s">
        <v>24</v>
      </c>
    </row>
    <row r="17" spans="1:9" ht="15">
      <c r="A17" s="15">
        <v>4</v>
      </c>
      <c r="B17" s="16" t="s">
        <v>25</v>
      </c>
      <c r="C17" s="16" t="s">
        <v>26</v>
      </c>
      <c r="D17" s="16">
        <v>0</v>
      </c>
      <c r="E17" s="16"/>
      <c r="F17" s="8" t="s">
        <v>27</v>
      </c>
    </row>
    <row r="18" spans="1:9" ht="15">
      <c r="A18" s="15">
        <v>5</v>
      </c>
      <c r="B18" s="16" t="s">
        <v>28</v>
      </c>
      <c r="C18" s="16" t="s">
        <v>18</v>
      </c>
      <c r="D18" s="16">
        <v>1.7</v>
      </c>
      <c r="E18" s="16"/>
      <c r="F18" s="8" t="s">
        <v>29</v>
      </c>
    </row>
    <row r="19" spans="1:9">
      <c r="A19" s="15">
        <v>6</v>
      </c>
      <c r="B19" s="16"/>
      <c r="C19" s="16"/>
      <c r="D19" s="16"/>
      <c r="E19" s="16"/>
    </row>
    <row r="20" spans="1:9">
      <c r="A20" s="15">
        <v>7</v>
      </c>
      <c r="B20" s="16"/>
      <c r="C20" s="16"/>
      <c r="D20" s="16"/>
      <c r="E20" s="16"/>
    </row>
    <row r="21" spans="1:9">
      <c r="A21" s="15">
        <v>8</v>
      </c>
      <c r="B21" s="16"/>
      <c r="C21" s="16"/>
      <c r="D21" s="16"/>
      <c r="E21" s="16"/>
    </row>
    <row r="22" spans="1:9">
      <c r="A22" s="15">
        <v>9</v>
      </c>
      <c r="B22" s="16"/>
      <c r="C22" s="16"/>
      <c r="D22" s="16"/>
      <c r="E22" s="16"/>
    </row>
    <row r="23" spans="1:9">
      <c r="A23" s="15">
        <v>10</v>
      </c>
      <c r="B23" s="16"/>
      <c r="C23" s="16"/>
      <c r="D23" s="16"/>
      <c r="E23" s="16"/>
    </row>
    <row r="24" spans="1:9" ht="22" customHeight="1">
      <c r="C24" s="3" t="s">
        <v>30</v>
      </c>
      <c r="D24">
        <f>SUM(D14:D23)</f>
        <v>31.9</v>
      </c>
    </row>
    <row r="26" spans="1:9">
      <c r="A26" s="12" t="s">
        <v>31</v>
      </c>
      <c r="B26" s="13"/>
      <c r="C26" s="13"/>
      <c r="D26" s="13"/>
      <c r="E26" s="13"/>
    </row>
    <row r="27" spans="1:9">
      <c r="B27" s="14" t="s">
        <v>13</v>
      </c>
      <c r="C27" s="14" t="s">
        <v>14</v>
      </c>
      <c r="D27" s="14" t="s">
        <v>15</v>
      </c>
      <c r="E27" s="14" t="s">
        <v>16</v>
      </c>
    </row>
    <row r="28" spans="1:9" ht="15">
      <c r="A28" s="15">
        <v>1</v>
      </c>
      <c r="B28" s="16" t="s">
        <v>20</v>
      </c>
      <c r="C28" s="9" t="s">
        <v>32</v>
      </c>
      <c r="D28" s="17">
        <f>840*30/1800</f>
        <v>14</v>
      </c>
      <c r="E28" s="16"/>
      <c r="F28" s="8" t="s">
        <v>33</v>
      </c>
    </row>
    <row r="29" spans="1:9" ht="15">
      <c r="A29" s="15">
        <v>2</v>
      </c>
      <c r="B29" s="16" t="s">
        <v>34</v>
      </c>
      <c r="C29" s="9" t="s">
        <v>38</v>
      </c>
      <c r="D29" s="17">
        <f>16648/1800</f>
        <v>9.2488888888888887</v>
      </c>
      <c r="E29" s="16"/>
      <c r="F29" s="8" t="s">
        <v>36</v>
      </c>
    </row>
    <row r="30" spans="1:9" ht="15">
      <c r="A30" s="15">
        <v>3</v>
      </c>
      <c r="B30" s="16" t="s">
        <v>37</v>
      </c>
      <c r="C30" s="9" t="s">
        <v>38</v>
      </c>
      <c r="D30" s="18">
        <f>2450/1800</f>
        <v>1.3611111111111112</v>
      </c>
      <c r="E30" s="16"/>
      <c r="F30" s="8" t="s">
        <v>39</v>
      </c>
      <c r="I30" s="18"/>
    </row>
    <row r="31" spans="1:9" ht="15">
      <c r="A31" s="15">
        <v>4</v>
      </c>
      <c r="B31" s="16" t="s">
        <v>40</v>
      </c>
      <c r="C31" s="9" t="s">
        <v>38</v>
      </c>
      <c r="D31" s="18">
        <f>2480/1800</f>
        <v>1.3777777777777778</v>
      </c>
      <c r="E31" s="16"/>
      <c r="F31" s="8" t="s">
        <v>41</v>
      </c>
      <c r="I31" s="18"/>
    </row>
    <row r="32" spans="1:9" ht="15">
      <c r="A32" s="15">
        <v>5</v>
      </c>
      <c r="B32" s="16" t="s">
        <v>42</v>
      </c>
      <c r="C32" s="9" t="s">
        <v>43</v>
      </c>
      <c r="D32" s="17">
        <f>200/1800</f>
        <v>0.1111111111111111</v>
      </c>
      <c r="E32" s="16"/>
      <c r="F32" s="8" t="s">
        <v>44</v>
      </c>
      <c r="I32" s="17"/>
    </row>
    <row r="33" spans="1:9" ht="15">
      <c r="A33" s="15">
        <v>6</v>
      </c>
      <c r="B33" s="16" t="s">
        <v>45</v>
      </c>
      <c r="C33" s="9" t="s">
        <v>46</v>
      </c>
      <c r="D33" s="17">
        <f>200/1800</f>
        <v>0.1111111111111111</v>
      </c>
      <c r="E33" s="16"/>
      <c r="F33" s="8" t="s">
        <v>47</v>
      </c>
      <c r="I33" s="17"/>
    </row>
    <row r="34" spans="1:9" ht="15">
      <c r="A34" s="15">
        <v>7</v>
      </c>
      <c r="B34" s="16" t="s">
        <v>48</v>
      </c>
      <c r="C34" s="9" t="s">
        <v>49</v>
      </c>
      <c r="D34" s="17">
        <f>300/1800</f>
        <v>0.16666666666666666</v>
      </c>
      <c r="E34" s="16"/>
      <c r="F34" s="8" t="s">
        <v>50</v>
      </c>
      <c r="I34" s="17"/>
    </row>
    <row r="35" spans="1:9">
      <c r="A35" s="15">
        <v>8</v>
      </c>
      <c r="B35" s="16"/>
      <c r="C35" s="19"/>
      <c r="D35" s="16"/>
      <c r="E35" s="16"/>
    </row>
    <row r="36" spans="1:9">
      <c r="A36" s="15">
        <v>9</v>
      </c>
      <c r="B36" s="16"/>
      <c r="C36" s="19"/>
      <c r="D36" s="16"/>
      <c r="E36" s="16"/>
    </row>
    <row r="37" spans="1:9">
      <c r="A37" s="15">
        <v>10</v>
      </c>
      <c r="B37" s="16"/>
      <c r="C37" s="19"/>
      <c r="D37" s="16"/>
      <c r="E37" s="16"/>
    </row>
    <row r="38" spans="1:9" ht="22" customHeight="1">
      <c r="C38" s="3" t="s">
        <v>51</v>
      </c>
      <c r="D38">
        <f>SUM(D28:D37)</f>
        <v>26.376666666666665</v>
      </c>
    </row>
    <row r="40" spans="1:9">
      <c r="C40" s="3" t="s">
        <v>52</v>
      </c>
      <c r="D40" s="20"/>
    </row>
    <row r="41" spans="1:9">
      <c r="C41" s="3" t="s">
        <v>53</v>
      </c>
      <c r="D41" s="20"/>
    </row>
  </sheetData>
  <phoneticPr fontId="11" type="noConversion"/>
  <conditionalFormatting sqref="C2">
    <cfRule type="duplicateValues" dxfId="5" priority="1"/>
    <cfRule type="duplicateValues" dxfId="4" priority="2"/>
    <cfRule type="duplicateValues" dxfId="3" priority="3"/>
    <cfRule type="duplicateValues" dxfId="2" priority="4"/>
    <cfRule type="duplicateValues" dxfId="1" priority="5"/>
    <cfRule type="duplicateValues" dxfId="0" priority="6"/>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9:B11"/>
  <sheetViews>
    <sheetView workbookViewId="0">
      <selection activeCell="B13" sqref="B13"/>
    </sheetView>
  </sheetViews>
  <sheetFormatPr defaultColWidth="9" defaultRowHeight="14"/>
  <cols>
    <col min="2" max="2" width="110.7265625" customWidth="1"/>
  </cols>
  <sheetData>
    <row r="9" spans="2:2" ht="68">
      <c r="B9" s="2" t="s">
        <v>56</v>
      </c>
    </row>
    <row r="10" spans="2:2" ht="17">
      <c r="B10" s="2"/>
    </row>
    <row r="11" spans="2:2" ht="68">
      <c r="B11" s="2" t="s">
        <v>57</v>
      </c>
    </row>
  </sheetData>
  <phoneticPr fontId="11"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14993743705557422"/>
  </sheetPr>
  <dimension ref="A1:C21"/>
  <sheetViews>
    <sheetView workbookViewId="0">
      <selection activeCell="K36" sqref="K36"/>
    </sheetView>
  </sheetViews>
  <sheetFormatPr defaultColWidth="9" defaultRowHeight="14"/>
  <cols>
    <col min="1" max="1" width="11" customWidth="1"/>
    <col min="2" max="2" width="13.6328125" customWidth="1"/>
    <col min="3" max="3" width="66.6328125" customWidth="1"/>
  </cols>
  <sheetData>
    <row r="1" spans="1:3">
      <c r="A1" t="s">
        <v>17</v>
      </c>
      <c r="B1" t="s">
        <v>42</v>
      </c>
      <c r="C1" t="s">
        <v>18</v>
      </c>
    </row>
    <row r="2" spans="1:3">
      <c r="A2" t="s">
        <v>20</v>
      </c>
      <c r="B2" t="s">
        <v>20</v>
      </c>
      <c r="C2" t="s">
        <v>21</v>
      </c>
    </row>
    <row r="3" spans="1:3">
      <c r="A3" t="s">
        <v>25</v>
      </c>
      <c r="B3" t="s">
        <v>40</v>
      </c>
      <c r="C3" t="s">
        <v>32</v>
      </c>
    </row>
    <row r="4" spans="1:3">
      <c r="A4" t="s">
        <v>23</v>
      </c>
      <c r="B4" t="s">
        <v>37</v>
      </c>
      <c r="C4" t="s">
        <v>58</v>
      </c>
    </row>
    <row r="5" spans="1:3">
      <c r="A5" t="s">
        <v>59</v>
      </c>
      <c r="B5" t="s">
        <v>34</v>
      </c>
      <c r="C5" s="1" t="s">
        <v>38</v>
      </c>
    </row>
    <row r="6" spans="1:3">
      <c r="A6" t="s">
        <v>28</v>
      </c>
      <c r="B6" t="s">
        <v>60</v>
      </c>
      <c r="C6" t="s">
        <v>26</v>
      </c>
    </row>
    <row r="7" spans="1:3">
      <c r="A7" t="s">
        <v>61</v>
      </c>
      <c r="B7" t="s">
        <v>45</v>
      </c>
      <c r="C7" t="s">
        <v>62</v>
      </c>
    </row>
    <row r="8" spans="1:3">
      <c r="B8" t="s">
        <v>48</v>
      </c>
      <c r="C8" t="s">
        <v>63</v>
      </c>
    </row>
    <row r="9" spans="1:3">
      <c r="C9" t="s">
        <v>55</v>
      </c>
    </row>
    <row r="10" spans="1:3">
      <c r="C10" t="s">
        <v>64</v>
      </c>
    </row>
    <row r="11" spans="1:3">
      <c r="C11" t="s">
        <v>65</v>
      </c>
    </row>
    <row r="12" spans="1:3">
      <c r="C12" t="s">
        <v>66</v>
      </c>
    </row>
    <row r="13" spans="1:3">
      <c r="C13" t="s">
        <v>49</v>
      </c>
    </row>
    <row r="14" spans="1:3">
      <c r="C14" t="s">
        <v>46</v>
      </c>
    </row>
    <row r="15" spans="1:3">
      <c r="C15" t="s">
        <v>67</v>
      </c>
    </row>
    <row r="16" spans="1:3">
      <c r="C16" t="s">
        <v>68</v>
      </c>
    </row>
    <row r="17" spans="3:3">
      <c r="C17" t="s">
        <v>69</v>
      </c>
    </row>
    <row r="18" spans="3:3">
      <c r="C18" s="1" t="s">
        <v>70</v>
      </c>
    </row>
    <row r="19" spans="3:3">
      <c r="C19" t="s">
        <v>71</v>
      </c>
    </row>
    <row r="20" spans="3:3">
      <c r="C20" s="1" t="s">
        <v>43</v>
      </c>
    </row>
    <row r="21" spans="3:3">
      <c r="C21" t="s">
        <v>35</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1200x1000mm栈板</vt:lpstr>
      <vt:lpstr>1200x800mm栈板</vt:lpstr>
      <vt:lpstr>Sheet1</vt:lpstr>
      <vt:lpstr>components and materials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Matus Lacko</dc:creator>
  <cp:lastModifiedBy>Yacheng YC5 Hua</cp:lastModifiedBy>
  <cp:lastPrinted>2016-10-28T07:20:00Z</cp:lastPrinted>
  <dcterms:created xsi:type="dcterms:W3CDTF">2016-10-28T07:16:00Z</dcterms:created>
  <dcterms:modified xsi:type="dcterms:W3CDTF">2023-10-30T05:50:16Z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01674A297E5044EDA5AB93262F895842_13</vt:lpwstr>
  </property>
  <property fmtid="{D5CDD505-2E9C-101B-9397-08002B2CF9AE}" pid="3" name="KSOProductBuildVer">
    <vt:lpwstr>2052-12.1.0.15712</vt:lpwstr>
  </property>
</Properties>
</file>