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xr:revisionPtr revIDLastSave="0" documentId="8_{CE64AB74-B236-4751-8898-CAED1A02B22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F56" i="1"/>
  <c r="L54" i="1"/>
  <c r="K54" i="1"/>
  <c r="D54" i="1"/>
  <c r="L53" i="1"/>
  <c r="E53" i="1"/>
  <c r="F53" i="1" s="1"/>
  <c r="M51" i="1"/>
  <c r="L51" i="1"/>
  <c r="E51" i="1"/>
  <c r="L50" i="1"/>
  <c r="E50" i="1"/>
  <c r="L49" i="1"/>
  <c r="E49" i="1"/>
  <c r="E54" i="1" s="1"/>
  <c r="L45" i="1"/>
  <c r="M53" i="1" s="1"/>
  <c r="E45" i="1"/>
  <c r="F51" i="1" s="1"/>
  <c r="L44" i="1"/>
  <c r="M50" i="1" s="1"/>
  <c r="E44" i="1"/>
  <c r="F50" i="1" s="1"/>
  <c r="L43" i="1"/>
  <c r="M49" i="1" s="1"/>
  <c r="M54" i="1" s="1"/>
  <c r="M55" i="1" s="1"/>
  <c r="E43" i="1"/>
  <c r="G29" i="1"/>
  <c r="F29" i="1"/>
  <c r="E29" i="1"/>
  <c r="D29" i="1"/>
  <c r="C29" i="1"/>
  <c r="B29" i="1"/>
  <c r="M57" i="1" l="1"/>
  <c r="F49" i="1"/>
  <c r="F54" i="1" s="1"/>
  <c r="F55" i="1" s="1"/>
  <c r="F57" i="1" s="1"/>
  <c r="F58" i="1" l="1"/>
  <c r="F59" i="1"/>
  <c r="G59" i="1" s="1"/>
  <c r="M58" i="1"/>
  <c r="M59" i="1"/>
  <c r="N59" i="1" s="1"/>
</calcChain>
</file>

<file path=xl/sharedStrings.xml><?xml version="1.0" encoding="utf-8"?>
<sst xmlns="http://schemas.openxmlformats.org/spreadsheetml/2006/main" count="106" uniqueCount="58">
  <si>
    <r>
      <rPr>
        <b/>
        <sz val="16"/>
        <color indexed="8"/>
        <rFont val="Times New Roman"/>
        <family val="1"/>
      </rPr>
      <t>1.Condition</t>
    </r>
    <r>
      <rPr>
        <b/>
        <sz val="18"/>
        <color indexed="8"/>
        <rFont val="Times New Roman"/>
        <family val="1"/>
      </rPr>
      <t xml:space="preserve"> :</t>
    </r>
  </si>
  <si>
    <t>3.Instrument</t>
  </si>
  <si>
    <t>4.Results</t>
  </si>
  <si>
    <t xml:space="preserve">Sleep [uA] </t>
    <phoneticPr fontId="2" type="noConversion"/>
  </si>
  <si>
    <t xml:space="preserve">KB203W KB Battery Life Test Report
</t>
    <phoneticPr fontId="2" type="noConversion"/>
  </si>
  <si>
    <t>2.Test date :2023/08/30</t>
    <phoneticPr fontId="6" type="noConversion"/>
  </si>
  <si>
    <t>Sample</t>
    <phoneticPr fontId="2" type="noConversion"/>
  </si>
  <si>
    <t>V_BATT=1.5V</t>
    <phoneticPr fontId="2" type="noConversion"/>
  </si>
  <si>
    <t>V_BATT=1.1V</t>
    <phoneticPr fontId="2" type="noConversion"/>
  </si>
  <si>
    <t xml:space="preserve">idle [uA] </t>
    <phoneticPr fontId="2" type="noConversion"/>
  </si>
  <si>
    <t>Sleep[uA]</t>
    <phoneticPr fontId="2" type="noConversion"/>
  </si>
  <si>
    <t xml:space="preserve"> Sleep[uA]</t>
    <phoneticPr fontId="2" type="noConversion"/>
  </si>
  <si>
    <t>1#</t>
    <phoneticPr fontId="2" type="noConversion"/>
  </si>
  <si>
    <t>2#</t>
    <phoneticPr fontId="2" type="noConversion"/>
  </si>
  <si>
    <t>3#</t>
    <phoneticPr fontId="2" type="noConversion"/>
  </si>
  <si>
    <t>AVG</t>
    <phoneticPr fontId="2" type="noConversion"/>
  </si>
  <si>
    <t>FW:KB203W-W V1.0</t>
    <phoneticPr fontId="2" type="noConversion"/>
  </si>
  <si>
    <t>Battery Type</t>
  </si>
  <si>
    <t>AAAx1</t>
  </si>
  <si>
    <t>Voltage</t>
  </si>
  <si>
    <t>Duration</t>
  </si>
  <si>
    <t>mAh</t>
  </si>
  <si>
    <t>Active</t>
  </si>
  <si>
    <t>Rest1</t>
  </si>
  <si>
    <t>2sec</t>
    <phoneticPr fontId="2" type="noConversion"/>
  </si>
  <si>
    <t>Rest2</t>
  </si>
  <si>
    <t>10min</t>
    <phoneticPr fontId="2" type="noConversion"/>
  </si>
  <si>
    <t>Power off</t>
  </si>
  <si>
    <t>Average</t>
  </si>
  <si>
    <t>Rest 1</t>
  </si>
  <si>
    <t>Rest 2</t>
  </si>
  <si>
    <t>% per day</t>
  </si>
  <si>
    <t>hrs per day</t>
  </si>
  <si>
    <t>mA</t>
  </si>
  <si>
    <t>8 hrs working</t>
  </si>
  <si>
    <t>16 hrs Night</t>
  </si>
  <si>
    <t>Day (mAh)</t>
  </si>
  <si>
    <t>week(mAh)</t>
  </si>
  <si>
    <t>5 days a week</t>
  </si>
  <si>
    <t>Battery Capacity</t>
  </si>
  <si>
    <t>Battery life(week)</t>
  </si>
  <si>
    <t>Battery life(Year)</t>
  </si>
  <si>
    <t>Day</t>
  </si>
  <si>
    <t>Month</t>
  </si>
  <si>
    <t>Tips:</t>
    <phoneticPr fontId="2" type="noConversion"/>
  </si>
  <si>
    <t>Actual data need to case by case modify</t>
    <phoneticPr fontId="2" type="noConversion"/>
  </si>
  <si>
    <t xml:space="preserve">计算逻辑： </t>
    <phoneticPr fontId="2" type="noConversion"/>
  </si>
  <si>
    <t>每天持续工作时间：1小时，夜晚、周末假日不关机</t>
    <phoneticPr fontId="2" type="noConversion"/>
  </si>
  <si>
    <t>电池Spec：</t>
    <phoneticPr fontId="2" type="noConversion"/>
  </si>
  <si>
    <t>AA 3000mAh; AAA 1200mAh</t>
    <phoneticPr fontId="2" type="noConversion"/>
  </si>
  <si>
    <t>KB203W-Eos Keyboard(Traditional)</t>
    <phoneticPr fontId="2" type="noConversion"/>
  </si>
  <si>
    <t>KB203W-Eos Keyboard(Aggressive)</t>
    <phoneticPr fontId="2" type="noConversion"/>
  </si>
  <si>
    <t>Active</t>
    <phoneticPr fontId="2" type="noConversion"/>
  </si>
  <si>
    <t>Active[mA]</t>
    <phoneticPr fontId="2" type="noConversion"/>
  </si>
  <si>
    <t>Data Logger</t>
    <phoneticPr fontId="2" type="noConversion"/>
  </si>
  <si>
    <t>1.5v</t>
    <phoneticPr fontId="2" type="noConversion"/>
  </si>
  <si>
    <t>1.1v</t>
    <phoneticPr fontId="2" type="noConversion"/>
  </si>
  <si>
    <t>每天持续工作时间：0.75小时，夜晚、周末假日不关机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</si>
</sst>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_);[Red]\(0.00\)"/>
    <numFmt numFmtId="178" formatCode="0.0_ "/>
    <numFmt numFmtId="179" formatCode="0.00;[Red]0.00"/>
    <numFmt numFmtId="180" formatCode="0.000"/>
    <numFmt numFmtId="181" formatCode="0_ "/>
  </numFmts>
  <fonts count="16" x14ac:knownFonts="1">
    <font>
      <sz val="11"/>
      <color theme="1"/>
      <name val="等线"/>
      <family val="2"/>
      <scheme val="minor"/>
    </font>
    <font>
      <b/>
      <sz val="20"/>
      <color indexed="17"/>
      <name val="Times New Roman"/>
      <family val="1"/>
    </font>
    <font>
      <sz val="9"/>
      <name val="等线"/>
      <family val="3"/>
      <charset val="134"/>
      <scheme val="minor"/>
    </font>
    <font>
      <sz val="12"/>
      <name val="Times New Roman"/>
      <family val="1"/>
    </font>
    <font>
      <b/>
      <sz val="18"/>
      <color indexed="8"/>
      <name val="Times New Roman"/>
      <family val="1"/>
    </font>
    <font>
      <b/>
      <sz val="16"/>
      <color indexed="8"/>
      <name val="Times New Roman"/>
      <family val="1"/>
    </font>
    <font>
      <sz val="9"/>
      <name val="新細明體"/>
      <family val="1"/>
      <charset val="136"/>
    </font>
    <font>
      <sz val="10"/>
      <name val="Calibri"/>
      <family val="2"/>
    </font>
    <font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179" fontId="3" fillId="0" borderId="5" xfId="0" applyNumberFormat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1" applyAlignment="1">
      <alignment vertical="center"/>
    </xf>
    <xf numFmtId="0" fontId="11" fillId="0" borderId="6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13" xfId="1" applyFont="1" applyBorder="1" applyAlignment="1">
      <alignment vertical="center"/>
    </xf>
    <xf numFmtId="0" fontId="11" fillId="4" borderId="0" xfId="1" applyFont="1" applyFill="1" applyAlignment="1">
      <alignment vertical="center"/>
    </xf>
    <xf numFmtId="176" fontId="7" fillId="4" borderId="0" xfId="1" applyNumberFormat="1" applyFont="1" applyFill="1" applyAlignment="1">
      <alignment horizontal="right" vertical="center"/>
    </xf>
    <xf numFmtId="176" fontId="7" fillId="4" borderId="13" xfId="1" applyNumberFormat="1" applyFont="1" applyFill="1" applyBorder="1" applyAlignment="1">
      <alignment horizontal="right" vertical="center"/>
    </xf>
    <xf numFmtId="176" fontId="7" fillId="0" borderId="0" xfId="1" applyNumberFormat="1" applyFont="1" applyAlignment="1">
      <alignment horizontal="right" vertical="center"/>
    </xf>
    <xf numFmtId="176" fontId="7" fillId="0" borderId="13" xfId="1" applyNumberFormat="1" applyFont="1" applyBorder="1" applyAlignment="1">
      <alignment horizontal="right" vertical="center"/>
    </xf>
    <xf numFmtId="0" fontId="11" fillId="0" borderId="4" xfId="1" applyFont="1" applyBorder="1" applyAlignment="1">
      <alignment horizontal="center" vertical="center"/>
    </xf>
    <xf numFmtId="0" fontId="11" fillId="0" borderId="16" xfId="1" applyFont="1" applyBorder="1" applyAlignment="1">
      <alignment vertical="center"/>
    </xf>
    <xf numFmtId="0" fontId="11" fillId="0" borderId="17" xfId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176" fontId="11" fillId="0" borderId="0" xfId="1" applyNumberFormat="1" applyFont="1" applyAlignment="1">
      <alignment vertical="center"/>
    </xf>
    <xf numFmtId="0" fontId="11" fillId="0" borderId="7" xfId="1" applyFont="1" applyBorder="1" applyAlignment="1">
      <alignment horizontal="center" vertical="center"/>
    </xf>
    <xf numFmtId="176" fontId="11" fillId="0" borderId="7" xfId="1" applyNumberFormat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11" fillId="0" borderId="18" xfId="1" applyFont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11" fillId="0" borderId="19" xfId="1" applyFont="1" applyBorder="1" applyAlignment="1">
      <alignment vertical="center"/>
    </xf>
    <xf numFmtId="0" fontId="11" fillId="0" borderId="6" xfId="1" applyFont="1" applyBorder="1" applyAlignment="1">
      <alignment vertical="center"/>
    </xf>
    <xf numFmtId="0" fontId="12" fillId="0" borderId="0" xfId="1" applyFont="1" applyAlignment="1">
      <alignment horizontal="right" vertical="center"/>
    </xf>
    <xf numFmtId="0" fontId="12" fillId="0" borderId="16" xfId="1" applyFont="1" applyBorder="1" applyAlignment="1">
      <alignment vertical="center"/>
    </xf>
    <xf numFmtId="0" fontId="12" fillId="0" borderId="16" xfId="1" applyFont="1" applyBorder="1" applyAlignment="1">
      <alignment horizontal="right" vertical="center"/>
    </xf>
    <xf numFmtId="0" fontId="12" fillId="0" borderId="17" xfId="1" applyFont="1" applyBorder="1" applyAlignment="1">
      <alignment vertical="center"/>
    </xf>
    <xf numFmtId="10" fontId="13" fillId="0" borderId="0" xfId="1" applyNumberFormat="1" applyFont="1"/>
    <xf numFmtId="177" fontId="11" fillId="0" borderId="0" xfId="0" applyNumberFormat="1" applyFont="1" applyAlignment="1">
      <alignment vertical="center"/>
    </xf>
    <xf numFmtId="180" fontId="11" fillId="0" borderId="0" xfId="1" applyNumberFormat="1" applyFont="1" applyAlignment="1">
      <alignment vertical="center"/>
    </xf>
    <xf numFmtId="0" fontId="12" fillId="0" borderId="27" xfId="1" applyFont="1" applyBorder="1" applyAlignment="1">
      <alignment horizontal="center" vertical="center"/>
    </xf>
    <xf numFmtId="10" fontId="13" fillId="0" borderId="3" xfId="0" applyNumberFormat="1" applyFont="1" applyBorder="1"/>
    <xf numFmtId="177" fontId="11" fillId="0" borderId="7" xfId="0" applyNumberFormat="1" applyFont="1" applyBorder="1" applyAlignment="1">
      <alignment vertical="center"/>
    </xf>
    <xf numFmtId="180" fontId="11" fillId="0" borderId="7" xfId="1" applyNumberFormat="1" applyFont="1" applyBorder="1" applyAlignment="1">
      <alignment vertical="center"/>
    </xf>
    <xf numFmtId="10" fontId="11" fillId="0" borderId="0" xfId="1" applyNumberFormat="1" applyFont="1" applyAlignment="1">
      <alignment vertical="center"/>
    </xf>
    <xf numFmtId="177" fontId="11" fillId="0" borderId="0" xfId="1" applyNumberFormat="1" applyFont="1" applyAlignment="1">
      <alignment vertical="center"/>
    </xf>
    <xf numFmtId="181" fontId="11" fillId="4" borderId="0" xfId="1" applyNumberFormat="1" applyFont="1" applyFill="1" applyAlignment="1">
      <alignment vertical="center"/>
    </xf>
    <xf numFmtId="181" fontId="11" fillId="4" borderId="0" xfId="0" applyNumberFormat="1" applyFont="1" applyFill="1" applyAlignment="1">
      <alignment vertical="center"/>
    </xf>
    <xf numFmtId="9" fontId="11" fillId="0" borderId="13" xfId="0" applyNumberFormat="1" applyFont="1" applyBorder="1" applyAlignment="1">
      <alignment vertical="center"/>
    </xf>
    <xf numFmtId="178" fontId="11" fillId="5" borderId="0" xfId="1" applyNumberFormat="1" applyFont="1" applyFill="1" applyAlignment="1">
      <alignment vertical="center"/>
    </xf>
    <xf numFmtId="0" fontId="11" fillId="0" borderId="28" xfId="1" applyFont="1" applyBorder="1" applyAlignment="1">
      <alignment vertical="center"/>
    </xf>
    <xf numFmtId="0" fontId="11" fillId="0" borderId="22" xfId="1" applyFont="1" applyBorder="1" applyAlignment="1">
      <alignment vertical="center"/>
    </xf>
    <xf numFmtId="0" fontId="11" fillId="0" borderId="23" xfId="1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5" xfId="0" applyBorder="1"/>
    <xf numFmtId="0" fontId="1" fillId="2" borderId="0" xfId="0" applyFont="1" applyFill="1" applyAlignment="1">
      <alignment horizontal="center" vertical="top" wrapText="1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2" fillId="4" borderId="24" xfId="1" applyFont="1" applyFill="1" applyBorder="1" applyAlignment="1">
      <alignment horizontal="center" vertical="center"/>
    </xf>
    <xf numFmtId="0" fontId="12" fillId="4" borderId="10" xfId="1" applyFont="1" applyFill="1" applyBorder="1" applyAlignment="1">
      <alignment horizontal="center" vertical="center"/>
    </xf>
    <xf numFmtId="0" fontId="12" fillId="4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8" fontId="11" fillId="0" borderId="1" xfId="1" applyNumberFormat="1" applyFont="1" applyBorder="1" applyAlignment="1">
      <alignment vertical="center"/>
    </xf>
    <xf numFmtId="178" fontId="11" fillId="0" borderId="16" xfId="1" applyNumberFormat="1" applyFont="1" applyBorder="1" applyAlignment="1">
      <alignment vertical="center"/>
    </xf>
    <xf numFmtId="178" fontId="11" fillId="0" borderId="17" xfId="1" applyNumberFormat="1" applyFont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 2" xfId="1" xr:uid="{8A76AFE0-8BC1-4666-A517-DCD777F626D1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10</xdr:row>
      <xdr:rowOff>171450</xdr:rowOff>
    </xdr:from>
    <xdr:to>
      <xdr:col>4</xdr:col>
      <xdr:colOff>181199</xdr:colOff>
      <xdr:row>20</xdr:row>
      <xdr:rowOff>118712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762250"/>
          <a:ext cx="4524375" cy="1947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zoomScale="85" zoomScaleNormal="85" workbookViewId="0">
      <selection activeCell="N36" sqref="N36:N38"/>
    </sheetView>
  </sheetViews>
  <sheetFormatPr defaultRowHeight="14.25" x14ac:dyDescent="0.2"/>
  <cols>
    <col min="1" max="1" width="17.125" style="5" customWidth="1"/>
    <col min="2" max="2" width="14.125" style="5" customWidth="1"/>
    <col min="3" max="3" width="16.375" style="5" customWidth="1"/>
    <col min="4" max="4" width="14.5" style="5" customWidth="1"/>
    <col min="5" max="5" width="15.375" style="5" customWidth="1"/>
    <col min="6" max="6" width="16.25" style="5" customWidth="1"/>
    <col min="7" max="7" width="16.625" style="5" customWidth="1"/>
    <col min="8" max="8" width="21.75" customWidth="1"/>
    <col min="9" max="9" width="21.875" style="5" customWidth="1"/>
    <col min="10" max="10" width="9.875" style="5" customWidth="1"/>
    <col min="11" max="11" width="17.875" style="5" customWidth="1"/>
    <col min="12" max="12" width="16.625" style="5" customWidth="1"/>
    <col min="13" max="13" width="16" style="5" customWidth="1"/>
    <col min="14" max="14" width="18" style="5" customWidth="1"/>
  </cols>
  <sheetData>
    <row r="1" spans="1:14" ht="30" customHeight="1" x14ac:dyDescent="0.2">
      <c r="A1" s="61" t="s">
        <v>4</v>
      </c>
      <c r="B1" s="61"/>
      <c r="C1" s="61"/>
      <c r="D1" s="61"/>
      <c r="E1" s="61"/>
      <c r="F1" s="61"/>
      <c r="G1" s="61"/>
      <c r="I1"/>
      <c r="J1"/>
      <c r="K1"/>
      <c r="L1"/>
      <c r="M1"/>
      <c r="N1"/>
    </row>
    <row r="2" spans="1:14" ht="27.75" customHeight="1" x14ac:dyDescent="0.2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</row>
    <row r="3" spans="1:14" ht="22.5" x14ac:dyDescent="0.2">
      <c r="A3" s="1" t="s">
        <v>0</v>
      </c>
      <c r="B3" s="88" t="s">
        <v>16</v>
      </c>
      <c r="C3" s="88"/>
      <c r="D3" s="1"/>
      <c r="E3" s="1"/>
      <c r="F3" s="1"/>
      <c r="G3" s="1"/>
      <c r="I3" s="1"/>
      <c r="J3" s="1"/>
      <c r="K3" s="1"/>
      <c r="L3" s="1"/>
      <c r="M3" s="1"/>
      <c r="N3" s="1"/>
    </row>
    <row r="4" spans="1:14" ht="15.75" x14ac:dyDescent="0.25">
      <c r="A4" s="6"/>
      <c r="B4" s="6"/>
      <c r="C4" s="6"/>
      <c r="D4" s="6"/>
      <c r="E4" s="6"/>
      <c r="F4" s="6"/>
      <c r="G4" s="6"/>
      <c r="I4" s="6"/>
      <c r="J4" s="6"/>
      <c r="K4" s="6"/>
      <c r="L4" s="6"/>
      <c r="M4" s="6"/>
      <c r="N4" s="6"/>
    </row>
    <row r="5" spans="1:14" ht="15.75" x14ac:dyDescent="0.25">
      <c r="A5" s="6"/>
      <c r="B5" s="6"/>
      <c r="C5" s="6"/>
      <c r="D5" s="6"/>
      <c r="E5" s="6"/>
      <c r="F5" s="6"/>
      <c r="G5" s="6"/>
      <c r="I5" s="6"/>
      <c r="J5" s="6"/>
      <c r="K5" s="6"/>
      <c r="L5" s="6"/>
      <c r="M5" s="6"/>
      <c r="N5" s="6"/>
    </row>
    <row r="6" spans="1:14" ht="15.75" x14ac:dyDescent="0.2">
      <c r="A6" s="1"/>
      <c r="B6" s="1"/>
      <c r="C6" s="1"/>
      <c r="D6" s="1"/>
      <c r="E6" s="1"/>
      <c r="F6" s="1"/>
      <c r="G6" s="1"/>
      <c r="I6" s="1"/>
      <c r="J6" s="1"/>
      <c r="K6" s="1"/>
      <c r="L6" s="1"/>
      <c r="M6" s="1"/>
      <c r="N6" s="1"/>
    </row>
    <row r="7" spans="1:14" ht="15.75" x14ac:dyDescent="0.2">
      <c r="A7" s="1" t="s">
        <v>5</v>
      </c>
      <c r="B7" s="1"/>
      <c r="C7" s="1"/>
      <c r="D7" s="1"/>
      <c r="E7" s="1"/>
      <c r="F7" s="1"/>
      <c r="G7" s="1"/>
      <c r="I7" s="1"/>
      <c r="J7" s="1"/>
      <c r="K7" s="1"/>
      <c r="L7" s="1"/>
      <c r="M7" s="1"/>
      <c r="N7" s="1"/>
    </row>
    <row r="8" spans="1:14" ht="15.75" x14ac:dyDescent="0.2">
      <c r="A8" s="1"/>
      <c r="B8" s="1"/>
      <c r="C8" s="1"/>
      <c r="D8" s="1"/>
      <c r="E8" s="1"/>
      <c r="F8" s="1"/>
      <c r="G8" s="1"/>
      <c r="I8" s="1"/>
      <c r="J8" s="1"/>
      <c r="K8" s="1"/>
      <c r="L8" s="1"/>
      <c r="M8" s="1"/>
      <c r="N8" s="1"/>
    </row>
    <row r="9" spans="1:14" ht="15.75" x14ac:dyDescent="0.2">
      <c r="A9" s="1" t="s">
        <v>1</v>
      </c>
      <c r="B9" s="1"/>
      <c r="C9" s="1"/>
      <c r="D9" s="1"/>
      <c r="E9" s="1"/>
      <c r="F9" s="1"/>
      <c r="G9" s="1"/>
      <c r="I9" s="1"/>
      <c r="J9" s="1"/>
      <c r="K9" s="1"/>
      <c r="L9" s="1"/>
      <c r="M9" s="1"/>
      <c r="N9" s="1"/>
    </row>
    <row r="10" spans="1:14" ht="15.75" x14ac:dyDescent="0.2">
      <c r="A10" s="1"/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</row>
    <row r="11" spans="1:14" ht="15.75" x14ac:dyDescent="0.2">
      <c r="A11" s="1"/>
      <c r="B11" s="1"/>
      <c r="C11" s="1"/>
      <c r="D11" s="1"/>
      <c r="E11" s="1"/>
      <c r="F11" s="1"/>
      <c r="G11" s="1"/>
      <c r="I11" s="1"/>
      <c r="J11" s="1"/>
      <c r="K11" s="1"/>
      <c r="L11" s="1"/>
      <c r="M11" s="1"/>
      <c r="N11" s="1"/>
    </row>
    <row r="12" spans="1:14" ht="15.75" x14ac:dyDescent="0.2">
      <c r="A12" s="1"/>
      <c r="B12" s="1"/>
      <c r="C12" s="1"/>
      <c r="D12" s="1"/>
      <c r="E12" s="1"/>
      <c r="F12" s="1"/>
      <c r="G12" s="1"/>
      <c r="I12" s="1"/>
      <c r="J12" s="1"/>
      <c r="K12" s="1"/>
      <c r="L12" s="1"/>
      <c r="M12" s="1"/>
      <c r="N12" s="1"/>
    </row>
    <row r="13" spans="1:14" ht="15.75" x14ac:dyDescent="0.2">
      <c r="A13" s="1"/>
      <c r="B13" s="1"/>
      <c r="C13" s="1"/>
      <c r="D13" s="1"/>
      <c r="E13" s="1"/>
      <c r="F13" s="1"/>
      <c r="G13" s="1"/>
      <c r="I13" s="1"/>
      <c r="J13" s="1"/>
      <c r="K13" s="1"/>
      <c r="L13" s="1"/>
      <c r="M13" s="1"/>
      <c r="N13" s="1"/>
    </row>
    <row r="14" spans="1:14" ht="15.75" x14ac:dyDescent="0.2">
      <c r="A14" s="1"/>
      <c r="B14" s="1"/>
      <c r="C14" s="1"/>
      <c r="D14" s="1"/>
      <c r="E14" s="1"/>
      <c r="F14" s="1"/>
      <c r="G14" s="1"/>
      <c r="I14" s="1"/>
      <c r="J14" s="1"/>
      <c r="K14" s="1"/>
      <c r="L14" s="1"/>
      <c r="M14" s="1"/>
      <c r="N14" s="1"/>
    </row>
    <row r="15" spans="1:14" ht="15.75" x14ac:dyDescent="0.2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</row>
    <row r="16" spans="1:14" ht="15.75" x14ac:dyDescent="0.2">
      <c r="A16" s="1"/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</row>
    <row r="17" spans="1:14" ht="15.75" x14ac:dyDescent="0.2">
      <c r="A17" s="1"/>
      <c r="B17" s="1"/>
      <c r="C17" s="1"/>
      <c r="D17" s="1"/>
      <c r="E17" s="1"/>
      <c r="F17" s="1"/>
      <c r="G17" s="1"/>
      <c r="I17" s="1"/>
      <c r="J17" s="1"/>
      <c r="K17" s="1"/>
      <c r="L17" s="1"/>
      <c r="M17" s="1"/>
      <c r="N17" s="1"/>
    </row>
    <row r="18" spans="1:14" ht="15.75" x14ac:dyDescent="0.2">
      <c r="A18" s="1"/>
      <c r="B18" s="1"/>
      <c r="C18" s="1"/>
      <c r="D18" s="1"/>
      <c r="E18" s="1"/>
      <c r="F18" s="1"/>
      <c r="G18" s="1"/>
      <c r="I18" s="1"/>
      <c r="J18" s="1"/>
      <c r="K18" s="1"/>
      <c r="L18" s="1"/>
      <c r="M18" s="1"/>
      <c r="N18" s="1"/>
    </row>
    <row r="19" spans="1:14" ht="15.75" x14ac:dyDescent="0.2">
      <c r="A19" s="1"/>
      <c r="B19" s="1"/>
      <c r="C19" s="1"/>
      <c r="D19" s="1"/>
      <c r="E19" s="1"/>
      <c r="F19" s="1"/>
      <c r="G19" s="1"/>
      <c r="I19" s="1"/>
      <c r="J19" s="1"/>
      <c r="K19" s="1"/>
      <c r="L19" s="1"/>
      <c r="M19" s="1"/>
      <c r="N19" s="1"/>
    </row>
    <row r="20" spans="1:14" ht="15.75" x14ac:dyDescent="0.2">
      <c r="A20" s="1"/>
      <c r="B20" s="1"/>
      <c r="C20" s="1"/>
      <c r="D20" s="1"/>
      <c r="E20" s="1"/>
      <c r="F20" s="1"/>
      <c r="G20" s="1"/>
      <c r="I20" s="1"/>
      <c r="J20" s="1"/>
      <c r="K20" s="1"/>
      <c r="L20" s="1"/>
      <c r="M20" s="1"/>
      <c r="N20" s="1"/>
    </row>
    <row r="21" spans="1:14" ht="15.75" x14ac:dyDescent="0.2">
      <c r="A21" s="1"/>
      <c r="B21" s="1"/>
      <c r="C21" s="1"/>
      <c r="D21" s="1"/>
      <c r="E21" s="1"/>
      <c r="F21" s="1"/>
      <c r="G21" s="1"/>
      <c r="I21" s="1"/>
      <c r="J21" s="1"/>
      <c r="K21" s="1"/>
      <c r="L21" s="1"/>
      <c r="M21" s="1"/>
      <c r="N21" s="1"/>
    </row>
    <row r="22" spans="1:14" ht="15.75" x14ac:dyDescent="0.2">
      <c r="A22" s="1"/>
      <c r="B22" s="1"/>
      <c r="C22" s="1"/>
      <c r="D22" s="1"/>
      <c r="E22" s="1"/>
      <c r="F22" s="1"/>
      <c r="G22" s="1"/>
      <c r="I22" s="1"/>
      <c r="J22" s="1"/>
      <c r="K22" s="1"/>
      <c r="L22" s="1"/>
      <c r="M22" s="1"/>
      <c r="N22" s="1"/>
    </row>
    <row r="23" spans="1:14" ht="15.75" x14ac:dyDescent="0.2">
      <c r="A23" s="1" t="s">
        <v>2</v>
      </c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</row>
    <row r="24" spans="1:14" ht="33.75" customHeight="1" x14ac:dyDescent="0.2">
      <c r="A24" s="62" t="s">
        <v>6</v>
      </c>
      <c r="B24" s="74" t="s">
        <v>7</v>
      </c>
      <c r="C24" s="75"/>
      <c r="D24" s="76"/>
      <c r="E24" s="74" t="s">
        <v>8</v>
      </c>
      <c r="F24" s="75"/>
      <c r="G24" s="76"/>
      <c r="H24" s="74" t="s">
        <v>54</v>
      </c>
      <c r="I24" s="75"/>
      <c r="J24" s="1"/>
      <c r="K24" s="1"/>
      <c r="L24" s="1"/>
      <c r="M24" s="1"/>
      <c r="N24" s="1"/>
    </row>
    <row r="25" spans="1:14" ht="25.5" customHeight="1" x14ac:dyDescent="0.2">
      <c r="A25" s="63"/>
      <c r="B25" s="2" t="s">
        <v>53</v>
      </c>
      <c r="C25" s="2" t="s">
        <v>9</v>
      </c>
      <c r="D25" s="2" t="s">
        <v>10</v>
      </c>
      <c r="E25" s="2" t="s">
        <v>53</v>
      </c>
      <c r="F25" s="2" t="s">
        <v>3</v>
      </c>
      <c r="G25" s="2" t="s">
        <v>11</v>
      </c>
      <c r="H25" s="2" t="s">
        <v>55</v>
      </c>
      <c r="I25" s="2" t="s">
        <v>56</v>
      </c>
      <c r="J25" s="1"/>
      <c r="K25" s="1"/>
      <c r="L25" s="1"/>
      <c r="M25" s="1"/>
      <c r="N25" s="1"/>
    </row>
    <row r="26" spans="1:14" ht="66" customHeight="1" x14ac:dyDescent="0.2">
      <c r="A26" s="3" t="s">
        <v>12</v>
      </c>
      <c r="B26" s="3">
        <v>2.78</v>
      </c>
      <c r="C26" s="3">
        <v>61.8</v>
      </c>
      <c r="D26" s="3">
        <v>18.100000000000001</v>
      </c>
      <c r="E26" s="3">
        <v>3.55</v>
      </c>
      <c r="F26" s="3">
        <v>68.3</v>
      </c>
      <c r="G26" s="3">
        <v>19.2</v>
      </c>
      <c r="H26" s="60"/>
      <c r="I26" s="3"/>
      <c r="J26" s="1"/>
      <c r="K26" s="1"/>
      <c r="L26" s="1"/>
      <c r="M26" s="1"/>
      <c r="N26" s="1"/>
    </row>
    <row r="27" spans="1:14" ht="66" customHeight="1" x14ac:dyDescent="0.2">
      <c r="A27" s="3" t="s">
        <v>13</v>
      </c>
      <c r="B27" s="3">
        <v>2.7</v>
      </c>
      <c r="C27" s="3">
        <v>58</v>
      </c>
      <c r="D27" s="3">
        <v>15</v>
      </c>
      <c r="E27" s="3">
        <v>3.72</v>
      </c>
      <c r="F27" s="3">
        <v>73.099999999999994</v>
      </c>
      <c r="G27" s="3">
        <v>18.75</v>
      </c>
      <c r="H27" s="60"/>
      <c r="I27" s="3"/>
      <c r="J27" s="1"/>
      <c r="K27" s="1"/>
      <c r="L27" s="1"/>
      <c r="M27" s="1"/>
      <c r="N27" s="1"/>
    </row>
    <row r="28" spans="1:14" ht="66" customHeight="1" x14ac:dyDescent="0.2">
      <c r="A28" s="3" t="s">
        <v>14</v>
      </c>
      <c r="B28" s="3">
        <v>2.88</v>
      </c>
      <c r="C28" s="3">
        <v>59</v>
      </c>
      <c r="D28" s="3">
        <v>14.7</v>
      </c>
      <c r="E28" s="3">
        <v>3.95</v>
      </c>
      <c r="F28" s="3">
        <v>72.7</v>
      </c>
      <c r="G28" s="3">
        <v>18.3</v>
      </c>
      <c r="H28" s="60"/>
      <c r="I28" s="3"/>
      <c r="J28" s="1"/>
      <c r="K28" s="1"/>
      <c r="L28" s="1"/>
      <c r="M28" s="1"/>
      <c r="N28" s="1"/>
    </row>
    <row r="29" spans="1:14" ht="36" customHeight="1" x14ac:dyDescent="0.2">
      <c r="A29" s="3" t="s">
        <v>15</v>
      </c>
      <c r="B29" s="7">
        <f t="shared" ref="B29:G29" si="0">(B26+B27+B28)/3</f>
        <v>2.7866666666666666</v>
      </c>
      <c r="C29" s="7">
        <f t="shared" si="0"/>
        <v>59.6</v>
      </c>
      <c r="D29" s="7">
        <f t="shared" si="0"/>
        <v>15.933333333333332</v>
      </c>
      <c r="E29" s="7">
        <f t="shared" si="0"/>
        <v>3.7399999999999998</v>
      </c>
      <c r="F29" s="7">
        <f t="shared" si="0"/>
        <v>71.36666666666666</v>
      </c>
      <c r="G29" s="7">
        <f t="shared" si="0"/>
        <v>18.75</v>
      </c>
      <c r="H29" s="60"/>
      <c r="I29" s="3"/>
      <c r="J29" s="1"/>
      <c r="K29" s="1"/>
      <c r="L29" s="1"/>
      <c r="M29" s="1"/>
      <c r="N29" s="1"/>
    </row>
    <row r="30" spans="1:14" ht="15.75" x14ac:dyDescent="0.2">
      <c r="A30" s="1"/>
      <c r="B30" s="1"/>
      <c r="C30" s="1"/>
      <c r="D30" s="1"/>
      <c r="E30" s="1"/>
      <c r="F30" s="1"/>
      <c r="G30" s="1"/>
      <c r="I30" s="1"/>
      <c r="J30" s="1"/>
      <c r="K30" s="1"/>
      <c r="L30" s="1"/>
      <c r="M30" s="1"/>
      <c r="N30" s="1"/>
    </row>
    <row r="31" spans="1: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21" x14ac:dyDescent="0.2">
      <c r="A32" s="8"/>
      <c r="B32" s="8"/>
      <c r="C32" s="9" t="s">
        <v>50</v>
      </c>
      <c r="D32" s="8"/>
      <c r="E32" s="8"/>
      <c r="F32" s="8"/>
      <c r="G32" s="10"/>
      <c r="H32" s="11"/>
      <c r="I32" s="8"/>
      <c r="J32" s="9" t="s">
        <v>51</v>
      </c>
      <c r="K32" s="8"/>
      <c r="L32" s="8"/>
      <c r="M32" s="8"/>
      <c r="N32" s="10"/>
    </row>
    <row r="33" spans="1:14" ht="20.100000000000001" customHeight="1" x14ac:dyDescent="0.2">
      <c r="A33" s="12"/>
      <c r="B33" s="64" t="s">
        <v>17</v>
      </c>
      <c r="C33" s="65"/>
      <c r="D33" s="66" t="s">
        <v>18</v>
      </c>
      <c r="E33" s="67"/>
      <c r="F33" s="67"/>
      <c r="G33" s="68"/>
      <c r="H33" s="4"/>
      <c r="I33" s="64" t="s">
        <v>17</v>
      </c>
      <c r="J33" s="65"/>
      <c r="K33" s="66" t="s">
        <v>18</v>
      </c>
      <c r="L33" s="67"/>
      <c r="M33" s="67"/>
      <c r="N33" s="68"/>
    </row>
    <row r="34" spans="1:14" ht="20.100000000000001" customHeight="1" x14ac:dyDescent="0.2">
      <c r="A34" s="12"/>
      <c r="B34" s="69" t="s">
        <v>19</v>
      </c>
      <c r="C34" s="70"/>
      <c r="D34" s="71">
        <v>1.5</v>
      </c>
      <c r="E34" s="72"/>
      <c r="F34" s="72">
        <v>1.1000000000000001</v>
      </c>
      <c r="G34" s="73"/>
      <c r="H34" s="4"/>
      <c r="I34" s="69" t="s">
        <v>19</v>
      </c>
      <c r="J34" s="70"/>
      <c r="K34" s="71">
        <v>1.5</v>
      </c>
      <c r="L34" s="72"/>
      <c r="M34" s="72">
        <v>1.1000000000000001</v>
      </c>
      <c r="N34" s="73"/>
    </row>
    <row r="35" spans="1:14" ht="20.100000000000001" customHeight="1" x14ac:dyDescent="0.2">
      <c r="A35" s="12"/>
      <c r="B35" s="77"/>
      <c r="C35" s="78"/>
      <c r="D35" s="14" t="s">
        <v>20</v>
      </c>
      <c r="E35" s="14" t="s">
        <v>21</v>
      </c>
      <c r="F35" s="14"/>
      <c r="G35" s="15"/>
      <c r="H35" s="4"/>
      <c r="I35" s="77"/>
      <c r="J35" s="78"/>
      <c r="K35" s="14" t="s">
        <v>20</v>
      </c>
      <c r="L35" s="14" t="s">
        <v>21</v>
      </c>
      <c r="M35" s="14"/>
      <c r="N35" s="15"/>
    </row>
    <row r="36" spans="1:14" ht="20.100000000000001" customHeight="1" x14ac:dyDescent="0.2">
      <c r="A36" s="12"/>
      <c r="B36" s="77" t="s">
        <v>52</v>
      </c>
      <c r="C36" s="78"/>
      <c r="D36" s="16"/>
      <c r="E36" s="17">
        <v>2.79</v>
      </c>
      <c r="F36" s="16"/>
      <c r="G36" s="18">
        <v>3.74</v>
      </c>
      <c r="H36" s="4"/>
      <c r="I36" s="77" t="s">
        <v>22</v>
      </c>
      <c r="J36" s="78"/>
      <c r="K36" s="16"/>
      <c r="L36" s="17">
        <v>2.79</v>
      </c>
      <c r="M36" s="16"/>
      <c r="N36" s="18">
        <v>3.74</v>
      </c>
    </row>
    <row r="37" spans="1:14" ht="20.100000000000001" customHeight="1" x14ac:dyDescent="0.2">
      <c r="A37" s="12"/>
      <c r="B37" s="77" t="s">
        <v>23</v>
      </c>
      <c r="C37" s="78"/>
      <c r="D37" s="16" t="s">
        <v>24</v>
      </c>
      <c r="E37" s="17">
        <v>5.96E-2</v>
      </c>
      <c r="F37" s="16" t="s">
        <v>24</v>
      </c>
      <c r="G37" s="18">
        <v>7.1370000000000003E-2</v>
      </c>
      <c r="H37" s="4"/>
      <c r="I37" s="77" t="s">
        <v>23</v>
      </c>
      <c r="J37" s="78"/>
      <c r="K37" s="16" t="s">
        <v>24</v>
      </c>
      <c r="L37" s="17">
        <v>5.96E-2</v>
      </c>
      <c r="M37" s="16" t="s">
        <v>24</v>
      </c>
      <c r="N37" s="18">
        <v>7.1370000000000003E-2</v>
      </c>
    </row>
    <row r="38" spans="1:14" ht="20.100000000000001" customHeight="1" x14ac:dyDescent="0.2">
      <c r="A38" s="12"/>
      <c r="B38" s="77" t="s">
        <v>25</v>
      </c>
      <c r="C38" s="78"/>
      <c r="D38" s="16" t="s">
        <v>26</v>
      </c>
      <c r="E38" s="17">
        <v>1.6E-2</v>
      </c>
      <c r="F38" s="16" t="s">
        <v>26</v>
      </c>
      <c r="G38" s="18">
        <v>1.8749999999999999E-2</v>
      </c>
      <c r="H38" s="4"/>
      <c r="I38" s="77" t="s">
        <v>25</v>
      </c>
      <c r="J38" s="78"/>
      <c r="K38" s="16" t="s">
        <v>26</v>
      </c>
      <c r="L38" s="17">
        <v>1.6E-2</v>
      </c>
      <c r="M38" s="16" t="s">
        <v>26</v>
      </c>
      <c r="N38" s="18">
        <v>1.8749999999999999E-2</v>
      </c>
    </row>
    <row r="39" spans="1:14" ht="20.100000000000001" customHeight="1" x14ac:dyDescent="0.2">
      <c r="A39" s="12"/>
      <c r="B39" s="77"/>
      <c r="C39" s="78"/>
      <c r="D39" s="14"/>
      <c r="E39" s="19"/>
      <c r="F39" s="14"/>
      <c r="G39" s="20"/>
      <c r="H39" s="4"/>
      <c r="I39" s="77"/>
      <c r="J39" s="78"/>
      <c r="K39" s="14"/>
      <c r="L39" s="19"/>
      <c r="M39" s="14"/>
      <c r="N39" s="20"/>
    </row>
    <row r="40" spans="1:14" ht="20.100000000000001" customHeight="1" x14ac:dyDescent="0.2">
      <c r="A40" s="12"/>
      <c r="B40" s="77" t="s">
        <v>27</v>
      </c>
      <c r="C40" s="78"/>
      <c r="D40" s="14"/>
      <c r="E40" s="19">
        <v>0</v>
      </c>
      <c r="F40" s="14"/>
      <c r="G40" s="20">
        <v>0</v>
      </c>
      <c r="H40" s="4"/>
      <c r="I40" s="77" t="s">
        <v>27</v>
      </c>
      <c r="J40" s="78"/>
      <c r="K40" s="14"/>
      <c r="L40" s="19">
        <v>0</v>
      </c>
      <c r="M40" s="14"/>
      <c r="N40" s="20">
        <v>0</v>
      </c>
    </row>
    <row r="41" spans="1:14" ht="20.100000000000001" customHeight="1" x14ac:dyDescent="0.2">
      <c r="A41" s="12"/>
      <c r="B41" s="79"/>
      <c r="C41" s="80"/>
      <c r="D41" s="14"/>
      <c r="E41" s="14"/>
      <c r="F41" s="14"/>
      <c r="G41" s="15"/>
      <c r="H41" s="4"/>
      <c r="I41" s="79"/>
      <c r="J41" s="80"/>
      <c r="K41" s="14"/>
      <c r="L41" s="14"/>
      <c r="M41" s="14"/>
      <c r="N41" s="15"/>
    </row>
    <row r="42" spans="1:14" ht="20.100000000000001" customHeight="1" x14ac:dyDescent="0.2">
      <c r="A42" s="12"/>
      <c r="B42" s="81" t="s">
        <v>28</v>
      </c>
      <c r="C42" s="82"/>
      <c r="D42" s="22"/>
      <c r="E42" s="22"/>
      <c r="F42" s="22"/>
      <c r="G42" s="23"/>
      <c r="H42" s="4"/>
      <c r="I42" s="81" t="s">
        <v>28</v>
      </c>
      <c r="J42" s="82"/>
      <c r="K42" s="22"/>
      <c r="L42" s="22"/>
      <c r="M42" s="22"/>
      <c r="N42" s="23"/>
    </row>
    <row r="43" spans="1:14" ht="20.100000000000001" customHeight="1" x14ac:dyDescent="0.2">
      <c r="A43" s="12"/>
      <c r="B43" s="77"/>
      <c r="C43" s="78"/>
      <c r="D43" s="24" t="s">
        <v>22</v>
      </c>
      <c r="E43" s="25">
        <f>(E36+G36)/2</f>
        <v>3.2650000000000001</v>
      </c>
      <c r="F43" s="14"/>
      <c r="G43" s="15"/>
      <c r="H43" s="4"/>
      <c r="I43" s="77"/>
      <c r="J43" s="78"/>
      <c r="K43" s="24" t="s">
        <v>22</v>
      </c>
      <c r="L43" s="25">
        <f>(L36+N36)/2</f>
        <v>3.2650000000000001</v>
      </c>
      <c r="M43" s="14"/>
      <c r="N43" s="15"/>
    </row>
    <row r="44" spans="1:14" ht="20.100000000000001" customHeight="1" x14ac:dyDescent="0.2">
      <c r="A44" s="12"/>
      <c r="B44" s="77"/>
      <c r="C44" s="78"/>
      <c r="D44" s="24" t="s">
        <v>29</v>
      </c>
      <c r="E44" s="25">
        <f>(E37+G37)/2</f>
        <v>6.5485000000000002E-2</v>
      </c>
      <c r="F44" s="14"/>
      <c r="G44" s="15"/>
      <c r="H44" s="4"/>
      <c r="I44" s="77"/>
      <c r="J44" s="78"/>
      <c r="K44" s="24" t="s">
        <v>29</v>
      </c>
      <c r="L44" s="25">
        <f>(L37+N37)/2</f>
        <v>6.5485000000000002E-2</v>
      </c>
      <c r="M44" s="14"/>
      <c r="N44" s="15"/>
    </row>
    <row r="45" spans="1:14" ht="20.100000000000001" customHeight="1" x14ac:dyDescent="0.2">
      <c r="A45" s="12"/>
      <c r="B45" s="77"/>
      <c r="C45" s="78"/>
      <c r="D45" s="24" t="s">
        <v>30</v>
      </c>
      <c r="E45" s="25">
        <f>(E38+G38)/2</f>
        <v>1.7375000000000002E-2</v>
      </c>
      <c r="F45" s="14"/>
      <c r="G45" s="15"/>
      <c r="H45" s="4"/>
      <c r="I45" s="77"/>
      <c r="J45" s="78"/>
      <c r="K45" s="24" t="s">
        <v>30</v>
      </c>
      <c r="L45" s="25">
        <f>(L38+N38)/2</f>
        <v>1.7375000000000002E-2</v>
      </c>
      <c r="M45" s="14"/>
      <c r="N45" s="15"/>
    </row>
    <row r="46" spans="1:14" ht="20.100000000000001" customHeight="1" x14ac:dyDescent="0.2">
      <c r="A46" s="12"/>
      <c r="B46" s="77"/>
      <c r="C46" s="78"/>
      <c r="D46" s="26" t="s">
        <v>27</v>
      </c>
      <c r="E46" s="27">
        <v>0</v>
      </c>
      <c r="F46" s="28"/>
      <c r="G46" s="29"/>
      <c r="H46" s="4"/>
      <c r="I46" s="77"/>
      <c r="J46" s="78"/>
      <c r="K46" s="26" t="s">
        <v>27</v>
      </c>
      <c r="L46" s="27">
        <v>0</v>
      </c>
      <c r="M46" s="28"/>
      <c r="N46" s="29"/>
    </row>
    <row r="47" spans="1:14" ht="20.100000000000001" customHeight="1" x14ac:dyDescent="0.2">
      <c r="A47" s="4"/>
      <c r="B47" s="79"/>
      <c r="C47" s="80"/>
      <c r="D47" s="30"/>
      <c r="E47" s="28"/>
      <c r="F47" s="28"/>
      <c r="G47" s="29"/>
      <c r="H47" s="4"/>
      <c r="I47" s="79"/>
      <c r="J47" s="80"/>
      <c r="K47" s="30"/>
      <c r="L47" s="28"/>
      <c r="M47" s="28"/>
      <c r="N47" s="29"/>
    </row>
    <row r="48" spans="1:14" ht="20.100000000000001" customHeight="1" x14ac:dyDescent="0.2">
      <c r="A48" s="4"/>
      <c r="B48" s="31"/>
      <c r="C48" s="32"/>
      <c r="D48" s="33" t="s">
        <v>31</v>
      </c>
      <c r="E48" s="34" t="s">
        <v>32</v>
      </c>
      <c r="F48" s="35" t="s">
        <v>33</v>
      </c>
      <c r="G48" s="36"/>
      <c r="H48" s="4"/>
      <c r="I48" s="31"/>
      <c r="J48" s="32"/>
      <c r="K48" s="33" t="s">
        <v>31</v>
      </c>
      <c r="L48" s="34" t="s">
        <v>32</v>
      </c>
      <c r="M48" s="35" t="s">
        <v>33</v>
      </c>
      <c r="N48" s="36"/>
    </row>
    <row r="49" spans="1:14" ht="20.100000000000001" customHeight="1" x14ac:dyDescent="0.25">
      <c r="A49" s="4"/>
      <c r="B49" s="83" t="s">
        <v>34</v>
      </c>
      <c r="C49" s="13" t="s">
        <v>22</v>
      </c>
      <c r="D49" s="37">
        <v>4.1669999999999999E-2</v>
      </c>
      <c r="E49" s="38">
        <f>24*D49</f>
        <v>1.0000800000000001</v>
      </c>
      <c r="F49" s="39">
        <f>E43*E49</f>
        <v>3.2652612000000003</v>
      </c>
      <c r="G49" s="15"/>
      <c r="H49" s="4"/>
      <c r="I49" s="83" t="s">
        <v>34</v>
      </c>
      <c r="J49" s="13" t="s">
        <v>22</v>
      </c>
      <c r="K49" s="37">
        <v>3.125E-2</v>
      </c>
      <c r="L49" s="38">
        <f>24*K49</f>
        <v>0.75</v>
      </c>
      <c r="M49" s="39">
        <f>L43*L49</f>
        <v>2.44875</v>
      </c>
      <c r="N49" s="15"/>
    </row>
    <row r="50" spans="1:14" ht="20.100000000000001" customHeight="1" x14ac:dyDescent="0.25">
      <c r="A50" s="4"/>
      <c r="B50" s="83"/>
      <c r="C50" s="13" t="s">
        <v>23</v>
      </c>
      <c r="D50" s="37">
        <v>1.4999999999999999E-2</v>
      </c>
      <c r="E50" s="38">
        <f>24*D50</f>
        <v>0.36</v>
      </c>
      <c r="F50" s="39">
        <f>E44*E50</f>
        <v>2.3574600000000001E-2</v>
      </c>
      <c r="G50" s="15"/>
      <c r="H50" s="4"/>
      <c r="I50" s="83"/>
      <c r="J50" s="13" t="s">
        <v>23</v>
      </c>
      <c r="K50" s="37">
        <v>1.4999999999999999E-2</v>
      </c>
      <c r="L50" s="38">
        <f>24*K50</f>
        <v>0.36</v>
      </c>
      <c r="M50" s="39">
        <f>L44*L50</f>
        <v>2.3574600000000001E-2</v>
      </c>
      <c r="N50" s="15"/>
    </row>
    <row r="51" spans="1:14" ht="20.100000000000001" customHeight="1" x14ac:dyDescent="0.25">
      <c r="A51" s="4"/>
      <c r="B51" s="83"/>
      <c r="C51" s="13" t="s">
        <v>25</v>
      </c>
      <c r="D51" s="37">
        <v>0.2767</v>
      </c>
      <c r="E51" s="38">
        <f>24*D51</f>
        <v>6.6408000000000005</v>
      </c>
      <c r="F51" s="39">
        <f>E45*E51</f>
        <v>0.11538390000000003</v>
      </c>
      <c r="G51" s="15"/>
      <c r="H51" s="4"/>
      <c r="I51" s="83"/>
      <c r="J51" s="13" t="s">
        <v>25</v>
      </c>
      <c r="K51" s="37">
        <v>0.28710000000000002</v>
      </c>
      <c r="L51" s="38">
        <f>24*K51</f>
        <v>6.8904000000000005</v>
      </c>
      <c r="M51" s="39">
        <f>L45*L51</f>
        <v>0.11972070000000001</v>
      </c>
      <c r="N51" s="15"/>
    </row>
    <row r="52" spans="1:14" ht="20.100000000000001" customHeight="1" x14ac:dyDescent="0.25">
      <c r="A52" s="4"/>
      <c r="B52" s="83"/>
      <c r="C52" s="13"/>
      <c r="D52" s="37"/>
      <c r="E52" s="38"/>
      <c r="F52" s="4"/>
      <c r="G52" s="15"/>
      <c r="H52" s="4"/>
      <c r="I52" s="83"/>
      <c r="J52" s="13"/>
      <c r="K52" s="37"/>
      <c r="L52" s="38"/>
      <c r="M52" s="4"/>
      <c r="N52" s="15"/>
    </row>
    <row r="53" spans="1:14" ht="20.100000000000001" customHeight="1" x14ac:dyDescent="0.25">
      <c r="A53" s="4"/>
      <c r="B53" s="40" t="s">
        <v>35</v>
      </c>
      <c r="C53" s="21" t="s">
        <v>25</v>
      </c>
      <c r="D53" s="41">
        <v>0.66666999999999998</v>
      </c>
      <c r="E53" s="42">
        <f>24*D53</f>
        <v>16.000080000000001</v>
      </c>
      <c r="F53" s="43">
        <f>E45*E53</f>
        <v>0.27800139000000001</v>
      </c>
      <c r="G53" s="29"/>
      <c r="H53" s="4"/>
      <c r="I53" s="40" t="s">
        <v>35</v>
      </c>
      <c r="J53" s="21" t="s">
        <v>25</v>
      </c>
      <c r="K53" s="41">
        <v>0.66666999999999998</v>
      </c>
      <c r="L53" s="42">
        <f>24*K53</f>
        <v>16.000080000000001</v>
      </c>
      <c r="M53" s="43">
        <f>L45*L53</f>
        <v>0.27800139000000001</v>
      </c>
      <c r="N53" s="29"/>
    </row>
    <row r="54" spans="1:14" ht="20.100000000000001" customHeight="1" x14ac:dyDescent="0.2">
      <c r="A54" s="4"/>
      <c r="B54" s="81" t="s">
        <v>36</v>
      </c>
      <c r="C54" s="82"/>
      <c r="D54" s="44">
        <f>SUM(D49:D53)</f>
        <v>1.00004</v>
      </c>
      <c r="E54" s="45">
        <f>SUM(E49:E53)</f>
        <v>24.000959999999999</v>
      </c>
      <c r="F54" s="39">
        <f>SUM(F49:F53)</f>
        <v>3.6822210900000001</v>
      </c>
      <c r="G54" s="15"/>
      <c r="H54" s="4"/>
      <c r="I54" s="81" t="s">
        <v>36</v>
      </c>
      <c r="J54" s="82"/>
      <c r="K54" s="44">
        <f>SUM(K49:K53)</f>
        <v>1.0000200000000001</v>
      </c>
      <c r="L54" s="45">
        <f>SUM(L49:L53)</f>
        <v>24.000480000000003</v>
      </c>
      <c r="M54" s="39">
        <f>SUM(M49:M53)</f>
        <v>2.8700466899999997</v>
      </c>
      <c r="N54" s="15"/>
    </row>
    <row r="55" spans="1:14" ht="20.100000000000001" customHeight="1" x14ac:dyDescent="0.2">
      <c r="A55" s="4"/>
      <c r="B55" s="84" t="s">
        <v>37</v>
      </c>
      <c r="C55" s="85"/>
      <c r="D55" s="14" t="s">
        <v>38</v>
      </c>
      <c r="E55" s="14"/>
      <c r="F55" s="39">
        <f>F54*5+E45*24*2</f>
        <v>19.245105450000001</v>
      </c>
      <c r="G55" s="15"/>
      <c r="H55" s="4"/>
      <c r="I55" s="84" t="s">
        <v>37</v>
      </c>
      <c r="J55" s="85"/>
      <c r="K55" s="14" t="s">
        <v>38</v>
      </c>
      <c r="L55" s="14"/>
      <c r="M55" s="39">
        <f>M54*5+L45*24*2</f>
        <v>15.184233449999997</v>
      </c>
      <c r="N55" s="15"/>
    </row>
    <row r="56" spans="1:14" ht="20.100000000000001" customHeight="1" x14ac:dyDescent="0.2">
      <c r="A56" s="4"/>
      <c r="B56" s="84" t="s">
        <v>39</v>
      </c>
      <c r="C56" s="85"/>
      <c r="D56" s="14"/>
      <c r="E56" s="46">
        <v>1200</v>
      </c>
      <c r="F56" s="47">
        <f>E56*G56</f>
        <v>1020</v>
      </c>
      <c r="G56" s="48">
        <v>0.85</v>
      </c>
      <c r="H56" s="4"/>
      <c r="I56" s="84" t="s">
        <v>39</v>
      </c>
      <c r="J56" s="85"/>
      <c r="K56" s="14"/>
      <c r="L56" s="46">
        <v>1200</v>
      </c>
      <c r="M56" s="47">
        <f>L56*N56</f>
        <v>1020</v>
      </c>
      <c r="N56" s="48">
        <v>0.85</v>
      </c>
    </row>
    <row r="57" spans="1:14" ht="20.100000000000001" customHeight="1" thickBot="1" x14ac:dyDescent="0.25">
      <c r="A57" s="4"/>
      <c r="B57" s="84" t="s">
        <v>40</v>
      </c>
      <c r="C57" s="85"/>
      <c r="D57" s="14"/>
      <c r="E57" s="14"/>
      <c r="F57" s="49">
        <f>F56/F55</f>
        <v>53.000489015247247</v>
      </c>
      <c r="G57" s="15"/>
      <c r="H57" s="4"/>
      <c r="I57" s="84" t="s">
        <v>40</v>
      </c>
      <c r="J57" s="85"/>
      <c r="K57" s="14"/>
      <c r="L57" s="14"/>
      <c r="M57" s="49">
        <f>M56/M55</f>
        <v>67.17494191318562</v>
      </c>
      <c r="N57" s="15"/>
    </row>
    <row r="58" spans="1:14" ht="20.100000000000001" customHeight="1" thickBot="1" x14ac:dyDescent="0.25">
      <c r="A58" s="4"/>
      <c r="B58" s="86" t="s">
        <v>41</v>
      </c>
      <c r="C58" s="87"/>
      <c r="D58" s="50"/>
      <c r="E58" s="51"/>
      <c r="F58" s="51">
        <f>SUM(F57/52)</f>
        <v>1.0192401733701393</v>
      </c>
      <c r="G58" s="52"/>
      <c r="H58" s="4"/>
      <c r="I58" s="86" t="s">
        <v>41</v>
      </c>
      <c r="J58" s="87"/>
      <c r="K58" s="50"/>
      <c r="L58" s="51"/>
      <c r="M58" s="51">
        <f>SUM(M57/52)</f>
        <v>1.2918258060228003</v>
      </c>
      <c r="N58" s="52"/>
    </row>
    <row r="59" spans="1:14" ht="15.75" x14ac:dyDescent="0.2">
      <c r="A59" s="4"/>
      <c r="B59" s="14"/>
      <c r="C59" s="14"/>
      <c r="D59" s="14"/>
      <c r="E59" s="14"/>
      <c r="F59" s="53">
        <f>F57*7</f>
        <v>371.00342310673074</v>
      </c>
      <c r="G59" s="54">
        <f>F59/30</f>
        <v>12.366780770224358</v>
      </c>
      <c r="H59" s="4"/>
      <c r="I59" s="14"/>
      <c r="J59" s="14"/>
      <c r="K59" s="14"/>
      <c r="L59" s="14"/>
      <c r="M59" s="53">
        <f>M57*7</f>
        <v>470.22459339229931</v>
      </c>
      <c r="N59" s="54">
        <f>M59/30</f>
        <v>15.674153113076644</v>
      </c>
    </row>
    <row r="60" spans="1:14" ht="15.75" x14ac:dyDescent="0.2">
      <c r="A60" s="4"/>
      <c r="B60" s="14"/>
      <c r="C60" s="14"/>
      <c r="D60" s="14"/>
      <c r="E60" s="14"/>
      <c r="F60" s="53" t="s">
        <v>42</v>
      </c>
      <c r="G60" s="54" t="s">
        <v>43</v>
      </c>
      <c r="H60" s="4"/>
      <c r="I60" s="14"/>
      <c r="J60" s="14"/>
      <c r="K60" s="14"/>
      <c r="L60" s="14"/>
      <c r="M60" s="53" t="s">
        <v>42</v>
      </c>
      <c r="N60" s="54" t="s">
        <v>43</v>
      </c>
    </row>
    <row r="61" spans="1:14" x14ac:dyDescent="0.2">
      <c r="A61" s="4"/>
      <c r="B61" s="4"/>
      <c r="C61" s="4"/>
      <c r="D61" s="4"/>
      <c r="E61" s="4"/>
      <c r="F61" s="55"/>
      <c r="G61" s="56"/>
      <c r="H61" s="4"/>
      <c r="I61" s="4"/>
      <c r="J61" s="4"/>
      <c r="K61" s="4"/>
      <c r="L61" s="4"/>
      <c r="M61" s="55"/>
      <c r="N61" s="56"/>
    </row>
    <row r="62" spans="1:14" ht="24" customHeight="1" x14ac:dyDescent="0.2">
      <c r="A62" s="57" t="s">
        <v>44</v>
      </c>
      <c r="B62" s="58" t="s">
        <v>45</v>
      </c>
      <c r="C62" s="59"/>
      <c r="D62" s="59"/>
      <c r="E62" s="59"/>
      <c r="F62" s="59"/>
      <c r="G62" s="59"/>
      <c r="H62" s="4"/>
      <c r="I62" s="57" t="s">
        <v>44</v>
      </c>
      <c r="J62" s="58" t="s">
        <v>45</v>
      </c>
      <c r="K62" s="59"/>
      <c r="L62" s="59"/>
      <c r="M62" s="59"/>
      <c r="N62" s="59"/>
    </row>
    <row r="63" spans="1:14" ht="22.5" customHeight="1" x14ac:dyDescent="0.2">
      <c r="A63" s="55" t="s">
        <v>46</v>
      </c>
      <c r="B63" s="55" t="s">
        <v>47</v>
      </c>
      <c r="C63" s="4"/>
      <c r="D63" s="4"/>
      <c r="E63" s="4"/>
      <c r="F63" s="4"/>
      <c r="G63" s="4"/>
      <c r="H63" s="4"/>
      <c r="I63" s="55" t="s">
        <v>46</v>
      </c>
      <c r="J63" s="55" t="s">
        <v>57</v>
      </c>
      <c r="K63" s="4"/>
      <c r="L63" s="4"/>
      <c r="M63" s="4"/>
      <c r="N63" s="4"/>
    </row>
    <row r="64" spans="1:14" ht="29.25" customHeight="1" x14ac:dyDescent="0.2">
      <c r="A64" s="55" t="s">
        <v>48</v>
      </c>
      <c r="B64" s="55" t="s">
        <v>49</v>
      </c>
      <c r="C64" s="4"/>
      <c r="D64" s="4"/>
      <c r="E64" s="4"/>
      <c r="F64" s="4"/>
      <c r="G64" s="4"/>
      <c r="H64" s="4"/>
      <c r="I64" s="55" t="s">
        <v>48</v>
      </c>
      <c r="J64" s="55" t="s">
        <v>49</v>
      </c>
      <c r="K64" s="4"/>
      <c r="L64" s="4"/>
      <c r="M64" s="4"/>
      <c r="N64" s="4"/>
    </row>
    <row r="65" spans="9:14" x14ac:dyDescent="0.2">
      <c r="I65" s="4"/>
      <c r="J65" s="4"/>
      <c r="K65" s="4"/>
      <c r="L65" s="4"/>
      <c r="M65" s="4"/>
      <c r="N65" s="4"/>
    </row>
  </sheetData>
  <mergeCells count="54">
    <mergeCell ref="H24:I24"/>
    <mergeCell ref="B3:C3"/>
    <mergeCell ref="I33:J33"/>
    <mergeCell ref="K33:N33"/>
    <mergeCell ref="I34:J34"/>
    <mergeCell ref="K34:L34"/>
    <mergeCell ref="M34:N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9:I52"/>
    <mergeCell ref="I54:J54"/>
    <mergeCell ref="I55:J55"/>
    <mergeCell ref="I56:J56"/>
    <mergeCell ref="I57:J57"/>
    <mergeCell ref="I58:J58"/>
    <mergeCell ref="B55:C55"/>
    <mergeCell ref="B56:C56"/>
    <mergeCell ref="B57:C57"/>
    <mergeCell ref="B58:C58"/>
    <mergeCell ref="B45:C45"/>
    <mergeCell ref="B46:C46"/>
    <mergeCell ref="B47:C47"/>
    <mergeCell ref="B49:B52"/>
    <mergeCell ref="B54:C54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A1:G1"/>
    <mergeCell ref="A24:A25"/>
    <mergeCell ref="B33:C33"/>
    <mergeCell ref="D33:G33"/>
    <mergeCell ref="B34:C34"/>
    <mergeCell ref="D34:E34"/>
    <mergeCell ref="F34:G34"/>
    <mergeCell ref="B24:D24"/>
    <mergeCell ref="E24:G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陈岳衡</dc:creator>
  <cp:lastModifiedBy>Jason Tong3 Wu</cp:lastModifiedBy>
  <dcterms:created xsi:type="dcterms:W3CDTF">2015-06-05T18:17:20Z</dcterms:created>
  <dcterms:modified xsi:type="dcterms:W3CDTF">2023-12-01T10:06:29Z</dcterms:modified>
</cp:coreProperties>
</file>