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176"/>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小象团（专票）</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B83" s="46">
        <f>IF(ROW(A77)&gt;MAX(订单!$B:$B),"",ROW(A77))</f>
        <v/>
      </c>
      <c r="C83" s="47">
        <f>ROW()-6</f>
        <v/>
      </c>
      <c r="D83" s="73">
        <f>IFERROR(IF($B83="","",VLOOKUP($B83,订单!$B$2:$J$29583,3,FALSE)),"")</f>
        <v/>
      </c>
      <c r="E83" s="81" t="n"/>
      <c r="F83" s="73">
        <f>IFERROR(IF($B83="","",VLOOKUP($B83,订单!$B$2:$J$29589,MATCH(F$6,订单!$B$1:$I$1,0),FALSE)),"")</f>
        <v/>
      </c>
      <c r="G83" s="73">
        <f>IFERROR(IF($B83="","",VLOOKUP($B83,订单!$B$2:$J$29589,MATCH(G$6,订单!$B$1:$I$1,0),FALSE)),"")</f>
        <v/>
      </c>
      <c r="H83" s="82">
        <f>IFERROR(IF($B83="","",VLOOKUP($B83,订单!$B$2:$J$29589,MATCH(H$6,订单!$B$1:$I$1,0),FALSE)),"")</f>
        <v/>
      </c>
      <c r="I83" s="73">
        <f>IFERROR(IF($B83="","",VLOOKUP($B83,订单!$B$2:$J$29589,MATCH(I$6,订单!$B$1:$I$1,0),FALSE)),"")</f>
        <v/>
      </c>
      <c r="J83" s="73">
        <f>IFERROR(IF($B83="","",VLOOKUP($B83,订单!$B$2:$J$29589,MATCH(J$6,订单!$B$1:$I$1,0),FALSE)),"")</f>
        <v/>
      </c>
      <c r="L83" s="32" t="n"/>
    </row>
    <row r="84" ht="16" customFormat="1" customHeight="1" s="45">
      <c r="B84" s="46">
        <f>IF(ROW(A78)&gt;MAX(订单!$B:$B),"",ROW(A78))</f>
        <v/>
      </c>
      <c r="C84" s="47">
        <f>ROW()-6</f>
        <v/>
      </c>
      <c r="D84" s="50">
        <f>IFERROR(IF($B84="","",VLOOKUP($B84,订单!$B$2:$J$29583,3,FALSE)),"")</f>
        <v/>
      </c>
      <c r="E84" s="83" t="n"/>
      <c r="F84" s="73">
        <f>IFERROR(IF($B84="","",VLOOKUP($B84,订单!$B$2:$J$29589,MATCH(F$6,订单!$B$1:$I$1,0),FALSE)),"")</f>
        <v/>
      </c>
      <c r="G84" s="73">
        <f>IFERROR(IF($B84="","",VLOOKUP($B84,订单!$B$2:$J$29589,MATCH(G$6,订单!$B$1:$I$1,0),FALSE)),"")</f>
        <v/>
      </c>
      <c r="H84" s="82">
        <f>IFERROR(IF($B84="","",VLOOKUP($B84,订单!$B$2:$J$29589,MATCH(H$6,订单!$B$1:$I$1,0),FALSE)),"")</f>
        <v/>
      </c>
      <c r="I84" s="73">
        <f>IFERROR(IF($B84="","",VLOOKUP($B84,订单!$B$2:$J$29589,MATCH(I$6,订单!$B$1:$I$1,0),FALSE)),"")</f>
        <v/>
      </c>
      <c r="J84" s="73">
        <f>IFERROR(IF($B84="","",VLOOKUP($B84,订单!$B$2:$J$29589,MATCH(J$6,订单!$B$1:$I$1,0),FALSE)),"")</f>
        <v/>
      </c>
      <c r="L84" s="32" t="n"/>
    </row>
    <row r="85" ht="16" customFormat="1" customHeight="1" s="45">
      <c r="B85" s="46">
        <f>IF(ROW(A79)&gt;MAX(订单!$B:$B),"",ROW(A79))</f>
        <v/>
      </c>
      <c r="C85" s="47">
        <f>ROW()-6</f>
        <v/>
      </c>
      <c r="D85" s="73">
        <f>IFERROR(IF($B85="","",VLOOKUP($B85,订单!$B$2:$J$29583,3,FALSE)),"")</f>
        <v/>
      </c>
      <c r="E85" s="81" t="n"/>
      <c r="F85" s="73">
        <f>IFERROR(IF($B85="","",VLOOKUP($B85,订单!$B$2:$J$29589,MATCH(F$6,订单!$B$1:$I$1,0),FALSE)),"")</f>
        <v/>
      </c>
      <c r="G85" s="73">
        <f>IFERROR(IF($B85="","",VLOOKUP($B85,订单!$B$2:$J$29589,MATCH(G$6,订单!$B$1:$I$1,0),FALSE)),"")</f>
        <v/>
      </c>
      <c r="H85" s="82">
        <f>IFERROR(IF($B85="","",VLOOKUP($B85,订单!$B$2:$J$29589,MATCH(H$6,订单!$B$1:$I$1,0),FALSE)),"")</f>
        <v/>
      </c>
      <c r="I85" s="73">
        <f>IFERROR(IF($B85="","",VLOOKUP($B85,订单!$B$2:$J$29589,MATCH(I$6,订单!$B$1:$I$1,0),FALSE)),"")</f>
        <v/>
      </c>
      <c r="J85" s="73">
        <f>IFERROR(IF($B85="","",VLOOKUP($B85,订单!$B$2:$J$29589,MATCH(J$6,订单!$B$1:$I$1,0),FALSE)),"")</f>
        <v/>
      </c>
      <c r="L85" s="32" t="n"/>
    </row>
    <row r="86" ht="16" customFormat="1" customHeight="1" s="45">
      <c r="B86" s="46">
        <f>IF(ROW(A80)&gt;MAX(订单!$B:$B),"",ROW(A80))</f>
        <v/>
      </c>
      <c r="C86" s="47">
        <f>ROW()-6</f>
        <v/>
      </c>
      <c r="D86" s="73">
        <f>IFERROR(IF($B86="","",VLOOKUP($B86,订单!$B$2:$J$29583,3,FALSE)),"")</f>
        <v/>
      </c>
      <c r="E86" s="81" t="n"/>
      <c r="F86" s="73">
        <f>IFERROR(IF($B86="","",VLOOKUP($B86,订单!$B$2:$J$29589,MATCH(F$6,订单!$B$1:$I$1,0),FALSE)),"")</f>
        <v/>
      </c>
      <c r="G86" s="73">
        <f>IFERROR(IF($B86="","",VLOOKUP($B86,订单!$B$2:$J$29589,MATCH(G$6,订单!$B$1:$I$1,0),FALSE)),"")</f>
        <v/>
      </c>
      <c r="H86" s="82">
        <f>IFERROR(IF($B86="","",VLOOKUP($B86,订单!$B$2:$J$29589,MATCH(H$6,订单!$B$1:$I$1,0),FALSE)),"")</f>
        <v/>
      </c>
      <c r="I86" s="73">
        <f>IFERROR(IF($B86="","",VLOOKUP($B86,订单!$B$2:$J$29589,MATCH(I$6,订单!$B$1:$I$1,0),FALSE)),"")</f>
        <v/>
      </c>
      <c r="J86" s="73">
        <f>IFERROR(IF($B86="","",VLOOKUP($B86,订单!$B$2:$J$29589,MATCH(J$6,订单!$B$1:$I$1,0),FALSE)),"")</f>
        <v/>
      </c>
      <c r="L86" s="32" t="n"/>
    </row>
    <row r="87" ht="16" customFormat="1" customHeight="1" s="45">
      <c r="B87" s="46">
        <f>IF(ROW(A81)&gt;MAX(订单!$B:$B),"",ROW(A81))</f>
        <v/>
      </c>
      <c r="C87" s="47">
        <f>ROW()-6</f>
        <v/>
      </c>
      <c r="D87" s="73">
        <f>IFERROR(IF($B87="","",VLOOKUP($B87,订单!$B$2:$J$29583,3,FALSE)),"")</f>
        <v/>
      </c>
      <c r="E87" s="81" t="n"/>
      <c r="F87" s="73">
        <f>IFERROR(IF($B87="","",VLOOKUP($B87,订单!$B$2:$J$29589,MATCH(F$6,订单!$B$1:$I$1,0),FALSE)),"")</f>
        <v/>
      </c>
      <c r="G87" s="73">
        <f>IFERROR(IF($B87="","",VLOOKUP($B87,订单!$B$2:$J$29589,MATCH(G$6,订单!$B$1:$I$1,0),FALSE)),"")</f>
        <v/>
      </c>
      <c r="H87" s="82">
        <f>IFERROR(IF($B87="","",VLOOKUP($B87,订单!$B$2:$J$29589,MATCH(H$6,订单!$B$1:$I$1,0),FALSE)),"")</f>
        <v/>
      </c>
      <c r="I87" s="73">
        <f>IFERROR(IF($B87="","",VLOOKUP($B87,订单!$B$2:$J$29589,MATCH(I$6,订单!$B$1:$I$1,0),FALSE)),"")</f>
        <v/>
      </c>
      <c r="J87" s="73">
        <f>IFERROR(IF($B87="","",VLOOKUP($B87,订单!$B$2:$J$29589,MATCH(J$6,订单!$B$1:$I$1,0),FALSE)),"")</f>
        <v/>
      </c>
      <c r="L87" s="32" t="n"/>
    </row>
    <row r="88" ht="16" customFormat="1" customHeight="1" s="45">
      <c r="B88" s="46">
        <f>IF(ROW(A82)&gt;MAX(订单!$B:$B),"",ROW(A82))</f>
        <v/>
      </c>
      <c r="C88" s="47">
        <f>ROW()-6</f>
        <v/>
      </c>
      <c r="D88" s="73">
        <f>IFERROR(IF($B88="","",VLOOKUP($B88,订单!$B$2:$J$29583,3,FALSE)),"")</f>
        <v/>
      </c>
      <c r="E88" s="81" t="n"/>
      <c r="F88" s="73">
        <f>IFERROR(IF($B88="","",VLOOKUP($B88,订单!$B$2:$J$29589,MATCH(F$6,订单!$B$1:$I$1,0),FALSE)),"")</f>
        <v/>
      </c>
      <c r="G88" s="73">
        <f>IFERROR(IF($B88="","",VLOOKUP($B88,订单!$B$2:$J$29589,MATCH(G$6,订单!$B$1:$I$1,0),FALSE)),"")</f>
        <v/>
      </c>
      <c r="H88" s="82">
        <f>IFERROR(IF($B88="","",VLOOKUP($B88,订单!$B$2:$J$29589,MATCH(H$6,订单!$B$1:$I$1,0),FALSE)),"")</f>
        <v/>
      </c>
      <c r="I88" s="73">
        <f>IFERROR(IF($B88="","",VLOOKUP($B88,订单!$B$2:$J$29589,MATCH(I$6,订单!$B$1:$I$1,0),FALSE)),"")</f>
        <v/>
      </c>
      <c r="J88" s="73">
        <f>IFERROR(IF($B88="","",VLOOKUP($B88,订单!$B$2:$J$29589,MATCH(J$6,订单!$B$1:$I$1,0),FALSE)),"")</f>
        <v/>
      </c>
      <c r="L88" s="32" t="n"/>
    </row>
    <row r="89" ht="16" customFormat="1" customHeight="1" s="45">
      <c r="B89" s="46">
        <f>IF(ROW(A83)&gt;MAX(订单!$B:$B),"",ROW(A83))</f>
        <v/>
      </c>
      <c r="C89" s="47">
        <f>ROW()-6</f>
        <v/>
      </c>
      <c r="D89" s="73">
        <f>IFERROR(IF($B89="","",VLOOKUP($B89,订单!$B$2:$J$29583,3,FALSE)),"")</f>
        <v/>
      </c>
      <c r="E89" s="81" t="n"/>
      <c r="F89" s="73">
        <f>IFERROR(IF($B89="","",VLOOKUP($B89,订单!$B$2:$J$29589,MATCH(F$6,订单!$B$1:$I$1,0),FALSE)),"")</f>
        <v/>
      </c>
      <c r="G89" s="73">
        <f>IFERROR(IF($B89="","",VLOOKUP($B89,订单!$B$2:$J$29589,MATCH(G$6,订单!$B$1:$I$1,0),FALSE)),"")</f>
        <v/>
      </c>
      <c r="H89" s="82">
        <f>IFERROR(IF($B89="","",VLOOKUP($B89,订单!$B$2:$J$29589,MATCH(H$6,订单!$B$1:$I$1,0),FALSE)),"")</f>
        <v/>
      </c>
      <c r="I89" s="73">
        <f>IFERROR(IF($B89="","",VLOOKUP($B89,订单!$B$2:$J$29589,MATCH(I$6,订单!$B$1:$I$1,0),FALSE)),"")</f>
        <v/>
      </c>
      <c r="J89" s="73">
        <f>IFERROR(IF($B89="","",VLOOKUP($B89,订单!$B$2:$J$29589,MATCH(J$6,订单!$B$1:$I$1,0),FALSE)),"")</f>
        <v/>
      </c>
      <c r="L89" s="32" t="n"/>
    </row>
    <row r="90" ht="16" customFormat="1" customHeight="1" s="45">
      <c r="B90" s="46">
        <f>IF(ROW(A84)&gt;MAX(订单!$B:$B),"",ROW(A84))</f>
        <v/>
      </c>
      <c r="C90" s="47">
        <f>ROW()-6</f>
        <v/>
      </c>
      <c r="D90" s="50">
        <f>IFERROR(IF($B90="","",VLOOKUP($B90,订单!$B$2:$J$29583,3,FALSE)),"")</f>
        <v/>
      </c>
      <c r="E90" s="83" t="n"/>
      <c r="F90" s="73">
        <f>IFERROR(IF($B90="","",VLOOKUP($B90,订单!$B$2:$J$29589,MATCH(F$6,订单!$B$1:$I$1,0),FALSE)),"")</f>
        <v/>
      </c>
      <c r="G90" s="73">
        <f>IFERROR(IF($B90="","",VLOOKUP($B90,订单!$B$2:$J$29589,MATCH(G$6,订单!$B$1:$I$1,0),FALSE)),"")</f>
        <v/>
      </c>
      <c r="H90" s="82">
        <f>IFERROR(IF($B90="","",VLOOKUP($B90,订单!$B$2:$J$29589,MATCH(H$6,订单!$B$1:$I$1,0),FALSE)),"")</f>
        <v/>
      </c>
      <c r="I90" s="73">
        <f>IFERROR(IF($B90="","",VLOOKUP($B90,订单!$B$2:$J$29589,MATCH(I$6,订单!$B$1:$I$1,0),FALSE)),"")</f>
        <v/>
      </c>
      <c r="J90" s="73">
        <f>IFERROR(IF($B90="","",VLOOKUP($B90,订单!$B$2:$J$29589,MATCH(J$6,订单!$B$1:$I$1,0),FALSE)),"")</f>
        <v/>
      </c>
      <c r="L90" s="32" t="n"/>
    </row>
    <row r="91" ht="16" customFormat="1" customHeight="1" s="45">
      <c r="B91" s="46">
        <f>IF(ROW(A85)&gt;MAX(订单!$B:$B),"",ROW(A85))</f>
        <v/>
      </c>
      <c r="C91" s="47">
        <f>ROW()-6</f>
        <v/>
      </c>
      <c r="D91" s="73">
        <f>IFERROR(IF($B91="","",VLOOKUP($B91,订单!$B$2:$J$29583,3,FALSE)),"")</f>
        <v/>
      </c>
      <c r="E91" s="81" t="n"/>
      <c r="F91" s="73">
        <f>IFERROR(IF($B91="","",VLOOKUP($B91,订单!$B$2:$J$29589,MATCH(F$6,订单!$B$1:$I$1,0),FALSE)),"")</f>
        <v/>
      </c>
      <c r="G91" s="73">
        <f>IFERROR(IF($B91="","",VLOOKUP($B91,订单!$B$2:$J$29589,MATCH(G$6,订单!$B$1:$I$1,0),FALSE)),"")</f>
        <v/>
      </c>
      <c r="H91" s="82">
        <f>IFERROR(IF($B91="","",VLOOKUP($B91,订单!$B$2:$J$29589,MATCH(H$6,订单!$B$1:$I$1,0),FALSE)),"")</f>
        <v/>
      </c>
      <c r="I91" s="73">
        <f>IFERROR(IF($B91="","",VLOOKUP($B91,订单!$B$2:$J$29589,MATCH(I$6,订单!$B$1:$I$1,0),FALSE)),"")</f>
        <v/>
      </c>
      <c r="J91" s="73">
        <f>IFERROR(IF($B91="","",VLOOKUP($B91,订单!$B$2:$J$29589,MATCH(J$6,订单!$B$1:$I$1,0),FALSE)),"")</f>
        <v/>
      </c>
      <c r="L91" s="32" t="n"/>
    </row>
    <row r="92" ht="16" customFormat="1" customHeight="1" s="45">
      <c r="B92" s="46">
        <f>IF(ROW(A86)&gt;MAX(订单!$B:$B),"",ROW(A86))</f>
        <v/>
      </c>
      <c r="C92" s="47">
        <f>ROW()-6</f>
        <v/>
      </c>
      <c r="D92" s="73">
        <f>IFERROR(IF($B92="","",VLOOKUP($B92,订单!$B$2:$J$29583,3,FALSE)),"")</f>
        <v/>
      </c>
      <c r="E92" s="81" t="n"/>
      <c r="F92" s="73">
        <f>IFERROR(IF($B92="","",VLOOKUP($B92,订单!$B$2:$J$29589,MATCH(F$6,订单!$B$1:$I$1,0),FALSE)),"")</f>
        <v/>
      </c>
      <c r="G92" s="73">
        <f>IFERROR(IF($B92="","",VLOOKUP($B92,订单!$B$2:$J$29589,MATCH(G$6,订单!$B$1:$I$1,0),FALSE)),"")</f>
        <v/>
      </c>
      <c r="H92" s="82">
        <f>IFERROR(IF($B92="","",VLOOKUP($B92,订单!$B$2:$J$29589,MATCH(H$6,订单!$B$1:$I$1,0),FALSE)),"")</f>
        <v/>
      </c>
      <c r="I92" s="73">
        <f>IFERROR(IF($B92="","",VLOOKUP($B92,订单!$B$2:$J$29589,MATCH(I$6,订单!$B$1:$I$1,0),FALSE)),"")</f>
        <v/>
      </c>
      <c r="J92" s="73">
        <f>IFERROR(IF($B92="","",VLOOKUP($B92,订单!$B$2:$J$29589,MATCH(J$6,订单!$B$1:$I$1,0),FALSE)),"")</f>
        <v/>
      </c>
      <c r="L92" s="32" t="n"/>
    </row>
    <row r="93" ht="16" customFormat="1" customHeight="1" s="45">
      <c r="B93" s="46">
        <f>IF(ROW(A87)&gt;MAX(订单!$B:$B),"",ROW(A87))</f>
        <v/>
      </c>
      <c r="C93" s="47">
        <f>ROW()-6</f>
        <v/>
      </c>
      <c r="D93" s="73">
        <f>IFERROR(IF($B93="","",VLOOKUP($B93,订单!$B$2:$J$29583,3,FALSE)),"")</f>
        <v/>
      </c>
      <c r="E93" s="81" t="n"/>
      <c r="F93" s="73">
        <f>IFERROR(IF($B93="","",VLOOKUP($B93,订单!$B$2:$J$29589,MATCH(F$6,订单!$B$1:$I$1,0),FALSE)),"")</f>
        <v/>
      </c>
      <c r="G93" s="73">
        <f>IFERROR(IF($B93="","",VLOOKUP($B93,订单!$B$2:$J$29589,MATCH(G$6,订单!$B$1:$I$1,0),FALSE)),"")</f>
        <v/>
      </c>
      <c r="H93" s="82">
        <f>IFERROR(IF($B93="","",VLOOKUP($B93,订单!$B$2:$J$29589,MATCH(H$6,订单!$B$1:$I$1,0),FALSE)),"")</f>
        <v/>
      </c>
      <c r="I93" s="73">
        <f>IFERROR(IF($B93="","",VLOOKUP($B93,订单!$B$2:$J$29589,MATCH(I$6,订单!$B$1:$I$1,0),FALSE)),"")</f>
        <v/>
      </c>
      <c r="J93" s="73">
        <f>IFERROR(IF($B93="","",VLOOKUP($B93,订单!$B$2:$J$29589,MATCH(J$6,订单!$B$1:$I$1,0),FALSE)),"")</f>
        <v/>
      </c>
      <c r="L93" s="32" t="n"/>
    </row>
    <row r="94" ht="16" customFormat="1" customHeight="1" s="45">
      <c r="B94" s="46">
        <f>IF(ROW(A88)&gt;MAX(订单!$B:$B),"",ROW(A88))</f>
        <v/>
      </c>
      <c r="C94" s="47">
        <f>ROW()-6</f>
        <v/>
      </c>
      <c r="D94" s="73">
        <f>IFERROR(IF($B94="","",VLOOKUP($B94,订单!$B$2:$J$29583,3,FALSE)),"")</f>
        <v/>
      </c>
      <c r="E94" s="81" t="n"/>
      <c r="F94" s="73">
        <f>IFERROR(IF($B94="","",VLOOKUP($B94,订单!$B$2:$J$29589,MATCH(F$6,订单!$B$1:$I$1,0),FALSE)),"")</f>
        <v/>
      </c>
      <c r="G94" s="73">
        <f>IFERROR(IF($B94="","",VLOOKUP($B94,订单!$B$2:$J$29589,MATCH(G$6,订单!$B$1:$I$1,0),FALSE)),"")</f>
        <v/>
      </c>
      <c r="H94" s="82">
        <f>IFERROR(IF($B94="","",VLOOKUP($B94,订单!$B$2:$J$29589,MATCH(H$6,订单!$B$1:$I$1,0),FALSE)),"")</f>
        <v/>
      </c>
      <c r="I94" s="73">
        <f>IFERROR(IF($B94="","",VLOOKUP($B94,订单!$B$2:$J$29589,MATCH(I$6,订单!$B$1:$I$1,0),FALSE)),"")</f>
        <v/>
      </c>
      <c r="J94" s="73">
        <f>IFERROR(IF($B94="","",VLOOKUP($B94,订单!$B$2:$J$29589,MATCH(J$6,订单!$B$1:$I$1,0),FALSE)),"")</f>
        <v/>
      </c>
      <c r="L94" s="32" t="n"/>
    </row>
    <row r="95" ht="16" customFormat="1" customHeight="1" s="45">
      <c r="B95" s="46">
        <f>IF(ROW(A89)&gt;MAX(订单!$B:$B),"",ROW(A89))</f>
        <v/>
      </c>
      <c r="C95" s="47">
        <f>ROW()-6</f>
        <v/>
      </c>
      <c r="D95" s="73">
        <f>IFERROR(IF($B95="","",VLOOKUP($B95,订单!$B$2:$J$29583,3,FALSE)),"")</f>
        <v/>
      </c>
      <c r="E95" s="81" t="n"/>
      <c r="F95" s="73">
        <f>IFERROR(IF($B95="","",VLOOKUP($B95,订单!$B$2:$J$29589,MATCH(F$6,订单!$B$1:$I$1,0),FALSE)),"")</f>
        <v/>
      </c>
      <c r="G95" s="73">
        <f>IFERROR(IF($B95="","",VLOOKUP($B95,订单!$B$2:$J$29589,MATCH(G$6,订单!$B$1:$I$1,0),FALSE)),"")</f>
        <v/>
      </c>
      <c r="H95" s="82">
        <f>IFERROR(IF($B95="","",VLOOKUP($B95,订单!$B$2:$J$29589,MATCH(H$6,订单!$B$1:$I$1,0),FALSE)),"")</f>
        <v/>
      </c>
      <c r="I95" s="73">
        <f>IFERROR(IF($B95="","",VLOOKUP($B95,订单!$B$2:$J$29589,MATCH(I$6,订单!$B$1:$I$1,0),FALSE)),"")</f>
        <v/>
      </c>
      <c r="J95" s="73">
        <f>IFERROR(IF($B95="","",VLOOKUP($B95,订单!$B$2:$J$29589,MATCH(J$6,订单!$B$1:$I$1,0),FALSE)),"")</f>
        <v/>
      </c>
      <c r="L95" s="32" t="n"/>
    </row>
    <row r="96" ht="16" customFormat="1" customHeight="1" s="45">
      <c r="B96" s="46">
        <f>IF(ROW(A90)&gt;MAX(订单!$B:$B),"",ROW(A90))</f>
        <v/>
      </c>
      <c r="C96" s="47">
        <f>ROW()-6</f>
        <v/>
      </c>
      <c r="D96" s="50">
        <f>IFERROR(IF($B96="","",VLOOKUP($B96,订单!$B$2:$J$29583,3,FALSE)),"")</f>
        <v/>
      </c>
      <c r="E96" s="83" t="n"/>
      <c r="F96" s="73">
        <f>IFERROR(IF($B96="","",VLOOKUP($B96,订单!$B$2:$J$29589,MATCH(F$6,订单!$B$1:$I$1,0),FALSE)),"")</f>
        <v/>
      </c>
      <c r="G96" s="73">
        <f>IFERROR(IF($B96="","",VLOOKUP($B96,订单!$B$2:$J$29589,MATCH(G$6,订单!$B$1:$I$1,0),FALSE)),"")</f>
        <v/>
      </c>
      <c r="H96" s="82">
        <f>IFERROR(IF($B96="","",VLOOKUP($B96,订单!$B$2:$J$29589,MATCH(H$6,订单!$B$1:$I$1,0),FALSE)),"")</f>
        <v/>
      </c>
      <c r="I96" s="73">
        <f>IFERROR(IF($B96="","",VLOOKUP($B96,订单!$B$2:$J$29589,MATCH(I$6,订单!$B$1:$I$1,0),FALSE)),"")</f>
        <v/>
      </c>
      <c r="J96" s="73">
        <f>IFERROR(IF($B96="","",VLOOKUP($B96,订单!$B$2:$J$29589,MATCH(J$6,订单!$B$1:$I$1,0),FALSE)),"")</f>
        <v/>
      </c>
      <c r="L96" s="32" t="n"/>
    </row>
    <row r="97" ht="16" customFormat="1" customHeight="1" s="45">
      <c r="B97" s="46">
        <f>IF(ROW(A91)&gt;MAX(订单!$B:$B),"",ROW(A91))</f>
        <v/>
      </c>
      <c r="C97" s="47">
        <f>ROW()-6</f>
        <v/>
      </c>
      <c r="D97" s="73">
        <f>IFERROR(IF($B97="","",VLOOKUP($B97,订单!$B$2:$J$29583,3,FALSE)),"")</f>
        <v/>
      </c>
      <c r="E97" s="81" t="n"/>
      <c r="F97" s="73">
        <f>IFERROR(IF($B97="","",VLOOKUP($B97,订单!$B$2:$J$29589,MATCH(F$6,订单!$B$1:$I$1,0),FALSE)),"")</f>
        <v/>
      </c>
      <c r="G97" s="73">
        <f>IFERROR(IF($B97="","",VLOOKUP($B97,订单!$B$2:$J$29589,MATCH(G$6,订单!$B$1:$I$1,0),FALSE)),"")</f>
        <v/>
      </c>
      <c r="H97" s="82">
        <f>IFERROR(IF($B97="","",VLOOKUP($B97,订单!$B$2:$J$29589,MATCH(H$6,订单!$B$1:$I$1,0),FALSE)),"")</f>
        <v/>
      </c>
      <c r="I97" s="73">
        <f>IFERROR(IF($B97="","",VLOOKUP($B97,订单!$B$2:$J$29589,MATCH(I$6,订单!$B$1:$I$1,0),FALSE)),"")</f>
        <v/>
      </c>
      <c r="J97" s="73">
        <f>IFERROR(IF($B97="","",VLOOKUP($B97,订单!$B$2:$J$29589,MATCH(J$6,订单!$B$1:$I$1,0),FALSE)),"")</f>
        <v/>
      </c>
      <c r="L97" s="32" t="n"/>
    </row>
    <row r="98" ht="16" customFormat="1" customHeight="1" s="45">
      <c r="B98" s="46">
        <f>IF(ROW(A92)&gt;MAX(订单!$B:$B),"",ROW(A92))</f>
        <v/>
      </c>
      <c r="C98" s="47">
        <f>ROW()-6</f>
        <v/>
      </c>
      <c r="D98" s="73">
        <f>IFERROR(IF($B98="","",VLOOKUP($B98,订单!$B$2:$J$29583,3,FALSE)),"")</f>
        <v/>
      </c>
      <c r="E98" s="81" t="n"/>
      <c r="F98" s="73">
        <f>IFERROR(IF($B98="","",VLOOKUP($B98,订单!$B$2:$J$29589,MATCH(F$6,订单!$B$1:$I$1,0),FALSE)),"")</f>
        <v/>
      </c>
      <c r="G98" s="73">
        <f>IFERROR(IF($B98="","",VLOOKUP($B98,订单!$B$2:$J$29589,MATCH(G$6,订单!$B$1:$I$1,0),FALSE)),"")</f>
        <v/>
      </c>
      <c r="H98" s="82">
        <f>IFERROR(IF($B98="","",VLOOKUP($B98,订单!$B$2:$J$29589,MATCH(H$6,订单!$B$1:$I$1,0),FALSE)),"")</f>
        <v/>
      </c>
      <c r="I98" s="73">
        <f>IFERROR(IF($B98="","",VLOOKUP($B98,订单!$B$2:$J$29589,MATCH(I$6,订单!$B$1:$I$1,0),FALSE)),"")</f>
        <v/>
      </c>
      <c r="J98" s="73">
        <f>IFERROR(IF($B98="","",VLOOKUP($B98,订单!$B$2:$J$29589,MATCH(J$6,订单!$B$1:$I$1,0),FALSE)),"")</f>
        <v/>
      </c>
      <c r="L98" s="32" t="n"/>
    </row>
    <row r="99" ht="16" customFormat="1" customHeight="1" s="45">
      <c r="B99" s="46">
        <f>IF(ROW(A93)&gt;MAX(订单!$B:$B),"",ROW(A93))</f>
        <v/>
      </c>
      <c r="C99" s="47">
        <f>ROW()-6</f>
        <v/>
      </c>
      <c r="D99" s="73">
        <f>IFERROR(IF($B99="","",VLOOKUP($B99,订单!$B$2:$J$29583,3,FALSE)),"")</f>
        <v/>
      </c>
      <c r="E99" s="81" t="n"/>
      <c r="F99" s="73">
        <f>IFERROR(IF($B99="","",VLOOKUP($B99,订单!$B$2:$J$29589,MATCH(F$6,订单!$B$1:$I$1,0),FALSE)),"")</f>
        <v/>
      </c>
      <c r="G99" s="73">
        <f>IFERROR(IF($B99="","",VLOOKUP($B99,订单!$B$2:$J$29589,MATCH(G$6,订单!$B$1:$I$1,0),FALSE)),"")</f>
        <v/>
      </c>
      <c r="H99" s="82">
        <f>IFERROR(IF($B99="","",VLOOKUP($B99,订单!$B$2:$J$29589,MATCH(H$6,订单!$B$1:$I$1,0),FALSE)),"")</f>
        <v/>
      </c>
      <c r="I99" s="73">
        <f>IFERROR(IF($B99="","",VLOOKUP($B99,订单!$B$2:$J$29589,MATCH(I$6,订单!$B$1:$I$1,0),FALSE)),"")</f>
        <v/>
      </c>
      <c r="J99" s="73">
        <f>IFERROR(IF($B99="","",VLOOKUP($B99,订单!$B$2:$J$29589,MATCH(J$6,订单!$B$1:$I$1,0),FALSE)),"")</f>
        <v/>
      </c>
      <c r="L99" s="32" t="n"/>
    </row>
    <row r="100" ht="16" customFormat="1" customHeight="1" s="45">
      <c r="B100" s="46">
        <f>IF(ROW(A94)&gt;MAX(订单!$B:$B),"",ROW(A94))</f>
        <v/>
      </c>
      <c r="C100" s="47">
        <f>ROW()-6</f>
        <v/>
      </c>
      <c r="D100" s="73">
        <f>IFERROR(IF($B100="","",VLOOKUP($B100,订单!$B$2:$J$29583,3,FALSE)),"")</f>
        <v/>
      </c>
      <c r="E100" s="81" t="n"/>
      <c r="F100" s="73">
        <f>IFERROR(IF($B100="","",VLOOKUP($B100,订单!$B$2:$J$29589,MATCH(F$6,订单!$B$1:$I$1,0),FALSE)),"")</f>
        <v/>
      </c>
      <c r="G100" s="73">
        <f>IFERROR(IF($B100="","",VLOOKUP($B100,订单!$B$2:$J$29589,MATCH(G$6,订单!$B$1:$I$1,0),FALSE)),"")</f>
        <v/>
      </c>
      <c r="H100" s="82">
        <f>IFERROR(IF($B100="","",VLOOKUP($B100,订单!$B$2:$J$29589,MATCH(H$6,订单!$B$1:$I$1,0),FALSE)),"")</f>
        <v/>
      </c>
      <c r="I100" s="73">
        <f>IFERROR(IF($B100="","",VLOOKUP($B100,订单!$B$2:$J$29589,MATCH(I$6,订单!$B$1:$I$1,0),FALSE)),"")</f>
        <v/>
      </c>
      <c r="J100" s="73">
        <f>IFERROR(IF($B100="","",VLOOKUP($B100,订单!$B$2:$J$29589,MATCH(J$6,订单!$B$1:$I$1,0),FALSE)),"")</f>
        <v/>
      </c>
      <c r="L100" s="32" t="n"/>
    </row>
    <row r="101" ht="16" customFormat="1" customHeight="1" s="45">
      <c r="B101" s="46">
        <f>IF(ROW(A95)&gt;MAX(订单!$B:$B),"",ROW(A95))</f>
        <v/>
      </c>
      <c r="C101" s="47">
        <f>ROW()-6</f>
        <v/>
      </c>
      <c r="D101" s="73">
        <f>IFERROR(IF($B101="","",VLOOKUP($B101,订单!$B$2:$J$29583,3,FALSE)),"")</f>
        <v/>
      </c>
      <c r="E101" s="81" t="n"/>
      <c r="F101" s="73">
        <f>IFERROR(IF($B101="","",VLOOKUP($B101,订单!$B$2:$J$29589,MATCH(F$6,订单!$B$1:$I$1,0),FALSE)),"")</f>
        <v/>
      </c>
      <c r="G101" s="73">
        <f>IFERROR(IF($B101="","",VLOOKUP($B101,订单!$B$2:$J$29589,MATCH(G$6,订单!$B$1:$I$1,0),FALSE)),"")</f>
        <v/>
      </c>
      <c r="H101" s="82">
        <f>IFERROR(IF($B101="","",VLOOKUP($B101,订单!$B$2:$J$29589,MATCH(H$6,订单!$B$1:$I$1,0),FALSE)),"")</f>
        <v/>
      </c>
      <c r="I101" s="73">
        <f>IFERROR(IF($B101="","",VLOOKUP($B101,订单!$B$2:$J$29589,MATCH(I$6,订单!$B$1:$I$1,0),FALSE)),"")</f>
        <v/>
      </c>
      <c r="J101" s="73">
        <f>IFERROR(IF($B101="","",VLOOKUP($B101,订单!$B$2:$J$29589,MATCH(J$6,订单!$B$1:$I$1,0),FALSE)),"")</f>
        <v/>
      </c>
      <c r="L101" s="32" t="n"/>
    </row>
    <row r="102" ht="16" customFormat="1" customHeight="1" s="45">
      <c r="B102" s="46">
        <f>IF(ROW(A96)&gt;MAX(订单!$B:$B),"",ROW(A96))</f>
        <v/>
      </c>
      <c r="C102" s="47">
        <f>ROW()-6</f>
        <v/>
      </c>
      <c r="D102" s="50">
        <f>IFERROR(IF($B102="","",VLOOKUP($B102,订单!$B$2:$J$29583,3,FALSE)),"")</f>
        <v/>
      </c>
      <c r="E102" s="83" t="n"/>
      <c r="F102" s="73">
        <f>IFERROR(IF($B102="","",VLOOKUP($B102,订单!$B$2:$J$29589,MATCH(F$6,订单!$B$1:$I$1,0),FALSE)),"")</f>
        <v/>
      </c>
      <c r="G102" s="73">
        <f>IFERROR(IF($B102="","",VLOOKUP($B102,订单!$B$2:$J$29589,MATCH(G$6,订单!$B$1:$I$1,0),FALSE)),"")</f>
        <v/>
      </c>
      <c r="H102" s="82">
        <f>IFERROR(IF($B102="","",VLOOKUP($B102,订单!$B$2:$J$29589,MATCH(H$6,订单!$B$1:$I$1,0),FALSE)),"")</f>
        <v/>
      </c>
      <c r="I102" s="73">
        <f>IFERROR(IF($B102="","",VLOOKUP($B102,订单!$B$2:$J$29589,MATCH(I$6,订单!$B$1:$I$1,0),FALSE)),"")</f>
        <v/>
      </c>
      <c r="J102" s="73">
        <f>IFERROR(IF($B102="","",VLOOKUP($B102,订单!$B$2:$J$29589,MATCH(J$6,订单!$B$1:$I$1,0),FALSE)),"")</f>
        <v/>
      </c>
      <c r="L102" s="32" t="n"/>
    </row>
    <row r="103" ht="16" customFormat="1" customHeight="1" s="45">
      <c r="B103" s="46">
        <f>IF(ROW(A97)&gt;MAX(订单!$B:$B),"",ROW(A97))</f>
        <v/>
      </c>
      <c r="C103" s="47">
        <f>ROW()-6</f>
        <v/>
      </c>
      <c r="D103" s="73">
        <f>IFERROR(IF($B103="","",VLOOKUP($B103,订单!$B$2:$J$29583,3,FALSE)),"")</f>
        <v/>
      </c>
      <c r="E103" s="81" t="n"/>
      <c r="F103" s="73">
        <f>IFERROR(IF($B103="","",VLOOKUP($B103,订单!$B$2:$J$29589,MATCH(F$6,订单!$B$1:$I$1,0),FALSE)),"")</f>
        <v/>
      </c>
      <c r="G103" s="73">
        <f>IFERROR(IF($B103="","",VLOOKUP($B103,订单!$B$2:$J$29589,MATCH(G$6,订单!$B$1:$I$1,0),FALSE)),"")</f>
        <v/>
      </c>
      <c r="H103" s="82">
        <f>IFERROR(IF($B103="","",VLOOKUP($B103,订单!$B$2:$J$29589,MATCH(H$6,订单!$B$1:$I$1,0),FALSE)),"")</f>
        <v/>
      </c>
      <c r="I103" s="73">
        <f>IFERROR(IF($B103="","",VLOOKUP($B103,订单!$B$2:$J$29589,MATCH(I$6,订单!$B$1:$I$1,0),FALSE)),"")</f>
        <v/>
      </c>
      <c r="J103" s="73">
        <f>IFERROR(IF($B103="","",VLOOKUP($B103,订单!$B$2:$J$29589,MATCH(J$6,订单!$B$1:$I$1,0),FALSE)),"")</f>
        <v/>
      </c>
      <c r="L103" s="32" t="n"/>
    </row>
    <row r="104" ht="16" customFormat="1" customHeight="1" s="45">
      <c r="B104" s="46">
        <f>IF(ROW(A98)&gt;MAX(订单!$B:$B),"",ROW(A98))</f>
        <v/>
      </c>
      <c r="C104" s="47">
        <f>ROW()-6</f>
        <v/>
      </c>
      <c r="D104" s="73">
        <f>IFERROR(IF($B104="","",VLOOKUP($B104,订单!$B$2:$J$29583,3,FALSE)),"")</f>
        <v/>
      </c>
      <c r="E104" s="81" t="n"/>
      <c r="F104" s="73">
        <f>IFERROR(IF($B104="","",VLOOKUP($B104,订单!$B$2:$J$29589,MATCH(F$6,订单!$B$1:$I$1,0),FALSE)),"")</f>
        <v/>
      </c>
      <c r="G104" s="73">
        <f>IFERROR(IF($B104="","",VLOOKUP($B104,订单!$B$2:$J$29589,MATCH(G$6,订单!$B$1:$I$1,0),FALSE)),"")</f>
        <v/>
      </c>
      <c r="H104" s="82">
        <f>IFERROR(IF($B104="","",VLOOKUP($B104,订单!$B$2:$J$29589,MATCH(H$6,订单!$B$1:$I$1,0),FALSE)),"")</f>
        <v/>
      </c>
      <c r="I104" s="73">
        <f>IFERROR(IF($B104="","",VLOOKUP($B104,订单!$B$2:$J$29589,MATCH(I$6,订单!$B$1:$I$1,0),FALSE)),"")</f>
        <v/>
      </c>
      <c r="J104" s="73">
        <f>IFERROR(IF($B104="","",VLOOKUP($B104,订单!$B$2:$J$29589,MATCH(J$6,订单!$B$1:$I$1,0),FALSE)),"")</f>
        <v/>
      </c>
      <c r="L104" s="32" t="n"/>
    </row>
    <row r="105" ht="16" customFormat="1" customHeight="1" s="45">
      <c r="B105" s="46">
        <f>IF(ROW(A99)&gt;MAX(订单!$B:$B),"",ROW(A99))</f>
        <v/>
      </c>
      <c r="C105" s="47">
        <f>ROW()-6</f>
        <v/>
      </c>
      <c r="D105" s="73">
        <f>IFERROR(IF($B105="","",VLOOKUP($B105,订单!$B$2:$J$29583,3,FALSE)),"")</f>
        <v/>
      </c>
      <c r="E105" s="81" t="n"/>
      <c r="F105" s="73">
        <f>IFERROR(IF($B105="","",VLOOKUP($B105,订单!$B$2:$J$29589,MATCH(F$6,订单!$B$1:$I$1,0),FALSE)),"")</f>
        <v/>
      </c>
      <c r="G105" s="73">
        <f>IFERROR(IF($B105="","",VLOOKUP($B105,订单!$B$2:$J$29589,MATCH(G$6,订单!$B$1:$I$1,0),FALSE)),"")</f>
        <v/>
      </c>
      <c r="H105" s="82">
        <f>IFERROR(IF($B105="","",VLOOKUP($B105,订单!$B$2:$J$29589,MATCH(H$6,订单!$B$1:$I$1,0),FALSE)),"")</f>
        <v/>
      </c>
      <c r="I105" s="73">
        <f>IFERROR(IF($B105="","",VLOOKUP($B105,订单!$B$2:$J$29589,MATCH(I$6,订单!$B$1:$I$1,0),FALSE)),"")</f>
        <v/>
      </c>
      <c r="J105" s="73">
        <f>IFERROR(IF($B105="","",VLOOKUP($B105,订单!$B$2:$J$29589,MATCH(J$6,订单!$B$1:$I$1,0),FALSE)),"")</f>
        <v/>
      </c>
      <c r="L105" s="32" t="n"/>
    </row>
    <row r="106" ht="16" customFormat="1" customHeight="1" s="45">
      <c r="B106" s="46">
        <f>IF(ROW(A100)&gt;MAX(订单!$B:$B),"",ROW(A100))</f>
        <v/>
      </c>
      <c r="C106" s="47">
        <f>ROW()-6</f>
        <v/>
      </c>
      <c r="D106" s="73">
        <f>IFERROR(IF($B106="","",VLOOKUP($B106,订单!$B$2:$J$29583,3,FALSE)),"")</f>
        <v/>
      </c>
      <c r="E106" s="81" t="n"/>
      <c r="F106" s="73">
        <f>IFERROR(IF($B106="","",VLOOKUP($B106,订单!$B$2:$J$29589,MATCH(F$6,订单!$B$1:$I$1,0),FALSE)),"")</f>
        <v/>
      </c>
      <c r="G106" s="73">
        <f>IFERROR(IF($B106="","",VLOOKUP($B106,订单!$B$2:$J$29589,MATCH(G$6,订单!$B$1:$I$1,0),FALSE)),"")</f>
        <v/>
      </c>
      <c r="H106" s="82">
        <f>IFERROR(IF($B106="","",VLOOKUP($B106,订单!$B$2:$J$29589,MATCH(H$6,订单!$B$1:$I$1,0),FALSE)),"")</f>
        <v/>
      </c>
      <c r="I106" s="73">
        <f>IFERROR(IF($B106="","",VLOOKUP($B106,订单!$B$2:$J$29589,MATCH(I$6,订单!$B$1:$I$1,0),FALSE)),"")</f>
        <v/>
      </c>
      <c r="J106" s="73">
        <f>IFERROR(IF($B106="","",VLOOKUP($B106,订单!$B$2:$J$29589,MATCH(J$6,订单!$B$1:$I$1,0),FALSE)),"")</f>
        <v/>
      </c>
      <c r="L106" s="32" t="n"/>
    </row>
    <row r="107" ht="16" customFormat="1" customHeight="1" s="45">
      <c r="B107" s="46">
        <f>IF(ROW(A101)&gt;MAX(订单!$B:$B),"",ROW(A101))</f>
        <v/>
      </c>
      <c r="C107" s="47">
        <f>ROW()-6</f>
        <v/>
      </c>
      <c r="D107" s="73">
        <f>IFERROR(IF($B107="","",VLOOKUP($B107,订单!$B$2:$J$29583,3,FALSE)),"")</f>
        <v/>
      </c>
      <c r="E107" s="81" t="n"/>
      <c r="F107" s="73">
        <f>IFERROR(IF($B107="","",VLOOKUP($B107,订单!$B$2:$J$29589,MATCH(F$6,订单!$B$1:$I$1,0),FALSE)),"")</f>
        <v/>
      </c>
      <c r="G107" s="73">
        <f>IFERROR(IF($B107="","",VLOOKUP($B107,订单!$B$2:$J$29589,MATCH(G$6,订单!$B$1:$I$1,0),FALSE)),"")</f>
        <v/>
      </c>
      <c r="H107" s="82">
        <f>IFERROR(IF($B107="","",VLOOKUP($B107,订单!$B$2:$J$29589,MATCH(H$6,订单!$B$1:$I$1,0),FALSE)),"")</f>
        <v/>
      </c>
      <c r="I107" s="73">
        <f>IFERROR(IF($B107="","",VLOOKUP($B107,订单!$B$2:$J$29589,MATCH(I$6,订单!$B$1:$I$1,0),FALSE)),"")</f>
        <v/>
      </c>
      <c r="J107" s="73">
        <f>IFERROR(IF($B107="","",VLOOKUP($B107,订单!$B$2:$J$29589,MATCH(J$6,订单!$B$1:$I$1,0),FALSE)),"")</f>
        <v/>
      </c>
      <c r="L107" s="32" t="n"/>
    </row>
    <row r="108" ht="16" customFormat="1" customHeight="1" s="45">
      <c r="B108" s="46">
        <f>IF(ROW(A102)&gt;MAX(订单!$B:$B),"",ROW(A102))</f>
        <v/>
      </c>
      <c r="C108" s="47">
        <f>ROW()-6</f>
        <v/>
      </c>
      <c r="D108" s="50">
        <f>IFERROR(IF($B108="","",VLOOKUP($B108,订单!$B$2:$J$29583,3,FALSE)),"")</f>
        <v/>
      </c>
      <c r="E108" s="83" t="n"/>
      <c r="F108" s="73">
        <f>IFERROR(IF($B108="","",VLOOKUP($B108,订单!$B$2:$J$29589,MATCH(F$6,订单!$B$1:$I$1,0),FALSE)),"")</f>
        <v/>
      </c>
      <c r="G108" s="73">
        <f>IFERROR(IF($B108="","",VLOOKUP($B108,订单!$B$2:$J$29589,MATCH(G$6,订单!$B$1:$I$1,0),FALSE)),"")</f>
        <v/>
      </c>
      <c r="H108" s="82">
        <f>IFERROR(IF($B108="","",VLOOKUP($B108,订单!$B$2:$J$29589,MATCH(H$6,订单!$B$1:$I$1,0),FALSE)),"")</f>
        <v/>
      </c>
      <c r="I108" s="73">
        <f>IFERROR(IF($B108="","",VLOOKUP($B108,订单!$B$2:$J$29589,MATCH(I$6,订单!$B$1:$I$1,0),FALSE)),"")</f>
        <v/>
      </c>
      <c r="J108" s="73">
        <f>IFERROR(IF($B108="","",VLOOKUP($B108,订单!$B$2:$J$29589,MATCH(J$6,订单!$B$1:$I$1,0),FALSE)),"")</f>
        <v/>
      </c>
      <c r="L108" s="32" t="n"/>
    </row>
    <row r="109" ht="16" customFormat="1" customHeight="1" s="45">
      <c r="B109" s="46">
        <f>IF(ROW(A103)&gt;MAX(订单!$B:$B),"",ROW(A103))</f>
        <v/>
      </c>
      <c r="C109" s="47">
        <f>ROW()-6</f>
        <v/>
      </c>
      <c r="D109" s="73">
        <f>IFERROR(IF($B109="","",VLOOKUP($B109,订单!$B$2:$J$29583,3,FALSE)),"")</f>
        <v/>
      </c>
      <c r="E109" s="81" t="n"/>
      <c r="F109" s="73">
        <f>IFERROR(IF($B109="","",VLOOKUP($B109,订单!$B$2:$J$29589,MATCH(F$6,订单!$B$1:$I$1,0),FALSE)),"")</f>
        <v/>
      </c>
      <c r="G109" s="73">
        <f>IFERROR(IF($B109="","",VLOOKUP($B109,订单!$B$2:$J$29589,MATCH(G$6,订单!$B$1:$I$1,0),FALSE)),"")</f>
        <v/>
      </c>
      <c r="H109" s="82">
        <f>IFERROR(IF($B109="","",VLOOKUP($B109,订单!$B$2:$J$29589,MATCH(H$6,订单!$B$1:$I$1,0),FALSE)),"")</f>
        <v/>
      </c>
      <c r="I109" s="73">
        <f>IFERROR(IF($B109="","",VLOOKUP($B109,订单!$B$2:$J$29589,MATCH(I$6,订单!$B$1:$I$1,0),FALSE)),"")</f>
        <v/>
      </c>
      <c r="J109" s="73">
        <f>IFERROR(IF($B109="","",VLOOKUP($B109,订单!$B$2:$J$29589,MATCH(J$6,订单!$B$1:$I$1,0),FALSE)),"")</f>
        <v/>
      </c>
      <c r="L109" s="32" t="n"/>
    </row>
    <row r="110" ht="16" customFormat="1" customHeight="1" s="45">
      <c r="B110" s="46">
        <f>IF(ROW(A104)&gt;MAX(订单!$B:$B),"",ROW(A104))</f>
        <v/>
      </c>
      <c r="C110" s="47">
        <f>ROW()-6</f>
        <v/>
      </c>
      <c r="D110" s="73">
        <f>IFERROR(IF($B110="","",VLOOKUP($B110,订单!$B$2:$J$29583,3,FALSE)),"")</f>
        <v/>
      </c>
      <c r="E110" s="81" t="n"/>
      <c r="F110" s="73">
        <f>IFERROR(IF($B110="","",VLOOKUP($B110,订单!$B$2:$J$29589,MATCH(F$6,订单!$B$1:$I$1,0),FALSE)),"")</f>
        <v/>
      </c>
      <c r="G110" s="73">
        <f>IFERROR(IF($B110="","",VLOOKUP($B110,订单!$B$2:$J$29589,MATCH(G$6,订单!$B$1:$I$1,0),FALSE)),"")</f>
        <v/>
      </c>
      <c r="H110" s="82">
        <f>IFERROR(IF($B110="","",VLOOKUP($B110,订单!$B$2:$J$29589,MATCH(H$6,订单!$B$1:$I$1,0),FALSE)),"")</f>
        <v/>
      </c>
      <c r="I110" s="73">
        <f>IFERROR(IF($B110="","",VLOOKUP($B110,订单!$B$2:$J$29589,MATCH(I$6,订单!$B$1:$I$1,0),FALSE)),"")</f>
        <v/>
      </c>
      <c r="J110" s="73">
        <f>IFERROR(IF($B110="","",VLOOKUP($B110,订单!$B$2:$J$29589,MATCH(J$6,订单!$B$1:$I$1,0),FALSE)),"")</f>
        <v/>
      </c>
      <c r="L110" s="32" t="n"/>
    </row>
    <row r="111" ht="16" customFormat="1" customHeight="1" s="45">
      <c r="B111" s="46">
        <f>IF(ROW(A105)&gt;MAX(订单!$B:$B),"",ROW(A105))</f>
        <v/>
      </c>
      <c r="C111" s="47">
        <f>ROW()-6</f>
        <v/>
      </c>
      <c r="D111" s="73">
        <f>IFERROR(IF($B111="","",VLOOKUP($B111,订单!$B$2:$J$29583,3,FALSE)),"")</f>
        <v/>
      </c>
      <c r="E111" s="81" t="n"/>
      <c r="F111" s="73">
        <f>IFERROR(IF($B111="","",VLOOKUP($B111,订单!$B$2:$J$29589,MATCH(F$6,订单!$B$1:$I$1,0),FALSE)),"")</f>
        <v/>
      </c>
      <c r="G111" s="73">
        <f>IFERROR(IF($B111="","",VLOOKUP($B111,订单!$B$2:$J$29589,MATCH(G$6,订单!$B$1:$I$1,0),FALSE)),"")</f>
        <v/>
      </c>
      <c r="H111" s="82">
        <f>IFERROR(IF($B111="","",VLOOKUP($B111,订单!$B$2:$J$29589,MATCH(H$6,订单!$B$1:$I$1,0),FALSE)),"")</f>
        <v/>
      </c>
      <c r="I111" s="73">
        <f>IFERROR(IF($B111="","",VLOOKUP($B111,订单!$B$2:$J$29589,MATCH(I$6,订单!$B$1:$I$1,0),FALSE)),"")</f>
        <v/>
      </c>
      <c r="J111" s="73">
        <f>IFERROR(IF($B111="","",VLOOKUP($B111,订单!$B$2:$J$29589,MATCH(J$6,订单!$B$1:$I$1,0),FALSE)),"")</f>
        <v/>
      </c>
      <c r="L111" s="32" t="n"/>
    </row>
    <row r="112" ht="16" customFormat="1" customHeight="1" s="45">
      <c r="B112" s="46">
        <f>IF(ROW(A106)&gt;MAX(订单!$B:$B),"",ROW(A106))</f>
        <v/>
      </c>
      <c r="C112" s="47">
        <f>ROW()-6</f>
        <v/>
      </c>
      <c r="D112" s="73">
        <f>IFERROR(IF($B112="","",VLOOKUP($B112,订单!$B$2:$J$29583,3,FALSE)),"")</f>
        <v/>
      </c>
      <c r="E112" s="81" t="n"/>
      <c r="F112" s="73">
        <f>IFERROR(IF($B112="","",VLOOKUP($B112,订单!$B$2:$J$29589,MATCH(F$6,订单!$B$1:$I$1,0),FALSE)),"")</f>
        <v/>
      </c>
      <c r="G112" s="73">
        <f>IFERROR(IF($B112="","",VLOOKUP($B112,订单!$B$2:$J$29589,MATCH(G$6,订单!$B$1:$I$1,0),FALSE)),"")</f>
        <v/>
      </c>
      <c r="H112" s="82">
        <f>IFERROR(IF($B112="","",VLOOKUP($B112,订单!$B$2:$J$29589,MATCH(H$6,订单!$B$1:$I$1,0),FALSE)),"")</f>
        <v/>
      </c>
      <c r="I112" s="73">
        <f>IFERROR(IF($B112="","",VLOOKUP($B112,订单!$B$2:$J$29589,MATCH(I$6,订单!$B$1:$I$1,0),FALSE)),"")</f>
        <v/>
      </c>
      <c r="J112" s="73">
        <f>IFERROR(IF($B112="","",VLOOKUP($B112,订单!$B$2:$J$29589,MATCH(J$6,订单!$B$1:$I$1,0),FALSE)),"")</f>
        <v/>
      </c>
      <c r="L112" s="32" t="n"/>
    </row>
    <row r="113" ht="16" customFormat="1" customHeight="1" s="45">
      <c r="B113" s="46">
        <f>IF(ROW(A107)&gt;MAX(订单!$B:$B),"",ROW(A107))</f>
        <v/>
      </c>
      <c r="C113" s="47">
        <f>ROW()-6</f>
        <v/>
      </c>
      <c r="D113" s="73">
        <f>IFERROR(IF($B113="","",VLOOKUP($B113,订单!$B$2:$J$29583,3,FALSE)),"")</f>
        <v/>
      </c>
      <c r="E113" s="81" t="n"/>
      <c r="F113" s="73">
        <f>IFERROR(IF($B113="","",VLOOKUP($B113,订单!$B$2:$J$29589,MATCH(F$6,订单!$B$1:$I$1,0),FALSE)),"")</f>
        <v/>
      </c>
      <c r="G113" s="73">
        <f>IFERROR(IF($B113="","",VLOOKUP($B113,订单!$B$2:$J$29589,MATCH(G$6,订单!$B$1:$I$1,0),FALSE)),"")</f>
        <v/>
      </c>
      <c r="H113" s="82">
        <f>IFERROR(IF($B113="","",VLOOKUP($B113,订单!$B$2:$J$29589,MATCH(H$6,订单!$B$1:$I$1,0),FALSE)),"")</f>
        <v/>
      </c>
      <c r="I113" s="73">
        <f>IFERROR(IF($B113="","",VLOOKUP($B113,订单!$B$2:$J$29589,MATCH(I$6,订单!$B$1:$I$1,0),FALSE)),"")</f>
        <v/>
      </c>
      <c r="J113" s="73">
        <f>IFERROR(IF($B113="","",VLOOKUP($B113,订单!$B$2:$J$29589,MATCH(J$6,订单!$B$1:$I$1,0),FALSE)),"")</f>
        <v/>
      </c>
      <c r="L113" s="32" t="n"/>
    </row>
    <row r="114" ht="16" customFormat="1" customHeight="1" s="45">
      <c r="B114" s="46">
        <f>IF(ROW(A108)&gt;MAX(订单!$B:$B),"",ROW(A108))</f>
        <v/>
      </c>
      <c r="C114" s="47">
        <f>ROW()-6</f>
        <v/>
      </c>
      <c r="D114" s="50">
        <f>IFERROR(IF($B114="","",VLOOKUP($B114,订单!$B$2:$J$29583,3,FALSE)),"")</f>
        <v/>
      </c>
      <c r="E114" s="83" t="n"/>
      <c r="F114" s="73">
        <f>IFERROR(IF($B114="","",VLOOKUP($B114,订单!$B$2:$J$29589,MATCH(F$6,订单!$B$1:$I$1,0),FALSE)),"")</f>
        <v/>
      </c>
      <c r="G114" s="73">
        <f>IFERROR(IF($B114="","",VLOOKUP($B114,订单!$B$2:$J$29589,MATCH(G$6,订单!$B$1:$I$1,0),FALSE)),"")</f>
        <v/>
      </c>
      <c r="H114" s="82">
        <f>IFERROR(IF($B114="","",VLOOKUP($B114,订单!$B$2:$J$29589,MATCH(H$6,订单!$B$1:$I$1,0),FALSE)),"")</f>
        <v/>
      </c>
      <c r="I114" s="73">
        <f>IFERROR(IF($B114="","",VLOOKUP($B114,订单!$B$2:$J$29589,MATCH(I$6,订单!$B$1:$I$1,0),FALSE)),"")</f>
        <v/>
      </c>
      <c r="J114" s="73">
        <f>IFERROR(IF($B114="","",VLOOKUP($B114,订单!$B$2:$J$29589,MATCH(J$6,订单!$B$1:$I$1,0),FALSE)),"")</f>
        <v/>
      </c>
      <c r="L114" s="32" t="n"/>
    </row>
    <row r="115" ht="16" customFormat="1" customHeight="1" s="45">
      <c r="B115" s="46">
        <f>IF(ROW(A109)&gt;MAX(订单!$B:$B),"",ROW(A109))</f>
        <v/>
      </c>
      <c r="C115" s="47">
        <f>ROW()-6</f>
        <v/>
      </c>
      <c r="D115" s="73">
        <f>IFERROR(IF($B115="","",VLOOKUP($B115,订单!$B$2:$J$29583,3,FALSE)),"")</f>
        <v/>
      </c>
      <c r="E115" s="81" t="n"/>
      <c r="F115" s="73">
        <f>IFERROR(IF($B115="","",VLOOKUP($B115,订单!$B$2:$J$29589,MATCH(F$6,订单!$B$1:$I$1,0),FALSE)),"")</f>
        <v/>
      </c>
      <c r="G115" s="73">
        <f>IFERROR(IF($B115="","",VLOOKUP($B115,订单!$B$2:$J$29589,MATCH(G$6,订单!$B$1:$I$1,0),FALSE)),"")</f>
        <v/>
      </c>
      <c r="H115" s="82">
        <f>IFERROR(IF($B115="","",VLOOKUP($B115,订单!$B$2:$J$29589,MATCH(H$6,订单!$B$1:$I$1,0),FALSE)),"")</f>
        <v/>
      </c>
      <c r="I115" s="73">
        <f>IFERROR(IF($B115="","",VLOOKUP($B115,订单!$B$2:$J$29589,MATCH(I$6,订单!$B$1:$I$1,0),FALSE)),"")</f>
        <v/>
      </c>
      <c r="J115" s="73">
        <f>IFERROR(IF($B115="","",VLOOKUP($B115,订单!$B$2:$J$29589,MATCH(J$6,订单!$B$1:$I$1,0),FALSE)),"")</f>
        <v/>
      </c>
      <c r="L115" s="32" t="n"/>
    </row>
    <row r="116" ht="16" customFormat="1" customHeight="1" s="45">
      <c r="B116" s="46">
        <f>IF(ROW(A110)&gt;MAX(订单!$B:$B),"",ROW(A110))</f>
        <v/>
      </c>
      <c r="C116" s="47">
        <f>ROW()-6</f>
        <v/>
      </c>
      <c r="D116" s="73">
        <f>IFERROR(IF($B116="","",VLOOKUP($B116,订单!$B$2:$J$29583,3,FALSE)),"")</f>
        <v/>
      </c>
      <c r="E116" s="81" t="n"/>
      <c r="F116" s="73">
        <f>IFERROR(IF($B116="","",VLOOKUP($B116,订单!$B$2:$J$29589,MATCH(F$6,订单!$B$1:$I$1,0),FALSE)),"")</f>
        <v/>
      </c>
      <c r="G116" s="73">
        <f>IFERROR(IF($B116="","",VLOOKUP($B116,订单!$B$2:$J$29589,MATCH(G$6,订单!$B$1:$I$1,0),FALSE)),"")</f>
        <v/>
      </c>
      <c r="H116" s="82">
        <f>IFERROR(IF($B116="","",VLOOKUP($B116,订单!$B$2:$J$29589,MATCH(H$6,订单!$B$1:$I$1,0),FALSE)),"")</f>
        <v/>
      </c>
      <c r="I116" s="73">
        <f>IFERROR(IF($B116="","",VLOOKUP($B116,订单!$B$2:$J$29589,MATCH(I$6,订单!$B$1:$I$1,0),FALSE)),"")</f>
        <v/>
      </c>
      <c r="J116" s="73">
        <f>IFERROR(IF($B116="","",VLOOKUP($B116,订单!$B$2:$J$29589,MATCH(J$6,订单!$B$1:$I$1,0),FALSE)),"")</f>
        <v/>
      </c>
      <c r="L116" s="32" t="n"/>
    </row>
    <row r="117" ht="16" customFormat="1" customHeight="1" s="45">
      <c r="B117" s="46">
        <f>IF(ROW(A111)&gt;MAX(订单!$B:$B),"",ROW(A111))</f>
        <v/>
      </c>
      <c r="C117" s="47">
        <f>ROW()-6</f>
        <v/>
      </c>
      <c r="D117" s="73">
        <f>IFERROR(IF($B117="","",VLOOKUP($B117,订单!$B$2:$J$29583,3,FALSE)),"")</f>
        <v/>
      </c>
      <c r="E117" s="81" t="n"/>
      <c r="F117" s="73">
        <f>IFERROR(IF($B117="","",VLOOKUP($B117,订单!$B$2:$J$29589,MATCH(F$6,订单!$B$1:$I$1,0),FALSE)),"")</f>
        <v/>
      </c>
      <c r="G117" s="73">
        <f>IFERROR(IF($B117="","",VLOOKUP($B117,订单!$B$2:$J$29589,MATCH(G$6,订单!$B$1:$I$1,0),FALSE)),"")</f>
        <v/>
      </c>
      <c r="H117" s="82">
        <f>IFERROR(IF($B117="","",VLOOKUP($B117,订单!$B$2:$J$29589,MATCH(H$6,订单!$B$1:$I$1,0),FALSE)),"")</f>
        <v/>
      </c>
      <c r="I117" s="73">
        <f>IFERROR(IF($B117="","",VLOOKUP($B117,订单!$B$2:$J$29589,MATCH(I$6,订单!$B$1:$I$1,0),FALSE)),"")</f>
        <v/>
      </c>
      <c r="J117" s="73">
        <f>IFERROR(IF($B117="","",VLOOKUP($B117,订单!$B$2:$J$29589,MATCH(J$6,订单!$B$1:$I$1,0),FALSE)),"")</f>
        <v/>
      </c>
      <c r="L117" s="32" t="n"/>
    </row>
    <row r="118" ht="16" customFormat="1" customHeight="1" s="45">
      <c r="B118" s="46">
        <f>IF(ROW(A112)&gt;MAX(订单!$B:$B),"",ROW(A112))</f>
        <v/>
      </c>
      <c r="C118" s="47">
        <f>ROW()-6</f>
        <v/>
      </c>
      <c r="D118" s="73">
        <f>IFERROR(IF($B118="","",VLOOKUP($B118,订单!$B$2:$J$29583,3,FALSE)),"")</f>
        <v/>
      </c>
      <c r="E118" s="81" t="n"/>
      <c r="F118" s="73">
        <f>IFERROR(IF($B118="","",VLOOKUP($B118,订单!$B$2:$J$29589,MATCH(F$6,订单!$B$1:$I$1,0),FALSE)),"")</f>
        <v/>
      </c>
      <c r="G118" s="73">
        <f>IFERROR(IF($B118="","",VLOOKUP($B118,订单!$B$2:$J$29589,MATCH(G$6,订单!$B$1:$I$1,0),FALSE)),"")</f>
        <v/>
      </c>
      <c r="H118" s="82">
        <f>IFERROR(IF($B118="","",VLOOKUP($B118,订单!$B$2:$J$29589,MATCH(H$6,订单!$B$1:$I$1,0),FALSE)),"")</f>
        <v/>
      </c>
      <c r="I118" s="73">
        <f>IFERROR(IF($B118="","",VLOOKUP($B118,订单!$B$2:$J$29589,MATCH(I$6,订单!$B$1:$I$1,0),FALSE)),"")</f>
        <v/>
      </c>
      <c r="J118" s="73">
        <f>IFERROR(IF($B118="","",VLOOKUP($B118,订单!$B$2:$J$29589,MATCH(J$6,订单!$B$1:$I$1,0),FALSE)),"")</f>
        <v/>
      </c>
      <c r="L118" s="32" t="n"/>
    </row>
    <row r="119" ht="16" customFormat="1" customHeight="1" s="45">
      <c r="B119" s="46">
        <f>IF(ROW(A113)&gt;MAX(订单!$B:$B),"",ROW(A113))</f>
        <v/>
      </c>
      <c r="C119" s="47">
        <f>ROW()-6</f>
        <v/>
      </c>
      <c r="D119" s="73">
        <f>IFERROR(IF($B119="","",VLOOKUP($B119,订单!$B$2:$J$29583,3,FALSE)),"")</f>
        <v/>
      </c>
      <c r="E119" s="81" t="n"/>
      <c r="F119" s="73">
        <f>IFERROR(IF($B119="","",VLOOKUP($B119,订单!$B$2:$J$29589,MATCH(F$6,订单!$B$1:$I$1,0),FALSE)),"")</f>
        <v/>
      </c>
      <c r="G119" s="73">
        <f>IFERROR(IF($B119="","",VLOOKUP($B119,订单!$B$2:$J$29589,MATCH(G$6,订单!$B$1:$I$1,0),FALSE)),"")</f>
        <v/>
      </c>
      <c r="H119" s="82">
        <f>IFERROR(IF($B119="","",VLOOKUP($B119,订单!$B$2:$J$29589,MATCH(H$6,订单!$B$1:$I$1,0),FALSE)),"")</f>
        <v/>
      </c>
      <c r="I119" s="73">
        <f>IFERROR(IF($B119="","",VLOOKUP($B119,订单!$B$2:$J$29589,MATCH(I$6,订单!$B$1:$I$1,0),FALSE)),"")</f>
        <v/>
      </c>
      <c r="J119" s="73">
        <f>IFERROR(IF($B119="","",VLOOKUP($B119,订单!$B$2:$J$29589,MATCH(J$6,订单!$B$1:$I$1,0),FALSE)),"")</f>
        <v/>
      </c>
      <c r="L119" s="32" t="n"/>
    </row>
    <row r="120" ht="16" customFormat="1" customHeight="1" s="45">
      <c r="B120" s="46">
        <f>IF(ROW(A114)&gt;MAX(订单!$B:$B),"",ROW(A114))</f>
        <v/>
      </c>
      <c r="C120" s="47">
        <f>ROW()-6</f>
        <v/>
      </c>
      <c r="D120" s="50">
        <f>IFERROR(IF($B120="","",VLOOKUP($B120,订单!$B$2:$J$29583,3,FALSE)),"")</f>
        <v/>
      </c>
      <c r="E120" s="83" t="n"/>
      <c r="F120" s="73">
        <f>IFERROR(IF($B120="","",VLOOKUP($B120,订单!$B$2:$J$29589,MATCH(F$6,订单!$B$1:$I$1,0),FALSE)),"")</f>
        <v/>
      </c>
      <c r="G120" s="73">
        <f>IFERROR(IF($B120="","",VLOOKUP($B120,订单!$B$2:$J$29589,MATCH(G$6,订单!$B$1:$I$1,0),FALSE)),"")</f>
        <v/>
      </c>
      <c r="H120" s="82">
        <f>IFERROR(IF($B120="","",VLOOKUP($B120,订单!$B$2:$J$29589,MATCH(H$6,订单!$B$1:$I$1,0),FALSE)),"")</f>
        <v/>
      </c>
      <c r="I120" s="73">
        <f>IFERROR(IF($B120="","",VLOOKUP($B120,订单!$B$2:$J$29589,MATCH(I$6,订单!$B$1:$I$1,0),FALSE)),"")</f>
        <v/>
      </c>
      <c r="J120" s="73">
        <f>IFERROR(IF($B120="","",VLOOKUP($B120,订单!$B$2:$J$29589,MATCH(J$6,订单!$B$1:$I$1,0),FALSE)),"")</f>
        <v/>
      </c>
      <c r="L120" s="32" t="n"/>
    </row>
    <row r="121" ht="16" customFormat="1" customHeight="1" s="45">
      <c r="B121" s="46">
        <f>IF(ROW(A115)&gt;MAX(订单!$B:$B),"",ROW(A115))</f>
        <v/>
      </c>
      <c r="C121" s="47">
        <f>ROW()-6</f>
        <v/>
      </c>
      <c r="D121" s="73">
        <f>IFERROR(IF($B121="","",VLOOKUP($B121,订单!$B$2:$J$29583,3,FALSE)),"")</f>
        <v/>
      </c>
      <c r="E121" s="81" t="n"/>
      <c r="F121" s="73">
        <f>IFERROR(IF($B121="","",VLOOKUP($B121,订单!$B$2:$J$29589,MATCH(F$6,订单!$B$1:$I$1,0),FALSE)),"")</f>
        <v/>
      </c>
      <c r="G121" s="73">
        <f>IFERROR(IF($B121="","",VLOOKUP($B121,订单!$B$2:$J$29589,MATCH(G$6,订单!$B$1:$I$1,0),FALSE)),"")</f>
        <v/>
      </c>
      <c r="H121" s="82">
        <f>IFERROR(IF($B121="","",VLOOKUP($B121,订单!$B$2:$J$29589,MATCH(H$6,订单!$B$1:$I$1,0),FALSE)),"")</f>
        <v/>
      </c>
      <c r="I121" s="73">
        <f>IFERROR(IF($B121="","",VLOOKUP($B121,订单!$B$2:$J$29589,MATCH(I$6,订单!$B$1:$I$1,0),FALSE)),"")</f>
        <v/>
      </c>
      <c r="J121" s="73">
        <f>IFERROR(IF($B121="","",VLOOKUP($B121,订单!$B$2:$J$29589,MATCH(J$6,订单!$B$1:$I$1,0),FALSE)),"")</f>
        <v/>
      </c>
      <c r="L121" s="32" t="n"/>
    </row>
    <row r="122" ht="16" customFormat="1" customHeight="1" s="45">
      <c r="B122" s="46">
        <f>IF(ROW(A116)&gt;MAX(订单!$B:$B),"",ROW(A116))</f>
        <v/>
      </c>
      <c r="C122" s="47">
        <f>ROW()-6</f>
        <v/>
      </c>
      <c r="D122" s="73">
        <f>IFERROR(IF($B122="","",VLOOKUP($B122,订单!$B$2:$J$29583,3,FALSE)),"")</f>
        <v/>
      </c>
      <c r="E122" s="81" t="n"/>
      <c r="F122" s="73">
        <f>IFERROR(IF($B122="","",VLOOKUP($B122,订单!$B$2:$J$29589,MATCH(F$6,订单!$B$1:$I$1,0),FALSE)),"")</f>
        <v/>
      </c>
      <c r="G122" s="73">
        <f>IFERROR(IF($B122="","",VLOOKUP($B122,订单!$B$2:$J$29589,MATCH(G$6,订单!$B$1:$I$1,0),FALSE)),"")</f>
        <v/>
      </c>
      <c r="H122" s="82">
        <f>IFERROR(IF($B122="","",VLOOKUP($B122,订单!$B$2:$J$29589,MATCH(H$6,订单!$B$1:$I$1,0),FALSE)),"")</f>
        <v/>
      </c>
      <c r="I122" s="73">
        <f>IFERROR(IF($B122="","",VLOOKUP($B122,订单!$B$2:$J$29589,MATCH(I$6,订单!$B$1:$I$1,0),FALSE)),"")</f>
        <v/>
      </c>
      <c r="J122" s="73">
        <f>IFERROR(IF($B122="","",VLOOKUP($B122,订单!$B$2:$J$29589,MATCH(J$6,订单!$B$1:$I$1,0),FALSE)),"")</f>
        <v/>
      </c>
      <c r="L122" s="32" t="n"/>
    </row>
    <row r="123" ht="16" customFormat="1" customHeight="1" s="45">
      <c r="B123" s="46">
        <f>IF(ROW(A117)&gt;MAX(订单!$B:$B),"",ROW(A117))</f>
        <v/>
      </c>
      <c r="C123" s="47">
        <f>ROW()-6</f>
        <v/>
      </c>
      <c r="D123" s="73">
        <f>IFERROR(IF($B123="","",VLOOKUP($B123,订单!$B$2:$J$29583,3,FALSE)),"")</f>
        <v/>
      </c>
      <c r="E123" s="81" t="n"/>
      <c r="F123" s="73">
        <f>IFERROR(IF($B123="","",VLOOKUP($B123,订单!$B$2:$J$29589,MATCH(F$6,订单!$B$1:$I$1,0),FALSE)),"")</f>
        <v/>
      </c>
      <c r="G123" s="73">
        <f>IFERROR(IF($B123="","",VLOOKUP($B123,订单!$B$2:$J$29589,MATCH(G$6,订单!$B$1:$I$1,0),FALSE)),"")</f>
        <v/>
      </c>
      <c r="H123" s="82">
        <f>IFERROR(IF($B123="","",VLOOKUP($B123,订单!$B$2:$J$29589,MATCH(H$6,订单!$B$1:$I$1,0),FALSE)),"")</f>
        <v/>
      </c>
      <c r="I123" s="73">
        <f>IFERROR(IF($B123="","",VLOOKUP($B123,订单!$B$2:$J$29589,MATCH(I$6,订单!$B$1:$I$1,0),FALSE)),"")</f>
        <v/>
      </c>
      <c r="J123" s="73">
        <f>IFERROR(IF($B123="","",VLOOKUP($B123,订单!$B$2:$J$29589,MATCH(J$6,订单!$B$1:$I$1,0),FALSE)),"")</f>
        <v/>
      </c>
      <c r="L123" s="32" t="n"/>
    </row>
    <row r="124" ht="16" customFormat="1" customHeight="1" s="45">
      <c r="B124" s="46">
        <f>IF(ROW(A118)&gt;MAX(订单!$B:$B),"",ROW(A118))</f>
        <v/>
      </c>
      <c r="C124" s="47">
        <f>ROW()-6</f>
        <v/>
      </c>
      <c r="D124" s="73">
        <f>IFERROR(IF($B124="","",VLOOKUP($B124,订单!$B$2:$J$29583,3,FALSE)),"")</f>
        <v/>
      </c>
      <c r="E124" s="81" t="n"/>
      <c r="F124" s="73">
        <f>IFERROR(IF($B124="","",VLOOKUP($B124,订单!$B$2:$J$29589,MATCH(F$6,订单!$B$1:$I$1,0),FALSE)),"")</f>
        <v/>
      </c>
      <c r="G124" s="73">
        <f>IFERROR(IF($B124="","",VLOOKUP($B124,订单!$B$2:$J$29589,MATCH(G$6,订单!$B$1:$I$1,0),FALSE)),"")</f>
        <v/>
      </c>
      <c r="H124" s="82">
        <f>IFERROR(IF($B124="","",VLOOKUP($B124,订单!$B$2:$J$29589,MATCH(H$6,订单!$B$1:$I$1,0),FALSE)),"")</f>
        <v/>
      </c>
      <c r="I124" s="73">
        <f>IFERROR(IF($B124="","",VLOOKUP($B124,订单!$B$2:$J$29589,MATCH(I$6,订单!$B$1:$I$1,0),FALSE)),"")</f>
        <v/>
      </c>
      <c r="J124" s="73">
        <f>IFERROR(IF($B124="","",VLOOKUP($B124,订单!$B$2:$J$29589,MATCH(J$6,订单!$B$1:$I$1,0),FALSE)),"")</f>
        <v/>
      </c>
      <c r="L124" s="32" t="n"/>
    </row>
    <row r="125" ht="16" customFormat="1" customHeight="1" s="45">
      <c r="B125" s="46">
        <f>IF(ROW(A119)&gt;MAX(订单!$B:$B),"",ROW(A119))</f>
        <v/>
      </c>
      <c r="C125" s="47">
        <f>ROW()-6</f>
        <v/>
      </c>
      <c r="D125" s="73">
        <f>IFERROR(IF($B125="","",VLOOKUP($B125,订单!$B$2:$J$29583,3,FALSE)),"")</f>
        <v/>
      </c>
      <c r="E125" s="81" t="n"/>
      <c r="F125" s="73">
        <f>IFERROR(IF($B125="","",VLOOKUP($B125,订单!$B$2:$J$29589,MATCH(F$6,订单!$B$1:$I$1,0),FALSE)),"")</f>
        <v/>
      </c>
      <c r="G125" s="73">
        <f>IFERROR(IF($B125="","",VLOOKUP($B125,订单!$B$2:$J$29589,MATCH(G$6,订单!$B$1:$I$1,0),FALSE)),"")</f>
        <v/>
      </c>
      <c r="H125" s="82">
        <f>IFERROR(IF($B125="","",VLOOKUP($B125,订单!$B$2:$J$29589,MATCH(H$6,订单!$B$1:$I$1,0),FALSE)),"")</f>
        <v/>
      </c>
      <c r="I125" s="73">
        <f>IFERROR(IF($B125="","",VLOOKUP($B125,订单!$B$2:$J$29589,MATCH(I$6,订单!$B$1:$I$1,0),FALSE)),"")</f>
        <v/>
      </c>
      <c r="J125" s="73">
        <f>IFERROR(IF($B125="","",VLOOKUP($B125,订单!$B$2:$J$29589,MATCH(J$6,订单!$B$1:$I$1,0),FALSE)),"")</f>
        <v/>
      </c>
      <c r="L125" s="32" t="n"/>
    </row>
    <row r="126" ht="16" customFormat="1" customHeight="1" s="45">
      <c r="B126" s="46">
        <f>IF(ROW(A120)&gt;MAX(订单!$B:$B),"",ROW(A120))</f>
        <v/>
      </c>
      <c r="C126" s="47">
        <f>ROW()-6</f>
        <v/>
      </c>
      <c r="D126" s="50">
        <f>IFERROR(IF($B126="","",VLOOKUP($B126,订单!$B$2:$J$29583,3,FALSE)),"")</f>
        <v/>
      </c>
      <c r="E126" s="83" t="n"/>
      <c r="F126" s="73">
        <f>IFERROR(IF($B126="","",VLOOKUP($B126,订单!$B$2:$J$29589,MATCH(F$6,订单!$B$1:$I$1,0),FALSE)),"")</f>
        <v/>
      </c>
      <c r="G126" s="73">
        <f>IFERROR(IF($B126="","",VLOOKUP($B126,订单!$B$2:$J$29589,MATCH(G$6,订单!$B$1:$I$1,0),FALSE)),"")</f>
        <v/>
      </c>
      <c r="H126" s="82">
        <f>IFERROR(IF($B126="","",VLOOKUP($B126,订单!$B$2:$J$29589,MATCH(H$6,订单!$B$1:$I$1,0),FALSE)),"")</f>
        <v/>
      </c>
      <c r="I126" s="73">
        <f>IFERROR(IF($B126="","",VLOOKUP($B126,订单!$B$2:$J$29589,MATCH(I$6,订单!$B$1:$I$1,0),FALSE)),"")</f>
        <v/>
      </c>
      <c r="J126" s="73">
        <f>IFERROR(IF($B126="","",VLOOKUP($B126,订单!$B$2:$J$29589,MATCH(J$6,订单!$B$1:$I$1,0),FALSE)),"")</f>
        <v/>
      </c>
      <c r="L126" s="32" t="n"/>
    </row>
    <row r="127" ht="16" customFormat="1" customHeight="1" s="45">
      <c r="B127" s="46">
        <f>IF(ROW(A121)&gt;MAX(订单!$B:$B),"",ROW(A121))</f>
        <v/>
      </c>
      <c r="C127" s="47">
        <f>ROW()-6</f>
        <v/>
      </c>
      <c r="D127" s="73">
        <f>IFERROR(IF($B127="","",VLOOKUP($B127,订单!$B$2:$J$29583,3,FALSE)),"")</f>
        <v/>
      </c>
      <c r="E127" s="81" t="n"/>
      <c r="F127" s="73">
        <f>IFERROR(IF($B127="","",VLOOKUP($B127,订单!$B$2:$J$29589,MATCH(F$6,订单!$B$1:$I$1,0),FALSE)),"")</f>
        <v/>
      </c>
      <c r="G127" s="73">
        <f>IFERROR(IF($B127="","",VLOOKUP($B127,订单!$B$2:$J$29589,MATCH(G$6,订单!$B$1:$I$1,0),FALSE)),"")</f>
        <v/>
      </c>
      <c r="H127" s="82">
        <f>IFERROR(IF($B127="","",VLOOKUP($B127,订单!$B$2:$J$29589,MATCH(H$6,订单!$B$1:$I$1,0),FALSE)),"")</f>
        <v/>
      </c>
      <c r="I127" s="73">
        <f>IFERROR(IF($B127="","",VLOOKUP($B127,订单!$B$2:$J$29589,MATCH(I$6,订单!$B$1:$I$1,0),FALSE)),"")</f>
        <v/>
      </c>
      <c r="J127" s="73">
        <f>IFERROR(IF($B127="","",VLOOKUP($B127,订单!$B$2:$J$29589,MATCH(J$6,订单!$B$1:$I$1,0),FALSE)),"")</f>
        <v/>
      </c>
      <c r="L127" s="32" t="n"/>
    </row>
    <row r="128" ht="16" customFormat="1" customHeight="1" s="45">
      <c r="B128" s="46">
        <f>IF(ROW(A122)&gt;MAX(订单!$B:$B),"",ROW(A122))</f>
        <v/>
      </c>
      <c r="C128" s="47">
        <f>ROW()-6</f>
        <v/>
      </c>
      <c r="D128" s="73">
        <f>IFERROR(IF($B128="","",VLOOKUP($B128,订单!$B$2:$J$29583,3,FALSE)),"")</f>
        <v/>
      </c>
      <c r="E128" s="81" t="n"/>
      <c r="F128" s="73">
        <f>IFERROR(IF($B128="","",VLOOKUP($B128,订单!$B$2:$J$29589,MATCH(F$6,订单!$B$1:$I$1,0),FALSE)),"")</f>
        <v/>
      </c>
      <c r="G128" s="73">
        <f>IFERROR(IF($B128="","",VLOOKUP($B128,订单!$B$2:$J$29589,MATCH(G$6,订单!$B$1:$I$1,0),FALSE)),"")</f>
        <v/>
      </c>
      <c r="H128" s="82">
        <f>IFERROR(IF($B128="","",VLOOKUP($B128,订单!$B$2:$J$29589,MATCH(H$6,订单!$B$1:$I$1,0),FALSE)),"")</f>
        <v/>
      </c>
      <c r="I128" s="73">
        <f>IFERROR(IF($B128="","",VLOOKUP($B128,订单!$B$2:$J$29589,MATCH(I$6,订单!$B$1:$I$1,0),FALSE)),"")</f>
        <v/>
      </c>
      <c r="J128" s="73">
        <f>IFERROR(IF($B128="","",VLOOKUP($B128,订单!$B$2:$J$29589,MATCH(J$6,订单!$B$1:$I$1,0),FALSE)),"")</f>
        <v/>
      </c>
      <c r="L128" s="32" t="n"/>
    </row>
    <row r="129" ht="16" customFormat="1" customHeight="1" s="45">
      <c r="B129" s="46">
        <f>IF(ROW(A123)&gt;MAX(订单!$B:$B),"",ROW(A123))</f>
        <v/>
      </c>
      <c r="C129" s="47">
        <f>ROW()-6</f>
        <v/>
      </c>
      <c r="D129" s="73">
        <f>IFERROR(IF($B129="","",VLOOKUP($B129,订单!$B$2:$J$29583,3,FALSE)),"")</f>
        <v/>
      </c>
      <c r="E129" s="81" t="n"/>
      <c r="F129" s="73">
        <f>IFERROR(IF($B129="","",VLOOKUP($B129,订单!$B$2:$J$29589,MATCH(F$6,订单!$B$1:$I$1,0),FALSE)),"")</f>
        <v/>
      </c>
      <c r="G129" s="73">
        <f>IFERROR(IF($B129="","",VLOOKUP($B129,订单!$B$2:$J$29589,MATCH(G$6,订单!$B$1:$I$1,0),FALSE)),"")</f>
        <v/>
      </c>
      <c r="H129" s="82">
        <f>IFERROR(IF($B129="","",VLOOKUP($B129,订单!$B$2:$J$29589,MATCH(H$6,订单!$B$1:$I$1,0),FALSE)),"")</f>
        <v/>
      </c>
      <c r="I129" s="73">
        <f>IFERROR(IF($B129="","",VLOOKUP($B129,订单!$B$2:$J$29589,MATCH(I$6,订单!$B$1:$I$1,0),FALSE)),"")</f>
        <v/>
      </c>
      <c r="J129" s="73">
        <f>IFERROR(IF($B129="","",VLOOKUP($B129,订单!$B$2:$J$29589,MATCH(J$6,订单!$B$1:$I$1,0),FALSE)),"")</f>
        <v/>
      </c>
      <c r="L129" s="32" t="n"/>
    </row>
    <row r="130" ht="16" customFormat="1" customHeight="1" s="45">
      <c r="B130" s="46">
        <f>IF(ROW(A124)&gt;MAX(订单!$B:$B),"",ROW(A124))</f>
        <v/>
      </c>
      <c r="C130" s="47">
        <f>ROW()-6</f>
        <v/>
      </c>
      <c r="D130" s="73">
        <f>IFERROR(IF($B130="","",VLOOKUP($B130,订单!$B$2:$J$29583,3,FALSE)),"")</f>
        <v/>
      </c>
      <c r="E130" s="81" t="n"/>
      <c r="F130" s="73">
        <f>IFERROR(IF($B130="","",VLOOKUP($B130,订单!$B$2:$J$29589,MATCH(F$6,订单!$B$1:$I$1,0),FALSE)),"")</f>
        <v/>
      </c>
      <c r="G130" s="73">
        <f>IFERROR(IF($B130="","",VLOOKUP($B130,订单!$B$2:$J$29589,MATCH(G$6,订单!$B$1:$I$1,0),FALSE)),"")</f>
        <v/>
      </c>
      <c r="H130" s="82">
        <f>IFERROR(IF($B130="","",VLOOKUP($B130,订单!$B$2:$J$29589,MATCH(H$6,订单!$B$1:$I$1,0),FALSE)),"")</f>
        <v/>
      </c>
      <c r="I130" s="73">
        <f>IFERROR(IF($B130="","",VLOOKUP($B130,订单!$B$2:$J$29589,MATCH(I$6,订单!$B$1:$I$1,0),FALSE)),"")</f>
        <v/>
      </c>
      <c r="J130" s="73">
        <f>IFERROR(IF($B130="","",VLOOKUP($B130,订单!$B$2:$J$29589,MATCH(J$6,订单!$B$1:$I$1,0),FALSE)),"")</f>
        <v/>
      </c>
      <c r="L130" s="32" t="n"/>
    </row>
    <row r="131" ht="16" customFormat="1" customHeight="1" s="45">
      <c r="B131" s="46">
        <f>IF(ROW(A125)&gt;MAX(订单!$B:$B),"",ROW(A125))</f>
        <v/>
      </c>
      <c r="C131" s="47">
        <f>ROW()-6</f>
        <v/>
      </c>
      <c r="D131" s="73">
        <f>IFERROR(IF($B131="","",VLOOKUP($B131,订单!$B$2:$J$29583,3,FALSE)),"")</f>
        <v/>
      </c>
      <c r="E131" s="81" t="n"/>
      <c r="F131" s="73">
        <f>IFERROR(IF($B131="","",VLOOKUP($B131,订单!$B$2:$J$29589,MATCH(F$6,订单!$B$1:$I$1,0),FALSE)),"")</f>
        <v/>
      </c>
      <c r="G131" s="73">
        <f>IFERROR(IF($B131="","",VLOOKUP($B131,订单!$B$2:$J$29589,MATCH(G$6,订单!$B$1:$I$1,0),FALSE)),"")</f>
        <v/>
      </c>
      <c r="H131" s="82">
        <f>IFERROR(IF($B131="","",VLOOKUP($B131,订单!$B$2:$J$29589,MATCH(H$6,订单!$B$1:$I$1,0),FALSE)),"")</f>
        <v/>
      </c>
      <c r="I131" s="73">
        <f>IFERROR(IF($B131="","",VLOOKUP($B131,订单!$B$2:$J$29589,MATCH(I$6,订单!$B$1:$I$1,0),FALSE)),"")</f>
        <v/>
      </c>
      <c r="J131" s="73">
        <f>IFERROR(IF($B131="","",VLOOKUP($B131,订单!$B$2:$J$29589,MATCH(J$6,订单!$B$1:$I$1,0),FALSE)),"")</f>
        <v/>
      </c>
      <c r="L131" s="32" t="n"/>
    </row>
    <row r="132" ht="16" customFormat="1" customHeight="1" s="45">
      <c r="B132" s="46">
        <f>IF(ROW(A126)&gt;MAX(订单!$B:$B),"",ROW(A126))</f>
        <v/>
      </c>
      <c r="C132" s="47">
        <f>ROW()-6</f>
        <v/>
      </c>
      <c r="D132" s="50">
        <f>IFERROR(IF($B132="","",VLOOKUP($B132,订单!$B$2:$J$29583,3,FALSE)),"")</f>
        <v/>
      </c>
      <c r="E132" s="83" t="n"/>
      <c r="F132" s="73">
        <f>IFERROR(IF($B132="","",VLOOKUP($B132,订单!$B$2:$J$29589,MATCH(F$6,订单!$B$1:$I$1,0),FALSE)),"")</f>
        <v/>
      </c>
      <c r="G132" s="73">
        <f>IFERROR(IF($B132="","",VLOOKUP($B132,订单!$B$2:$J$29589,MATCH(G$6,订单!$B$1:$I$1,0),FALSE)),"")</f>
        <v/>
      </c>
      <c r="H132" s="82">
        <f>IFERROR(IF($B132="","",VLOOKUP($B132,订单!$B$2:$J$29589,MATCH(H$6,订单!$B$1:$I$1,0),FALSE)),"")</f>
        <v/>
      </c>
      <c r="I132" s="73">
        <f>IFERROR(IF($B132="","",VLOOKUP($B132,订单!$B$2:$J$29589,MATCH(I$6,订单!$B$1:$I$1,0),FALSE)),"")</f>
        <v/>
      </c>
      <c r="J132" s="73">
        <f>IFERROR(IF($B132="","",VLOOKUP($B132,订单!$B$2:$J$29589,MATCH(J$6,订单!$B$1:$I$1,0),FALSE)),"")</f>
        <v/>
      </c>
      <c r="L132" s="32" t="n"/>
    </row>
    <row r="133" ht="16" customFormat="1" customHeight="1" s="45">
      <c r="B133" s="46">
        <f>IF(ROW(A127)&gt;MAX(订单!$B:$B),"",ROW(A127))</f>
        <v/>
      </c>
      <c r="C133" s="47">
        <f>ROW()-6</f>
        <v/>
      </c>
      <c r="D133" s="73">
        <f>IFERROR(IF($B133="","",VLOOKUP($B133,订单!$B$2:$J$29583,3,FALSE)),"")</f>
        <v/>
      </c>
      <c r="E133" s="81" t="n"/>
      <c r="F133" s="73">
        <f>IFERROR(IF($B133="","",VLOOKUP($B133,订单!$B$2:$J$29589,MATCH(F$6,订单!$B$1:$I$1,0),FALSE)),"")</f>
        <v/>
      </c>
      <c r="G133" s="73">
        <f>IFERROR(IF($B133="","",VLOOKUP($B133,订单!$B$2:$J$29589,MATCH(G$6,订单!$B$1:$I$1,0),FALSE)),"")</f>
        <v/>
      </c>
      <c r="H133" s="82">
        <f>IFERROR(IF($B133="","",VLOOKUP($B133,订单!$B$2:$J$29589,MATCH(H$6,订单!$B$1:$I$1,0),FALSE)),"")</f>
        <v/>
      </c>
      <c r="I133" s="73">
        <f>IFERROR(IF($B133="","",VLOOKUP($B133,订单!$B$2:$J$29589,MATCH(I$6,订单!$B$1:$I$1,0),FALSE)),"")</f>
        <v/>
      </c>
      <c r="J133" s="73">
        <f>IFERROR(IF($B133="","",VLOOKUP($B133,订单!$B$2:$J$29589,MATCH(J$6,订单!$B$1:$I$1,0),FALSE)),"")</f>
        <v/>
      </c>
      <c r="L133" s="32" t="n"/>
    </row>
    <row r="134" ht="16" customFormat="1" customHeight="1" s="45">
      <c r="B134" s="46">
        <f>IF(ROW(A128)&gt;MAX(订单!$B:$B),"",ROW(A128))</f>
        <v/>
      </c>
      <c r="C134" s="47">
        <f>ROW()-6</f>
        <v/>
      </c>
      <c r="D134" s="73">
        <f>IFERROR(IF($B134="","",VLOOKUP($B134,订单!$B$2:$J$29583,3,FALSE)),"")</f>
        <v/>
      </c>
      <c r="E134" s="81" t="n"/>
      <c r="F134" s="73">
        <f>IFERROR(IF($B134="","",VLOOKUP($B134,订单!$B$2:$J$29589,MATCH(F$6,订单!$B$1:$I$1,0),FALSE)),"")</f>
        <v/>
      </c>
      <c r="G134" s="73">
        <f>IFERROR(IF($B134="","",VLOOKUP($B134,订单!$B$2:$J$29589,MATCH(G$6,订单!$B$1:$I$1,0),FALSE)),"")</f>
        <v/>
      </c>
      <c r="H134" s="82">
        <f>IFERROR(IF($B134="","",VLOOKUP($B134,订单!$B$2:$J$29589,MATCH(H$6,订单!$B$1:$I$1,0),FALSE)),"")</f>
        <v/>
      </c>
      <c r="I134" s="73">
        <f>IFERROR(IF($B134="","",VLOOKUP($B134,订单!$B$2:$J$29589,MATCH(I$6,订单!$B$1:$I$1,0),FALSE)),"")</f>
        <v/>
      </c>
      <c r="J134" s="73">
        <f>IFERROR(IF($B134="","",VLOOKUP($B134,订单!$B$2:$J$29589,MATCH(J$6,订单!$B$1:$I$1,0),FALSE)),"")</f>
        <v/>
      </c>
      <c r="L134" s="32" t="n"/>
    </row>
    <row r="135" ht="16" customFormat="1" customHeight="1" s="45">
      <c r="B135" s="46">
        <f>IF(ROW(A129)&gt;MAX(订单!$B:$B),"",ROW(A129))</f>
        <v/>
      </c>
      <c r="C135" s="47">
        <f>ROW()-6</f>
        <v/>
      </c>
      <c r="D135" s="73">
        <f>IFERROR(IF($B135="","",VLOOKUP($B135,订单!$B$2:$J$29583,3,FALSE)),"")</f>
        <v/>
      </c>
      <c r="E135" s="81" t="n"/>
      <c r="F135" s="73">
        <f>IFERROR(IF($B135="","",VLOOKUP($B135,订单!$B$2:$J$29589,MATCH(F$6,订单!$B$1:$I$1,0),FALSE)),"")</f>
        <v/>
      </c>
      <c r="G135" s="73">
        <f>IFERROR(IF($B135="","",VLOOKUP($B135,订单!$B$2:$J$29589,MATCH(G$6,订单!$B$1:$I$1,0),FALSE)),"")</f>
        <v/>
      </c>
      <c r="H135" s="82">
        <f>IFERROR(IF($B135="","",VLOOKUP($B135,订单!$B$2:$J$29589,MATCH(H$6,订单!$B$1:$I$1,0),FALSE)),"")</f>
        <v/>
      </c>
      <c r="I135" s="73">
        <f>IFERROR(IF($B135="","",VLOOKUP($B135,订单!$B$2:$J$29589,MATCH(I$6,订单!$B$1:$I$1,0),FALSE)),"")</f>
        <v/>
      </c>
      <c r="J135" s="73">
        <f>IFERROR(IF($B135="","",VLOOKUP($B135,订单!$B$2:$J$29589,MATCH(J$6,订单!$B$1:$I$1,0),FALSE)),"")</f>
        <v/>
      </c>
      <c r="L135" s="32" t="n"/>
    </row>
    <row r="136" ht="16" customFormat="1" customHeight="1" s="45">
      <c r="B136" s="46">
        <f>IF(ROW(A130)&gt;MAX(订单!$B:$B),"",ROW(A130))</f>
        <v/>
      </c>
      <c r="C136" s="47">
        <f>ROW()-6</f>
        <v/>
      </c>
      <c r="D136" s="73">
        <f>IFERROR(IF($B136="","",VLOOKUP($B136,订单!$B$2:$J$29583,3,FALSE)),"")</f>
        <v/>
      </c>
      <c r="E136" s="81" t="n"/>
      <c r="F136" s="73">
        <f>IFERROR(IF($B136="","",VLOOKUP($B136,订单!$B$2:$J$29589,MATCH(F$6,订单!$B$1:$I$1,0),FALSE)),"")</f>
        <v/>
      </c>
      <c r="G136" s="73">
        <f>IFERROR(IF($B136="","",VLOOKUP($B136,订单!$B$2:$J$29589,MATCH(G$6,订单!$B$1:$I$1,0),FALSE)),"")</f>
        <v/>
      </c>
      <c r="H136" s="82">
        <f>IFERROR(IF($B136="","",VLOOKUP($B136,订单!$B$2:$J$29589,MATCH(H$6,订单!$B$1:$I$1,0),FALSE)),"")</f>
        <v/>
      </c>
      <c r="I136" s="73">
        <f>IFERROR(IF($B136="","",VLOOKUP($B136,订单!$B$2:$J$29589,MATCH(I$6,订单!$B$1:$I$1,0),FALSE)),"")</f>
        <v/>
      </c>
      <c r="J136" s="73">
        <f>IFERROR(IF($B136="","",VLOOKUP($B136,订单!$B$2:$J$29589,MATCH(J$6,订单!$B$1:$I$1,0),FALSE)),"")</f>
        <v/>
      </c>
      <c r="L136" s="32" t="n"/>
    </row>
    <row r="137" ht="16" customFormat="1" customHeight="1" s="45">
      <c r="B137" s="46">
        <f>IF(ROW(A131)&gt;MAX(订单!$B:$B),"",ROW(A131))</f>
        <v/>
      </c>
      <c r="C137" s="47">
        <f>ROW()-6</f>
        <v/>
      </c>
      <c r="D137" s="73">
        <f>IFERROR(IF($B137="","",VLOOKUP($B137,订单!$B$2:$J$29583,3,FALSE)),"")</f>
        <v/>
      </c>
      <c r="E137" s="81" t="n"/>
      <c r="F137" s="73">
        <f>IFERROR(IF($B137="","",VLOOKUP($B137,订单!$B$2:$J$29589,MATCH(F$6,订单!$B$1:$I$1,0),FALSE)),"")</f>
        <v/>
      </c>
      <c r="G137" s="73">
        <f>IFERROR(IF($B137="","",VLOOKUP($B137,订单!$B$2:$J$29589,MATCH(G$6,订单!$B$1:$I$1,0),FALSE)),"")</f>
        <v/>
      </c>
      <c r="H137" s="82">
        <f>IFERROR(IF($B137="","",VLOOKUP($B137,订单!$B$2:$J$29589,MATCH(H$6,订单!$B$1:$I$1,0),FALSE)),"")</f>
        <v/>
      </c>
      <c r="I137" s="73">
        <f>IFERROR(IF($B137="","",VLOOKUP($B137,订单!$B$2:$J$29589,MATCH(I$6,订单!$B$1:$I$1,0),FALSE)),"")</f>
        <v/>
      </c>
      <c r="J137" s="73">
        <f>IFERROR(IF($B137="","",VLOOKUP($B137,订单!$B$2:$J$29589,MATCH(J$6,订单!$B$1:$I$1,0),FALSE)),"")</f>
        <v/>
      </c>
      <c r="L137" s="32" t="n"/>
    </row>
    <row r="138" ht="16" customFormat="1" customHeight="1" s="45">
      <c r="B138" s="46">
        <f>IF(ROW(A132)&gt;MAX(订单!$B:$B),"",ROW(A132))</f>
        <v/>
      </c>
      <c r="C138" s="47">
        <f>ROW()-6</f>
        <v/>
      </c>
      <c r="D138" s="50">
        <f>IFERROR(IF($B138="","",VLOOKUP($B138,订单!$B$2:$J$29583,3,FALSE)),"")</f>
        <v/>
      </c>
      <c r="E138" s="83" t="n"/>
      <c r="F138" s="73">
        <f>IFERROR(IF($B138="","",VLOOKUP($B138,订单!$B$2:$J$29589,MATCH(F$6,订单!$B$1:$I$1,0),FALSE)),"")</f>
        <v/>
      </c>
      <c r="G138" s="73">
        <f>IFERROR(IF($B138="","",VLOOKUP($B138,订单!$B$2:$J$29589,MATCH(G$6,订单!$B$1:$I$1,0),FALSE)),"")</f>
        <v/>
      </c>
      <c r="H138" s="82">
        <f>IFERROR(IF($B138="","",VLOOKUP($B138,订单!$B$2:$J$29589,MATCH(H$6,订单!$B$1:$I$1,0),FALSE)),"")</f>
        <v/>
      </c>
      <c r="I138" s="73">
        <f>IFERROR(IF($B138="","",VLOOKUP($B138,订单!$B$2:$J$29589,MATCH(I$6,订单!$B$1:$I$1,0),FALSE)),"")</f>
        <v/>
      </c>
      <c r="J138" s="73">
        <f>IFERROR(IF($B138="","",VLOOKUP($B138,订单!$B$2:$J$29589,MATCH(J$6,订单!$B$1:$I$1,0),FALSE)),"")</f>
        <v/>
      </c>
      <c r="L138" s="32" t="n"/>
    </row>
    <row r="139" ht="16" customFormat="1" customHeight="1" s="45">
      <c r="B139" s="46">
        <f>IF(ROW(A133)&gt;MAX(订单!$B:$B),"",ROW(A133))</f>
        <v/>
      </c>
      <c r="C139" s="47">
        <f>ROW()-6</f>
        <v/>
      </c>
      <c r="D139" s="73">
        <f>IFERROR(IF($B139="","",VLOOKUP($B139,订单!$B$2:$J$29583,3,FALSE)),"")</f>
        <v/>
      </c>
      <c r="E139" s="81" t="n"/>
      <c r="F139" s="73">
        <f>IFERROR(IF($B139="","",VLOOKUP($B139,订单!$B$2:$J$29589,MATCH(F$6,订单!$B$1:$I$1,0),FALSE)),"")</f>
        <v/>
      </c>
      <c r="G139" s="73">
        <f>IFERROR(IF($B139="","",VLOOKUP($B139,订单!$B$2:$J$29589,MATCH(G$6,订单!$B$1:$I$1,0),FALSE)),"")</f>
        <v/>
      </c>
      <c r="H139" s="82">
        <f>IFERROR(IF($B139="","",VLOOKUP($B139,订单!$B$2:$J$29589,MATCH(H$6,订单!$B$1:$I$1,0),FALSE)),"")</f>
        <v/>
      </c>
      <c r="I139" s="73">
        <f>IFERROR(IF($B139="","",VLOOKUP($B139,订单!$B$2:$J$29589,MATCH(I$6,订单!$B$1:$I$1,0),FALSE)),"")</f>
        <v/>
      </c>
      <c r="J139" s="73">
        <f>IFERROR(IF($B139="","",VLOOKUP($B139,订单!$B$2:$J$29589,MATCH(J$6,订单!$B$1:$I$1,0),FALSE)),"")</f>
        <v/>
      </c>
      <c r="L139" s="32" t="n"/>
    </row>
    <row r="140" ht="16" customFormat="1" customHeight="1" s="45">
      <c r="B140" s="46">
        <f>IF(ROW(A134)&gt;MAX(订单!$B:$B),"",ROW(A134))</f>
        <v/>
      </c>
      <c r="C140" s="47">
        <f>ROW()-6</f>
        <v/>
      </c>
      <c r="D140" s="73">
        <f>IFERROR(IF($B140="","",VLOOKUP($B140,订单!$B$2:$J$29583,3,FALSE)),"")</f>
        <v/>
      </c>
      <c r="E140" s="81" t="n"/>
      <c r="F140" s="73">
        <f>IFERROR(IF($B140="","",VLOOKUP($B140,订单!$B$2:$J$29589,MATCH(F$6,订单!$B$1:$I$1,0),FALSE)),"")</f>
        <v/>
      </c>
      <c r="G140" s="73">
        <f>IFERROR(IF($B140="","",VLOOKUP($B140,订单!$B$2:$J$29589,MATCH(G$6,订单!$B$1:$I$1,0),FALSE)),"")</f>
        <v/>
      </c>
      <c r="H140" s="82">
        <f>IFERROR(IF($B140="","",VLOOKUP($B140,订单!$B$2:$J$29589,MATCH(H$6,订单!$B$1:$I$1,0),FALSE)),"")</f>
        <v/>
      </c>
      <c r="I140" s="73">
        <f>IFERROR(IF($B140="","",VLOOKUP($B140,订单!$B$2:$J$29589,MATCH(I$6,订单!$B$1:$I$1,0),FALSE)),"")</f>
        <v/>
      </c>
      <c r="J140" s="73">
        <f>IFERROR(IF($B140="","",VLOOKUP($B140,订单!$B$2:$J$29589,MATCH(J$6,订单!$B$1:$I$1,0),FALSE)),"")</f>
        <v/>
      </c>
      <c r="L140" s="32" t="n"/>
    </row>
    <row r="141" ht="16" customFormat="1" customHeight="1" s="45">
      <c r="B141" s="46">
        <f>IF(ROW(A135)&gt;MAX(订单!$B:$B),"",ROW(A135))</f>
        <v/>
      </c>
      <c r="C141" s="47">
        <f>ROW()-6</f>
        <v/>
      </c>
      <c r="D141" s="73">
        <f>IFERROR(IF($B141="","",VLOOKUP($B141,订单!$B$2:$J$29583,3,FALSE)),"")</f>
        <v/>
      </c>
      <c r="E141" s="81" t="n"/>
      <c r="F141" s="73">
        <f>IFERROR(IF($B141="","",VLOOKUP($B141,订单!$B$2:$J$29589,MATCH(F$6,订单!$B$1:$I$1,0),FALSE)),"")</f>
        <v/>
      </c>
      <c r="G141" s="73">
        <f>IFERROR(IF($B141="","",VLOOKUP($B141,订单!$B$2:$J$29589,MATCH(G$6,订单!$B$1:$I$1,0),FALSE)),"")</f>
        <v/>
      </c>
      <c r="H141" s="82">
        <f>IFERROR(IF($B141="","",VLOOKUP($B141,订单!$B$2:$J$29589,MATCH(H$6,订单!$B$1:$I$1,0),FALSE)),"")</f>
        <v/>
      </c>
      <c r="I141" s="73">
        <f>IFERROR(IF($B141="","",VLOOKUP($B141,订单!$B$2:$J$29589,MATCH(I$6,订单!$B$1:$I$1,0),FALSE)),"")</f>
        <v/>
      </c>
      <c r="J141" s="73">
        <f>IFERROR(IF($B141="","",VLOOKUP($B141,订单!$B$2:$J$29589,MATCH(J$6,订单!$B$1:$I$1,0),FALSE)),"")</f>
        <v/>
      </c>
      <c r="L141" s="32" t="n"/>
    </row>
    <row r="142" ht="16" customFormat="1" customHeight="1" s="45">
      <c r="B142" s="46">
        <f>IF(ROW(A136)&gt;MAX(订单!$B:$B),"",ROW(A136))</f>
        <v/>
      </c>
      <c r="C142" s="47">
        <f>ROW()-6</f>
        <v/>
      </c>
      <c r="D142" s="73">
        <f>IFERROR(IF($B142="","",VLOOKUP($B142,订单!$B$2:$J$29583,3,FALSE)),"")</f>
        <v/>
      </c>
      <c r="E142" s="81" t="n"/>
      <c r="F142" s="73">
        <f>IFERROR(IF($B142="","",VLOOKUP($B142,订单!$B$2:$J$29589,MATCH(F$6,订单!$B$1:$I$1,0),FALSE)),"")</f>
        <v/>
      </c>
      <c r="G142" s="73">
        <f>IFERROR(IF($B142="","",VLOOKUP($B142,订单!$B$2:$J$29589,MATCH(G$6,订单!$B$1:$I$1,0),FALSE)),"")</f>
        <v/>
      </c>
      <c r="H142" s="82">
        <f>IFERROR(IF($B142="","",VLOOKUP($B142,订单!$B$2:$J$29589,MATCH(H$6,订单!$B$1:$I$1,0),FALSE)),"")</f>
        <v/>
      </c>
      <c r="I142" s="73">
        <f>IFERROR(IF($B142="","",VLOOKUP($B142,订单!$B$2:$J$29589,MATCH(I$6,订单!$B$1:$I$1,0),FALSE)),"")</f>
        <v/>
      </c>
      <c r="J142" s="73">
        <f>IFERROR(IF($B142="","",VLOOKUP($B142,订单!$B$2:$J$29589,MATCH(J$6,订单!$B$1:$I$1,0),FALSE)),"")</f>
        <v/>
      </c>
      <c r="L142" s="32" t="n"/>
    </row>
    <row r="143" ht="16" customFormat="1" customHeight="1" s="45">
      <c r="B143" s="46">
        <f>IF(ROW(A137)&gt;MAX(订单!$B:$B),"",ROW(A137))</f>
        <v/>
      </c>
      <c r="C143" s="47">
        <f>ROW()-6</f>
        <v/>
      </c>
      <c r="D143" s="73">
        <f>IFERROR(IF($B143="","",VLOOKUP($B143,订单!$B$2:$J$29583,3,FALSE)),"")</f>
        <v/>
      </c>
      <c r="E143" s="81" t="n"/>
      <c r="F143" s="73">
        <f>IFERROR(IF($B143="","",VLOOKUP($B143,订单!$B$2:$J$29589,MATCH(F$6,订单!$B$1:$I$1,0),FALSE)),"")</f>
        <v/>
      </c>
      <c r="G143" s="73">
        <f>IFERROR(IF($B143="","",VLOOKUP($B143,订单!$B$2:$J$29589,MATCH(G$6,订单!$B$1:$I$1,0),FALSE)),"")</f>
        <v/>
      </c>
      <c r="H143" s="82">
        <f>IFERROR(IF($B143="","",VLOOKUP($B143,订单!$B$2:$J$29589,MATCH(H$6,订单!$B$1:$I$1,0),FALSE)),"")</f>
        <v/>
      </c>
      <c r="I143" s="73">
        <f>IFERROR(IF($B143="","",VLOOKUP($B143,订单!$B$2:$J$29589,MATCH(I$6,订单!$B$1:$I$1,0),FALSE)),"")</f>
        <v/>
      </c>
      <c r="J143" s="73">
        <f>IFERROR(IF($B143="","",VLOOKUP($B143,订单!$B$2:$J$29589,MATCH(J$6,订单!$B$1:$I$1,0),FALSE)),"")</f>
        <v/>
      </c>
      <c r="L143" s="32" t="n"/>
    </row>
    <row r="144" ht="16" customFormat="1" customHeight="1" s="45">
      <c r="B144" s="46">
        <f>IF(ROW(A138)&gt;MAX(订单!$B:$B),"",ROW(A138))</f>
        <v/>
      </c>
      <c r="C144" s="47">
        <f>ROW()-6</f>
        <v/>
      </c>
      <c r="D144" s="50">
        <f>IFERROR(IF($B144="","",VLOOKUP($B144,订单!$B$2:$J$29583,3,FALSE)),"")</f>
        <v/>
      </c>
      <c r="E144" s="83" t="n"/>
      <c r="F144" s="73">
        <f>IFERROR(IF($B144="","",VLOOKUP($B144,订单!$B$2:$J$29589,MATCH(F$6,订单!$B$1:$I$1,0),FALSE)),"")</f>
        <v/>
      </c>
      <c r="G144" s="73">
        <f>IFERROR(IF($B144="","",VLOOKUP($B144,订单!$B$2:$J$29589,MATCH(G$6,订单!$B$1:$I$1,0),FALSE)),"")</f>
        <v/>
      </c>
      <c r="H144" s="82">
        <f>IFERROR(IF($B144="","",VLOOKUP($B144,订单!$B$2:$J$29589,MATCH(H$6,订单!$B$1:$I$1,0),FALSE)),"")</f>
        <v/>
      </c>
      <c r="I144" s="73">
        <f>IFERROR(IF($B144="","",VLOOKUP($B144,订单!$B$2:$J$29589,MATCH(I$6,订单!$B$1:$I$1,0),FALSE)),"")</f>
        <v/>
      </c>
      <c r="J144" s="73">
        <f>IFERROR(IF($B144="","",VLOOKUP($B144,订单!$B$2:$J$29589,MATCH(J$6,订单!$B$1:$I$1,0),FALSE)),"")</f>
        <v/>
      </c>
      <c r="L144" s="32" t="n"/>
    </row>
    <row r="145" ht="16" customFormat="1" customHeight="1" s="45">
      <c r="B145" s="46">
        <f>IF(ROW(A139)&gt;MAX(订单!$B:$B),"",ROW(A139))</f>
        <v/>
      </c>
      <c r="C145" s="47">
        <f>ROW()-6</f>
        <v/>
      </c>
      <c r="D145" s="73">
        <f>IFERROR(IF($B145="","",VLOOKUP($B145,订单!$B$2:$J$29583,3,FALSE)),"")</f>
        <v/>
      </c>
      <c r="E145" s="81" t="n"/>
      <c r="F145" s="73">
        <f>IFERROR(IF($B145="","",VLOOKUP($B145,订单!$B$2:$J$29589,MATCH(F$6,订单!$B$1:$I$1,0),FALSE)),"")</f>
        <v/>
      </c>
      <c r="G145" s="73">
        <f>IFERROR(IF($B145="","",VLOOKUP($B145,订单!$B$2:$J$29589,MATCH(G$6,订单!$B$1:$I$1,0),FALSE)),"")</f>
        <v/>
      </c>
      <c r="H145" s="82">
        <f>IFERROR(IF($B145="","",VLOOKUP($B145,订单!$B$2:$J$29589,MATCH(H$6,订单!$B$1:$I$1,0),FALSE)),"")</f>
        <v/>
      </c>
      <c r="I145" s="73">
        <f>IFERROR(IF($B145="","",VLOOKUP($B145,订单!$B$2:$J$29589,MATCH(I$6,订单!$B$1:$I$1,0),FALSE)),"")</f>
        <v/>
      </c>
      <c r="J145" s="73">
        <f>IFERROR(IF($B145="","",VLOOKUP($B145,订单!$B$2:$J$29589,MATCH(J$6,订单!$B$1:$I$1,0),FALSE)),"")</f>
        <v/>
      </c>
      <c r="L145" s="32" t="n"/>
    </row>
    <row r="146" ht="16" customFormat="1" customHeight="1" s="45">
      <c r="B146" s="46">
        <f>IF(ROW(A140)&gt;MAX(订单!$B:$B),"",ROW(A140))</f>
        <v/>
      </c>
      <c r="C146" s="47">
        <f>ROW()-6</f>
        <v/>
      </c>
      <c r="D146" s="73">
        <f>IFERROR(IF($B146="","",VLOOKUP($B146,订单!$B$2:$J$29583,3,FALSE)),"")</f>
        <v/>
      </c>
      <c r="E146" s="81" t="n"/>
      <c r="F146" s="73">
        <f>IFERROR(IF($B146="","",VLOOKUP($B146,订单!$B$2:$J$29589,MATCH(F$6,订单!$B$1:$I$1,0),FALSE)),"")</f>
        <v/>
      </c>
      <c r="G146" s="73">
        <f>IFERROR(IF($B146="","",VLOOKUP($B146,订单!$B$2:$J$29589,MATCH(G$6,订单!$B$1:$I$1,0),FALSE)),"")</f>
        <v/>
      </c>
      <c r="H146" s="82">
        <f>IFERROR(IF($B146="","",VLOOKUP($B146,订单!$B$2:$J$29589,MATCH(H$6,订单!$B$1:$I$1,0),FALSE)),"")</f>
        <v/>
      </c>
      <c r="I146" s="73">
        <f>IFERROR(IF($B146="","",VLOOKUP($B146,订单!$B$2:$J$29589,MATCH(I$6,订单!$B$1:$I$1,0),FALSE)),"")</f>
        <v/>
      </c>
      <c r="J146" s="73">
        <f>IFERROR(IF($B146="","",VLOOKUP($B146,订单!$B$2:$J$29589,MATCH(J$6,订单!$B$1:$I$1,0),FALSE)),"")</f>
        <v/>
      </c>
      <c r="L146" s="32" t="n"/>
    </row>
    <row r="147" ht="16" customFormat="1" customHeight="1" s="45">
      <c r="B147" s="46">
        <f>IF(ROW(A141)&gt;MAX(订单!$B:$B),"",ROW(A141))</f>
        <v/>
      </c>
      <c r="C147" s="47">
        <f>ROW()-6</f>
        <v/>
      </c>
      <c r="D147" s="73">
        <f>IFERROR(IF($B147="","",VLOOKUP($B147,订单!$B$2:$J$29583,3,FALSE)),"")</f>
        <v/>
      </c>
      <c r="E147" s="81" t="n"/>
      <c r="F147" s="73">
        <f>IFERROR(IF($B147="","",VLOOKUP($B147,订单!$B$2:$J$29589,MATCH(F$6,订单!$B$1:$I$1,0),FALSE)),"")</f>
        <v/>
      </c>
      <c r="G147" s="73">
        <f>IFERROR(IF($B147="","",VLOOKUP($B147,订单!$B$2:$J$29589,MATCH(G$6,订单!$B$1:$I$1,0),FALSE)),"")</f>
        <v/>
      </c>
      <c r="H147" s="82">
        <f>IFERROR(IF($B147="","",VLOOKUP($B147,订单!$B$2:$J$29589,MATCH(H$6,订单!$B$1:$I$1,0),FALSE)),"")</f>
        <v/>
      </c>
      <c r="I147" s="73">
        <f>IFERROR(IF($B147="","",VLOOKUP($B147,订单!$B$2:$J$29589,MATCH(I$6,订单!$B$1:$I$1,0),FALSE)),"")</f>
        <v/>
      </c>
      <c r="J147" s="73">
        <f>IFERROR(IF($B147="","",VLOOKUP($B147,订单!$B$2:$J$29589,MATCH(J$6,订单!$B$1:$I$1,0),FALSE)),"")</f>
        <v/>
      </c>
      <c r="L147" s="32" t="n"/>
    </row>
    <row r="148" ht="16" customFormat="1" customHeight="1" s="45">
      <c r="B148" s="46">
        <f>IF(ROW(A142)&gt;MAX(订单!$B:$B),"",ROW(A142))</f>
        <v/>
      </c>
      <c r="C148" s="47">
        <f>ROW()-6</f>
        <v/>
      </c>
      <c r="D148" s="73">
        <f>IFERROR(IF($B148="","",VLOOKUP($B148,订单!$B$2:$J$29583,3,FALSE)),"")</f>
        <v/>
      </c>
      <c r="E148" s="81" t="n"/>
      <c r="F148" s="73">
        <f>IFERROR(IF($B148="","",VLOOKUP($B148,订单!$B$2:$J$29589,MATCH(F$6,订单!$B$1:$I$1,0),FALSE)),"")</f>
        <v/>
      </c>
      <c r="G148" s="73">
        <f>IFERROR(IF($B148="","",VLOOKUP($B148,订单!$B$2:$J$29589,MATCH(G$6,订单!$B$1:$I$1,0),FALSE)),"")</f>
        <v/>
      </c>
      <c r="H148" s="82">
        <f>IFERROR(IF($B148="","",VLOOKUP($B148,订单!$B$2:$J$29589,MATCH(H$6,订单!$B$1:$I$1,0),FALSE)),"")</f>
        <v/>
      </c>
      <c r="I148" s="73">
        <f>IFERROR(IF($B148="","",VLOOKUP($B148,订单!$B$2:$J$29589,MATCH(I$6,订单!$B$1:$I$1,0),FALSE)),"")</f>
        <v/>
      </c>
      <c r="J148" s="73">
        <f>IFERROR(IF($B148="","",VLOOKUP($B148,订单!$B$2:$J$29589,MATCH(J$6,订单!$B$1:$I$1,0),FALSE)),"")</f>
        <v/>
      </c>
      <c r="L148" s="32" t="n"/>
    </row>
    <row r="149" ht="16" customFormat="1" customHeight="1" s="45">
      <c r="B149" s="46">
        <f>IF(ROW(A143)&gt;MAX(订单!$B:$B),"",ROW(A143))</f>
        <v/>
      </c>
      <c r="C149" s="47">
        <f>ROW()-6</f>
        <v/>
      </c>
      <c r="D149" s="73">
        <f>IFERROR(IF($B149="","",VLOOKUP($B149,订单!$B$2:$J$29583,3,FALSE)),"")</f>
        <v/>
      </c>
      <c r="E149" s="81" t="n"/>
      <c r="F149" s="73">
        <f>IFERROR(IF($B149="","",VLOOKUP($B149,订单!$B$2:$J$29589,MATCH(F$6,订单!$B$1:$I$1,0),FALSE)),"")</f>
        <v/>
      </c>
      <c r="G149" s="73">
        <f>IFERROR(IF($B149="","",VLOOKUP($B149,订单!$B$2:$J$29589,MATCH(G$6,订单!$B$1:$I$1,0),FALSE)),"")</f>
        <v/>
      </c>
      <c r="H149" s="82">
        <f>IFERROR(IF($B149="","",VLOOKUP($B149,订单!$B$2:$J$29589,MATCH(H$6,订单!$B$1:$I$1,0),FALSE)),"")</f>
        <v/>
      </c>
      <c r="I149" s="73">
        <f>IFERROR(IF($B149="","",VLOOKUP($B149,订单!$B$2:$J$29589,MATCH(I$6,订单!$B$1:$I$1,0),FALSE)),"")</f>
        <v/>
      </c>
      <c r="J149" s="73">
        <f>IFERROR(IF($B149="","",VLOOKUP($B149,订单!$B$2:$J$29589,MATCH(J$6,订单!$B$1:$I$1,0),FALSE)),"")</f>
        <v/>
      </c>
      <c r="L149" s="32" t="n"/>
    </row>
    <row r="150" ht="16" customFormat="1" customHeight="1" s="45">
      <c r="B150" s="46">
        <f>IF(ROW(A144)&gt;MAX(订单!$B:$B),"",ROW(A144))</f>
        <v/>
      </c>
      <c r="C150" s="47">
        <f>ROW()-6</f>
        <v/>
      </c>
      <c r="D150" s="50">
        <f>IFERROR(IF($B150="","",VLOOKUP($B150,订单!$B$2:$J$29583,3,FALSE)),"")</f>
        <v/>
      </c>
      <c r="E150" s="83" t="n"/>
      <c r="F150" s="73">
        <f>IFERROR(IF($B150="","",VLOOKUP($B150,订单!$B$2:$J$29589,MATCH(F$6,订单!$B$1:$I$1,0),FALSE)),"")</f>
        <v/>
      </c>
      <c r="G150" s="73">
        <f>IFERROR(IF($B150="","",VLOOKUP($B150,订单!$B$2:$J$29589,MATCH(G$6,订单!$B$1:$I$1,0),FALSE)),"")</f>
        <v/>
      </c>
      <c r="H150" s="82">
        <f>IFERROR(IF($B150="","",VLOOKUP($B150,订单!$B$2:$J$29589,MATCH(H$6,订单!$B$1:$I$1,0),FALSE)),"")</f>
        <v/>
      </c>
      <c r="I150" s="73">
        <f>IFERROR(IF($B150="","",VLOOKUP($B150,订单!$B$2:$J$29589,MATCH(I$6,订单!$B$1:$I$1,0),FALSE)),"")</f>
        <v/>
      </c>
      <c r="J150" s="73">
        <f>IFERROR(IF($B150="","",VLOOKUP($B150,订单!$B$2:$J$29589,MATCH(J$6,订单!$B$1:$I$1,0),FALSE)),"")</f>
        <v/>
      </c>
      <c r="L150" s="32" t="n"/>
    </row>
    <row r="151" ht="16" customFormat="1" customHeight="1" s="45">
      <c r="B151" s="46">
        <f>IF(ROW(A145)&gt;MAX(订单!$B:$B),"",ROW(A145))</f>
        <v/>
      </c>
      <c r="C151" s="47">
        <f>ROW()-6</f>
        <v/>
      </c>
      <c r="D151" s="73">
        <f>IFERROR(IF($B151="","",VLOOKUP($B151,订单!$B$2:$J$29583,3,FALSE)),"")</f>
        <v/>
      </c>
      <c r="E151" s="81" t="n"/>
      <c r="F151" s="73">
        <f>IFERROR(IF($B151="","",VLOOKUP($B151,订单!$B$2:$J$29589,MATCH(F$6,订单!$B$1:$I$1,0),FALSE)),"")</f>
        <v/>
      </c>
      <c r="G151" s="73">
        <f>IFERROR(IF($B151="","",VLOOKUP($B151,订单!$B$2:$J$29589,MATCH(G$6,订单!$B$1:$I$1,0),FALSE)),"")</f>
        <v/>
      </c>
      <c r="H151" s="82">
        <f>IFERROR(IF($B151="","",VLOOKUP($B151,订单!$B$2:$J$29589,MATCH(H$6,订单!$B$1:$I$1,0),FALSE)),"")</f>
        <v/>
      </c>
      <c r="I151" s="73">
        <f>IFERROR(IF($B151="","",VLOOKUP($B151,订单!$B$2:$J$29589,MATCH(I$6,订单!$B$1:$I$1,0),FALSE)),"")</f>
        <v/>
      </c>
      <c r="J151" s="73">
        <f>IFERROR(IF($B151="","",VLOOKUP($B151,订单!$B$2:$J$29589,MATCH(J$6,订单!$B$1:$I$1,0),FALSE)),"")</f>
        <v/>
      </c>
      <c r="L151" s="32" t="n"/>
    </row>
    <row r="152" ht="16" customFormat="1" customHeight="1" s="45">
      <c r="B152" s="46">
        <f>IF(ROW(A146)&gt;MAX(订单!$B:$B),"",ROW(A146))</f>
        <v/>
      </c>
      <c r="C152" s="47">
        <f>ROW()-6</f>
        <v/>
      </c>
      <c r="D152" s="73">
        <f>IFERROR(IF($B152="","",VLOOKUP($B152,订单!$B$2:$J$29583,3,FALSE)),"")</f>
        <v/>
      </c>
      <c r="E152" s="81" t="n"/>
      <c r="F152" s="73">
        <f>IFERROR(IF($B152="","",VLOOKUP($B152,订单!$B$2:$J$29589,MATCH(F$6,订单!$B$1:$I$1,0),FALSE)),"")</f>
        <v/>
      </c>
      <c r="G152" s="73">
        <f>IFERROR(IF($B152="","",VLOOKUP($B152,订单!$B$2:$J$29589,MATCH(G$6,订单!$B$1:$I$1,0),FALSE)),"")</f>
        <v/>
      </c>
      <c r="H152" s="82">
        <f>IFERROR(IF($B152="","",VLOOKUP($B152,订单!$B$2:$J$29589,MATCH(H$6,订单!$B$1:$I$1,0),FALSE)),"")</f>
        <v/>
      </c>
      <c r="I152" s="73">
        <f>IFERROR(IF($B152="","",VLOOKUP($B152,订单!$B$2:$J$29589,MATCH(I$6,订单!$B$1:$I$1,0),FALSE)),"")</f>
        <v/>
      </c>
      <c r="J152" s="73">
        <f>IFERROR(IF($B152="","",VLOOKUP($B152,订单!$B$2:$J$29589,MATCH(J$6,订单!$B$1:$I$1,0),FALSE)),"")</f>
        <v/>
      </c>
      <c r="L152" s="32" t="n"/>
    </row>
    <row r="153" ht="16" customFormat="1" customHeight="1" s="45">
      <c r="B153" s="46">
        <f>IF(ROW(A147)&gt;MAX(订单!$B:$B),"",ROW(A147))</f>
        <v/>
      </c>
      <c r="C153" s="47">
        <f>ROW()-6</f>
        <v/>
      </c>
      <c r="D153" s="73">
        <f>IFERROR(IF($B153="","",VLOOKUP($B153,订单!$B$2:$J$29583,3,FALSE)),"")</f>
        <v/>
      </c>
      <c r="E153" s="81" t="n"/>
      <c r="F153" s="73">
        <f>IFERROR(IF($B153="","",VLOOKUP($B153,订单!$B$2:$J$29589,MATCH(F$6,订单!$B$1:$I$1,0),FALSE)),"")</f>
        <v/>
      </c>
      <c r="G153" s="73">
        <f>IFERROR(IF($B153="","",VLOOKUP($B153,订单!$B$2:$J$29589,MATCH(G$6,订单!$B$1:$I$1,0),FALSE)),"")</f>
        <v/>
      </c>
      <c r="H153" s="82">
        <f>IFERROR(IF($B153="","",VLOOKUP($B153,订单!$B$2:$J$29589,MATCH(H$6,订单!$B$1:$I$1,0),FALSE)),"")</f>
        <v/>
      </c>
      <c r="I153" s="73">
        <f>IFERROR(IF($B153="","",VLOOKUP($B153,订单!$B$2:$J$29589,MATCH(I$6,订单!$B$1:$I$1,0),FALSE)),"")</f>
        <v/>
      </c>
      <c r="J153" s="73">
        <f>IFERROR(IF($B153="","",VLOOKUP($B153,订单!$B$2:$J$29589,MATCH(J$6,订单!$B$1:$I$1,0),FALSE)),"")</f>
        <v/>
      </c>
      <c r="L153" s="32" t="n"/>
    </row>
    <row r="154" ht="16" customFormat="1" customHeight="1" s="45">
      <c r="B154" s="46">
        <f>IF(ROW(A148)&gt;MAX(订单!$B:$B),"",ROW(A148))</f>
        <v/>
      </c>
      <c r="C154" s="47">
        <f>ROW()-6</f>
        <v/>
      </c>
      <c r="D154" s="73">
        <f>IFERROR(IF($B154="","",VLOOKUP($B154,订单!$B$2:$J$29583,3,FALSE)),"")</f>
        <v/>
      </c>
      <c r="E154" s="81" t="n"/>
      <c r="F154" s="73">
        <f>IFERROR(IF($B154="","",VLOOKUP($B154,订单!$B$2:$J$29589,MATCH(F$6,订单!$B$1:$I$1,0),FALSE)),"")</f>
        <v/>
      </c>
      <c r="G154" s="73">
        <f>IFERROR(IF($B154="","",VLOOKUP($B154,订单!$B$2:$J$29589,MATCH(G$6,订单!$B$1:$I$1,0),FALSE)),"")</f>
        <v/>
      </c>
      <c r="H154" s="82">
        <f>IFERROR(IF($B154="","",VLOOKUP($B154,订单!$B$2:$J$29589,MATCH(H$6,订单!$B$1:$I$1,0),FALSE)),"")</f>
        <v/>
      </c>
      <c r="I154" s="73">
        <f>IFERROR(IF($B154="","",VLOOKUP($B154,订单!$B$2:$J$29589,MATCH(I$6,订单!$B$1:$I$1,0),FALSE)),"")</f>
        <v/>
      </c>
      <c r="J154" s="73">
        <f>IFERROR(IF($B154="","",VLOOKUP($B154,订单!$B$2:$J$29589,MATCH(J$6,订单!$B$1:$I$1,0),FALSE)),"")</f>
        <v/>
      </c>
      <c r="L154" s="32" t="n"/>
    </row>
    <row r="155" ht="16" customFormat="1" customHeight="1" s="45">
      <c r="B155" s="46">
        <f>IF(ROW(A149)&gt;MAX(订单!$B:$B),"",ROW(A149))</f>
        <v/>
      </c>
      <c r="C155" s="47">
        <f>ROW()-6</f>
        <v/>
      </c>
      <c r="D155" s="73">
        <f>IFERROR(IF($B155="","",VLOOKUP($B155,订单!$B$2:$J$29583,3,FALSE)),"")</f>
        <v/>
      </c>
      <c r="E155" s="81" t="n"/>
      <c r="F155" s="73">
        <f>IFERROR(IF($B155="","",VLOOKUP($B155,订单!$B$2:$J$29589,MATCH(F$6,订单!$B$1:$I$1,0),FALSE)),"")</f>
        <v/>
      </c>
      <c r="G155" s="73">
        <f>IFERROR(IF($B155="","",VLOOKUP($B155,订单!$B$2:$J$29589,MATCH(G$6,订单!$B$1:$I$1,0),FALSE)),"")</f>
        <v/>
      </c>
      <c r="H155" s="82">
        <f>IFERROR(IF($B155="","",VLOOKUP($B155,订单!$B$2:$J$29589,MATCH(H$6,订单!$B$1:$I$1,0),FALSE)),"")</f>
        <v/>
      </c>
      <c r="I155" s="73">
        <f>IFERROR(IF($B155="","",VLOOKUP($B155,订单!$B$2:$J$29589,MATCH(I$6,订单!$B$1:$I$1,0),FALSE)),"")</f>
        <v/>
      </c>
      <c r="J155" s="73">
        <f>IFERROR(IF($B155="","",VLOOKUP($B155,订单!$B$2:$J$29589,MATCH(J$6,订单!$B$1:$I$1,0),FALSE)),"")</f>
        <v/>
      </c>
      <c r="L155" s="32" t="n"/>
    </row>
    <row r="156" ht="16" customFormat="1" customHeight="1" s="45">
      <c r="B156" s="46">
        <f>IF(ROW(A150)&gt;MAX(订单!$B:$B),"",ROW(A150))</f>
        <v/>
      </c>
      <c r="C156" s="47">
        <f>ROW()-6</f>
        <v/>
      </c>
      <c r="D156" s="50">
        <f>IFERROR(IF($B156="","",VLOOKUP($B156,订单!$B$2:$J$29583,3,FALSE)),"")</f>
        <v/>
      </c>
      <c r="E156" s="83" t="n"/>
      <c r="F156" s="73">
        <f>IFERROR(IF($B156="","",VLOOKUP($B156,订单!$B$2:$J$29589,MATCH(F$6,订单!$B$1:$I$1,0),FALSE)),"")</f>
        <v/>
      </c>
      <c r="G156" s="73">
        <f>IFERROR(IF($B156="","",VLOOKUP($B156,订单!$B$2:$J$29589,MATCH(G$6,订单!$B$1:$I$1,0),FALSE)),"")</f>
        <v/>
      </c>
      <c r="H156" s="82">
        <f>IFERROR(IF($B156="","",VLOOKUP($B156,订单!$B$2:$J$29589,MATCH(H$6,订单!$B$1:$I$1,0),FALSE)),"")</f>
        <v/>
      </c>
      <c r="I156" s="73">
        <f>IFERROR(IF($B156="","",VLOOKUP($B156,订单!$B$2:$J$29589,MATCH(I$6,订单!$B$1:$I$1,0),FALSE)),"")</f>
        <v/>
      </c>
      <c r="J156" s="73">
        <f>IFERROR(IF($B156="","",VLOOKUP($B156,订单!$B$2:$J$29589,MATCH(J$6,订单!$B$1:$I$1,0),FALSE)),"")</f>
        <v/>
      </c>
      <c r="L156" s="32" t="n"/>
    </row>
    <row r="157" ht="16" customFormat="1" customHeight="1" s="45">
      <c r="C157" s="54" t="inlineStr">
        <is>
          <t>合计</t>
        </is>
      </c>
      <c r="D157" s="81" t="n"/>
      <c r="E157" s="54" t="n"/>
      <c r="F157" s="54" t="n"/>
      <c r="G157" s="54">
        <f>SUM(G7:G156)</f>
        <v/>
      </c>
      <c r="H157" s="84" t="n"/>
      <c r="I157" s="85">
        <f>SUM(I7:I156)</f>
        <v/>
      </c>
      <c r="J157" s="54" t="n"/>
    </row>
    <row r="158" ht="16" customFormat="1" customHeight="1" s="45">
      <c r="C158" s="61" t="inlineStr">
        <is>
          <t>总合计（大写）</t>
        </is>
      </c>
      <c r="D158" s="81" t="n"/>
      <c r="E158" s="58">
        <f>IF(I157="","",(IF(I157=0,"零元",TEXT(LEFT(DOLLAR(I157),LEN(DOLLAR(I157))-3),"[&gt;0][dbnum2]G/通用格式元;;;")&amp;TEXT(RIGHT(DOLLAR(I157),2),"[dbnum2]0角0分;;整"))))</f>
        <v/>
      </c>
      <c r="F158" s="86" t="n"/>
      <c r="G158" s="81" t="n"/>
      <c r="H158" s="59" t="inlineStr">
        <is>
          <t>（小写）：</t>
        </is>
      </c>
      <c r="I158" s="87">
        <f>I157</f>
        <v/>
      </c>
      <c r="J158" s="61" t="n"/>
    </row>
    <row r="159" ht="16" customFormat="1" customHeight="1" s="45">
      <c r="C159" s="62" t="inlineStr">
        <is>
          <t>2、交货期：合同生效后且收到订单全额货款后2-7日内发货（特殊情况协商解决）。</t>
        </is>
      </c>
      <c r="J159" s="62" t="n"/>
    </row>
    <row r="160" ht="16" customFormat="1" customHeight="1" s="45">
      <c r="C160" s="62" t="inlineStr">
        <is>
          <t>3、运输方式及地点：物流运输或其他运输方式，地点：需方在本订单中指定的收货地点。</t>
        </is>
      </c>
      <c r="J160" s="62" t="n"/>
    </row>
    <row r="161" ht="16" customFormat="1" customHeight="1" s="45">
      <c r="C161" s="62" t="inlineStr">
        <is>
          <t>收货地址：/</t>
        </is>
      </c>
    </row>
    <row r="162" ht="16" customFormat="1" customHeight="1" s="45">
      <c r="C162" s="63" t="inlineStr">
        <is>
          <t>4、运输方式及费用负担：物流或其他货运方式。运费由需方承担。在需方收货并理货后，若因运输导致产品损毁发生纠纷的，由承运方解决，供方协助解决。</t>
        </is>
      </c>
    </row>
    <row r="163" ht="16" customFormat="1" customHeight="1" s="45">
      <c r="C163" s="62" t="inlineStr">
        <is>
          <t>5、发票：商品完成退货周期后的10个工作日，双方确认订单货款已经结清的情况下，供方需将对应的增值税专用发票或者增值税普通发票开具给需求方。</t>
        </is>
      </c>
    </row>
    <row r="164" ht="16" customFormat="1" customHeight="1" s="45">
      <c r="C164" s="66" t="inlineStr">
        <is>
          <t xml:space="preserve">6、包装标准：按符合产品特性或要求的标准执行                                                 </t>
        </is>
      </c>
    </row>
    <row r="165" ht="16" customFormat="1" customHeight="1" s="45">
      <c r="C165" s="63" t="inlineStr">
        <is>
          <t>7、验收标准：按照商品质量管理条例验收，需方应在收货验货后申请退货/换货，需方收货验货无异议视为全部验收合格。若由于产品质量或物流问题导致需方平台无法按时发货，需协商解决。</t>
        </is>
      </c>
    </row>
    <row r="166" ht="16" customFormat="1" customHeight="1" s="45">
      <c r="C166" s="65" t="inlineStr">
        <is>
          <t>8、违约责任：按《中华人民共和国民法典》处理，有关诉讼问题，向供方注册所在地人民法院提起诉讼。</t>
        </is>
      </c>
      <c r="D166" s="66" t="n"/>
      <c r="E166" s="66" t="n"/>
      <c r="F166" s="66" t="n"/>
      <c r="G166" s="66" t="n"/>
      <c r="H166" s="66" t="n"/>
      <c r="I166" s="66" t="n"/>
      <c r="J166" s="66" t="n"/>
    </row>
    <row r="167" ht="16" customFormat="1" customHeight="1" s="45">
      <c r="C167" s="66" t="inlineStr">
        <is>
          <t>9、关于售后，属于产品质量问题由供方处理。</t>
        </is>
      </c>
      <c r="D167" s="66" t="n"/>
      <c r="E167" s="66" t="n"/>
      <c r="F167" s="66" t="n"/>
      <c r="G167" s="66" t="n"/>
      <c r="H167" s="66" t="n"/>
      <c r="I167" s="66" t="n"/>
      <c r="J167" s="66" t="n"/>
    </row>
    <row r="168" ht="16" customFormat="1" customHeight="1" s="45">
      <c r="C168" s="66" t="inlineStr">
        <is>
          <t>10、本订单一式贰份，供方、需方各执壹份，双方签字（盖章）后生效。</t>
        </is>
      </c>
      <c r="D168" s="66" t="n"/>
      <c r="E168" s="66" t="n"/>
      <c r="F168" s="66" t="n"/>
      <c r="G168" s="66" t="n"/>
      <c r="H168" s="66" t="n"/>
      <c r="I168" s="66" t="n"/>
      <c r="J168" s="66" t="n"/>
    </row>
    <row r="169" ht="16" customFormat="1" customHeight="1" s="45">
      <c r="C169" s="88" t="inlineStr">
        <is>
          <t>需方：</t>
        </is>
      </c>
      <c r="D169" s="86" t="n"/>
      <c r="E169" s="81" t="n"/>
      <c r="F169" s="88" t="inlineStr">
        <is>
          <t>供方：</t>
        </is>
      </c>
      <c r="G169" s="86" t="n"/>
      <c r="H169" s="86" t="n"/>
      <c r="I169" s="86" t="n"/>
      <c r="J169" s="81" t="n"/>
    </row>
    <row r="170" ht="16" customFormat="1" customHeight="1" s="45">
      <c r="C170" s="70" t="inlineStr">
        <is>
          <t>单位名称：</t>
        </is>
      </c>
      <c r="D170" s="81" t="n"/>
      <c r="E170" t="inlineStr">
        <is>
          <t>小象团（专票）</t>
        </is>
      </c>
      <c r="F170" s="72" t="inlineStr">
        <is>
          <t>单位名称：</t>
        </is>
      </c>
      <c r="G170" s="73" t="inlineStr">
        <is>
          <t>广州启航化妆品科技有限公司</t>
        </is>
      </c>
      <c r="H170" s="86" t="n"/>
      <c r="I170" s="86" t="n"/>
      <c r="J170" s="81" t="n"/>
    </row>
    <row r="171" ht="16" customFormat="1" customHeight="1" s="45">
      <c r="C171" s="70" t="inlineStr">
        <is>
          <t>单位地址：</t>
        </is>
      </c>
      <c r="D171" s="81" t="n"/>
      <c r="E171" t="inlineStr">
        <is>
          <t>厦门市海沧区海沧大道891号705单元之一</t>
        </is>
      </c>
      <c r="F171" s="72" t="inlineStr">
        <is>
          <t>单位地址：</t>
        </is>
      </c>
      <c r="G171" s="73" t="inlineStr">
        <is>
          <t>广州市天河区花城大道20号1301房之五</t>
        </is>
      </c>
      <c r="H171" s="86" t="n"/>
      <c r="I171" s="86" t="n"/>
      <c r="J171" s="81" t="n"/>
    </row>
    <row r="172" ht="16" customFormat="1" customHeight="1" s="45">
      <c r="C172" s="72" t="inlineStr">
        <is>
          <t>代表签字：</t>
        </is>
      </c>
      <c r="D172" s="81" t="n"/>
      <c r="E172" t="inlineStr"/>
      <c r="F172" s="72" t="inlineStr">
        <is>
          <t>代表签字：</t>
        </is>
      </c>
      <c r="G172" s="73" t="n"/>
      <c r="H172" s="86" t="n"/>
      <c r="I172" s="86" t="n"/>
      <c r="J172" s="81" t="n"/>
    </row>
    <row r="173" ht="16" customFormat="1" customHeight="1" s="45">
      <c r="C173" s="72" t="inlineStr">
        <is>
          <t>电    话：</t>
        </is>
      </c>
      <c r="D173" s="81" t="n"/>
      <c r="E173" t="inlineStr">
        <is>
          <t>15659810753</t>
        </is>
      </c>
      <c r="F173" s="72" t="inlineStr">
        <is>
          <t>电    话：</t>
        </is>
      </c>
      <c r="G173" s="73" t="inlineStr">
        <is>
          <t>020-85676088</t>
        </is>
      </c>
      <c r="H173" s="86" t="n"/>
      <c r="I173" s="86" t="n"/>
      <c r="J173" s="81" t="n"/>
    </row>
    <row r="174" ht="16" customFormat="1" customHeight="1" s="45">
      <c r="C174" s="72" t="inlineStr">
        <is>
          <t>开户银行：</t>
        </is>
      </c>
      <c r="D174" s="81" t="n"/>
      <c r="E174" t="inlineStr">
        <is>
          <t>中国农业银行股份有限公司厦门保税港支行</t>
        </is>
      </c>
      <c r="F174" s="72" t="inlineStr">
        <is>
          <t>开户银行：</t>
        </is>
      </c>
      <c r="G174" s="73" t="inlineStr">
        <is>
          <t>广州农业银行五羊新城支行</t>
        </is>
      </c>
      <c r="H174" s="86" t="n"/>
      <c r="I174" s="86" t="n"/>
      <c r="J174" s="81" t="n"/>
    </row>
    <row r="175" ht="16" customFormat="1" customHeight="1" s="45">
      <c r="C175" s="72" t="inlineStr">
        <is>
          <t>账    号：</t>
        </is>
      </c>
      <c r="D175" s="81" t="n"/>
      <c r="E175" t="inlineStr"/>
      <c r="F175" s="72" t="inlineStr">
        <is>
          <t>账   号：</t>
        </is>
      </c>
      <c r="G175" s="75" t="inlineStr">
        <is>
          <t>44031701040024156</t>
        </is>
      </c>
      <c r="H175" s="86" t="n"/>
      <c r="I175" s="86" t="n"/>
      <c r="J175" s="81" t="n"/>
    </row>
    <row r="176" ht="16" customFormat="1" customHeight="1" s="45">
      <c r="C176" s="72" t="inlineStr">
        <is>
          <t>统一社会信用代码：</t>
        </is>
      </c>
      <c r="D176" s="81" t="n"/>
      <c r="E176" t="inlineStr">
        <is>
          <t>91350200MA2YRC1D4B</t>
        </is>
      </c>
      <c r="F176" s="72" t="inlineStr">
        <is>
          <t>统一社会信用代码：</t>
        </is>
      </c>
      <c r="G176" s="73" t="inlineStr">
        <is>
          <t>91440101MA5CLE6G92</t>
        </is>
      </c>
      <c r="H176" s="86" t="n"/>
      <c r="I176" s="86" t="n"/>
      <c r="J176" s="81" t="n"/>
    </row>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87:E187"/>
    <mergeCell ref="D100:E100"/>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2026-06-25T07:58:09Z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