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93976534-60D2-422C-991D-E04FB5142801}" xr6:coauthVersionLast="45" xr6:coauthVersionMax="45" xr10:uidLastSave="{00000000-0000-0000-0000-000000000000}"/>
  <bookViews>
    <workbookView xWindow="-120" yWindow="-16320" windowWidth="29040" windowHeight="15840" tabRatio="840" activeTab="3" xr2:uid="{00000000-000D-0000-FFFF-FFFF00000000}"/>
  </bookViews>
  <sheets>
    <sheet name="Results and sample table import" sheetId="1" r:id="rId1"/>
    <sheet name="NO3-N std curve construction" sheetId="2" r:id="rId2"/>
    <sheet name="NO3 Data processing" sheetId="3" r:id="rId3"/>
    <sheet name="Final Output" sheetId="7" r:id="rId4"/>
    <sheet name="Sheet1" sheetId="8" r:id="rId5"/>
  </sheets>
  <definedNames>
    <definedName name="_xlnm._FilterDatabase" localSheetId="2" hidden="1">'NO3 Data processing'!$A$6:$K$181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5" i="3" l="1"/>
  <c r="L112" i="3"/>
  <c r="L117" i="3"/>
  <c r="L76" i="3"/>
  <c r="L139" i="3"/>
  <c r="L137" i="3"/>
  <c r="L138" i="3"/>
  <c r="L119" i="3"/>
  <c r="L134" i="3"/>
  <c r="L116" i="3"/>
  <c r="L130" i="3"/>
  <c r="L45" i="3"/>
  <c r="L43" i="3"/>
  <c r="L115" i="3"/>
  <c r="L120" i="3"/>
  <c r="L140" i="3"/>
  <c r="L12" i="3"/>
  <c r="L10" i="3"/>
  <c r="L122" i="3"/>
  <c r="L106" i="3"/>
  <c r="L118" i="3"/>
  <c r="L141" i="3"/>
  <c r="L44" i="3"/>
  <c r="L113" i="3"/>
  <c r="L11" i="3"/>
  <c r="L121" i="3"/>
  <c r="L114" i="3"/>
  <c r="L144" i="3"/>
  <c r="L145" i="3"/>
  <c r="L146" i="3"/>
  <c r="L108" i="3"/>
  <c r="L111" i="3"/>
  <c r="L142" i="3"/>
  <c r="L143" i="3"/>
  <c r="L147" i="3"/>
  <c r="L107" i="3"/>
  <c r="L109" i="3"/>
  <c r="L123" i="3"/>
  <c r="L7" i="3"/>
  <c r="L8" i="3"/>
  <c r="L105" i="3"/>
  <c r="L49" i="3"/>
  <c r="L110" i="3"/>
  <c r="L9" i="3"/>
  <c r="L104" i="3"/>
  <c r="L50" i="3"/>
  <c r="L51" i="3"/>
  <c r="L103" i="3"/>
  <c r="L89" i="3"/>
  <c r="L101" i="3"/>
  <c r="L75" i="3"/>
  <c r="L48" i="3"/>
  <c r="L96" i="3"/>
  <c r="L85" i="3"/>
  <c r="L46" i="3"/>
  <c r="L40" i="3"/>
  <c r="L19" i="3"/>
  <c r="L73" i="3"/>
  <c r="L74" i="3"/>
  <c r="L65" i="3"/>
  <c r="L41" i="3"/>
  <c r="L86" i="3"/>
  <c r="L90" i="3"/>
  <c r="L99" i="3"/>
  <c r="L102" i="3"/>
  <c r="L42" i="3"/>
  <c r="L53" i="3"/>
  <c r="L95" i="3"/>
  <c r="L100" i="3"/>
  <c r="L87" i="3"/>
  <c r="L34" i="3"/>
  <c r="L94" i="3"/>
  <c r="L37" i="3"/>
  <c r="L39" i="3"/>
  <c r="L56" i="3"/>
  <c r="L93" i="3"/>
  <c r="L38" i="3"/>
  <c r="L47" i="3"/>
  <c r="L59" i="3"/>
  <c r="L97" i="3"/>
  <c r="L98" i="3"/>
  <c r="L33" i="3"/>
  <c r="L88" i="3"/>
  <c r="L35" i="3"/>
  <c r="L15" i="3"/>
  <c r="L52" i="3"/>
  <c r="L68" i="3"/>
  <c r="L91" i="3"/>
  <c r="L54" i="3"/>
  <c r="L92" i="3"/>
  <c r="L55" i="3"/>
  <c r="L60" i="3"/>
  <c r="L71" i="3"/>
  <c r="L72" i="3"/>
  <c r="L58" i="3"/>
  <c r="L32" i="3"/>
  <c r="L57" i="3"/>
  <c r="L66" i="3"/>
  <c r="L61" i="3"/>
  <c r="L64" i="3"/>
  <c r="L70" i="3"/>
  <c r="L14" i="3"/>
  <c r="L62" i="3"/>
  <c r="L36" i="3"/>
  <c r="L31" i="3"/>
  <c r="L63" i="3"/>
  <c r="L67" i="3"/>
  <c r="L17" i="3"/>
  <c r="L21" i="3"/>
  <c r="L13" i="3"/>
  <c r="L16" i="3"/>
  <c r="L69" i="3"/>
  <c r="L18" i="3"/>
  <c r="L20" i="3"/>
  <c r="L22" i="3"/>
  <c r="L25" i="3"/>
  <c r="L29" i="3"/>
  <c r="L28" i="3"/>
  <c r="L27" i="3"/>
  <c r="L23" i="3"/>
  <c r="L30" i="3"/>
  <c r="L24" i="3"/>
  <c r="L26" i="3"/>
  <c r="L132" i="3"/>
  <c r="L83" i="3"/>
  <c r="L84" i="3"/>
  <c r="L128" i="3"/>
  <c r="L127" i="3"/>
  <c r="L129" i="3"/>
  <c r="L126" i="3"/>
  <c r="L81" i="3"/>
  <c r="L124" i="3"/>
  <c r="L79" i="3"/>
  <c r="L80" i="3"/>
  <c r="L78" i="3"/>
  <c r="L125" i="3"/>
  <c r="L77" i="3"/>
  <c r="L133" i="3"/>
  <c r="L136" i="3"/>
  <c r="L131" i="3"/>
  <c r="L82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8" i="2"/>
  <c r="H48" i="2" l="1"/>
  <c r="I48" i="2" s="1"/>
  <c r="H49" i="2"/>
  <c r="I49" i="2" s="1"/>
  <c r="H50" i="2"/>
  <c r="I50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39" i="2"/>
  <c r="E39" i="2" s="1"/>
  <c r="D40" i="2"/>
  <c r="E40" i="2" s="1"/>
  <c r="D41" i="2"/>
  <c r="E41" i="2" s="1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AL11" i="2" l="1"/>
  <c r="AL22" i="2"/>
  <c r="AM22" i="2" s="1"/>
  <c r="AL21" i="2"/>
  <c r="AM21" i="2" s="1"/>
  <c r="AL20" i="2"/>
  <c r="AM20" i="2" s="1"/>
  <c r="AL14" i="2"/>
  <c r="AM14" i="2" s="1"/>
  <c r="AL13" i="2"/>
  <c r="AM13" i="2" s="1"/>
  <c r="AL12" i="2"/>
  <c r="AM12" i="2" s="1"/>
  <c r="AL9" i="2"/>
  <c r="AM9" i="2" s="1"/>
  <c r="AL10" i="2"/>
  <c r="AM10" i="2" s="1"/>
  <c r="AL15" i="2"/>
  <c r="AM15" i="2" s="1"/>
  <c r="AL16" i="2"/>
  <c r="AM16" i="2" s="1"/>
  <c r="AL17" i="2"/>
  <c r="AL18" i="2"/>
  <c r="AM18" i="2" s="1"/>
  <c r="AL19" i="2"/>
  <c r="AM19" i="2" s="1"/>
  <c r="AL23" i="2"/>
  <c r="AM23" i="2" s="1"/>
  <c r="AL24" i="2"/>
  <c r="AM24" i="2" s="1"/>
  <c r="AL25" i="2"/>
  <c r="AM25" i="2" s="1"/>
  <c r="AL8" i="2"/>
  <c r="AM8" i="2" s="1"/>
  <c r="AM17" i="2" l="1"/>
  <c r="AM11" i="2"/>
  <c r="F10" i="2"/>
  <c r="F9" i="2"/>
  <c r="F8" i="2"/>
  <c r="H51" i="2" l="1"/>
  <c r="I51" i="2" s="1"/>
  <c r="H56" i="2"/>
  <c r="I56" i="2" s="1"/>
  <c r="H55" i="2"/>
  <c r="I55" i="2" s="1"/>
  <c r="H54" i="2"/>
  <c r="I54" i="2" s="1"/>
  <c r="H53" i="2"/>
  <c r="I53" i="2" s="1"/>
  <c r="H52" i="2"/>
  <c r="I52" i="2" s="1"/>
  <c r="E53" i="2"/>
  <c r="E52" i="2"/>
  <c r="E51" i="2"/>
  <c r="D42" i="2"/>
  <c r="E42" i="2" s="1"/>
  <c r="N4" i="1" l="1"/>
</calcChain>
</file>

<file path=xl/sharedStrings.xml><?xml version="1.0" encoding="utf-8"?>
<sst xmlns="http://schemas.openxmlformats.org/spreadsheetml/2006/main" count="1788" uniqueCount="406">
  <si>
    <t>Sample Info</t>
  </si>
  <si>
    <t>Peak#</t>
  </si>
  <si>
    <t>Position</t>
  </si>
  <si>
    <t>Identifier</t>
  </si>
  <si>
    <t>Type</t>
  </si>
  <si>
    <t>Raw Ht</t>
  </si>
  <si>
    <t>1:1</t>
  </si>
  <si>
    <t>SYNC</t>
  </si>
  <si>
    <t>1:2</t>
  </si>
  <si>
    <t>CO</t>
  </si>
  <si>
    <t>Carry over</t>
  </si>
  <si>
    <t>1:3</t>
  </si>
  <si>
    <t>W</t>
  </si>
  <si>
    <t>Wash</t>
  </si>
  <si>
    <t>1:6</t>
  </si>
  <si>
    <t>1:7</t>
  </si>
  <si>
    <t>C1</t>
  </si>
  <si>
    <t>Calibrant</t>
  </si>
  <si>
    <t>1:8</t>
  </si>
  <si>
    <t>C2</t>
  </si>
  <si>
    <t>1:9</t>
  </si>
  <si>
    <t>C3</t>
  </si>
  <si>
    <t>1:10</t>
  </si>
  <si>
    <t>C4</t>
  </si>
  <si>
    <t>1:11</t>
  </si>
  <si>
    <t>C5</t>
  </si>
  <si>
    <t>1:12</t>
  </si>
  <si>
    <t>C6</t>
  </si>
  <si>
    <t>CC1</t>
  </si>
  <si>
    <t>Unknown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</si>
  <si>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</si>
  <si>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</si>
  <si>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</si>
  <si>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</si>
  <si>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</si>
  <si>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</si>
  <si>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</si>
  <si>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</si>
  <si>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</si>
  <si>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</si>
  <si>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</si>
  <si>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</si>
  <si>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</si>
  <si>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</si>
  <si>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AutoWash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</si>
  <si>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</si>
  <si>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</si>
  <si>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</si>
  <si>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</si>
  <si>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</si>
  <si>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</si>
  <si>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</si>
  <si>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</si>
  <si>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</si>
  <si>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</si>
  <si>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</si>
  <si>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</si>
  <si>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</si>
  <si>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</si>
  <si>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</si>
  <si>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</si>
  <si>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</si>
  <si>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</si>
  <si>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</si>
  <si>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</si>
  <si>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</si>
  <si>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</si>
  <si>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</si>
  <si>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</si>
  <si>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</si>
  <si>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</si>
  <si>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</si>
  <si>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</si>
  <si>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</si>
  <si>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</si>
  <si>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</si>
  <si>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</si>
  <si>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</si>
  <si>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</si>
  <si>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</si>
  <si>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</si>
  <si>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</si>
  <si>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</si>
  <si>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</si>
  <si>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</si>
  <si>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</si>
  <si>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</si>
  <si>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</si>
  <si>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</si>
  <si>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</si>
  <si>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</si>
  <si>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</si>
  <si>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</si>
  <si>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</si>
  <si>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</si>
  <si>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</si>
  <si>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</si>
  <si>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</si>
  <si>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</si>
  <si>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</si>
  <si>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</si>
  <si>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</si>
  <si>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</si>
  <si>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</si>
  <si>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</si>
  <si>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</si>
  <si>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</si>
  <si>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</si>
  <si>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</si>
  <si>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</si>
  <si>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</si>
  <si>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</si>
  <si>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</si>
  <si>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</si>
  <si>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</si>
  <si>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</si>
  <si>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</si>
  <si>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</si>
  <si>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</si>
  <si>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</si>
  <si>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</si>
  <si>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</si>
  <si>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</si>
  <si>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</si>
  <si>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</si>
  <si>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</si>
  <si>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</si>
  <si>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</si>
  <si>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</si>
  <si>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</si>
  <si>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</si>
  <si>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</si>
  <si>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</si>
  <si>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</si>
  <si>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</si>
  <si>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</si>
  <si>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</si>
  <si>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</si>
  <si>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</si>
  <si>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</si>
  <si>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</si>
  <si>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</si>
  <si>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</si>
  <si>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</si>
  <si>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</si>
  <si>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</si>
  <si>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</si>
  <si>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</si>
  <si>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</si>
  <si>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</si>
  <si>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</si>
  <si>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</si>
  <si>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</si>
  <si>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</si>
  <si>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</si>
  <si>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</si>
  <si>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</si>
  <si>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</si>
  <si>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</si>
  <si>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</si>
  <si>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</si>
  <si>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</si>
  <si>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</si>
  <si>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</si>
  <si>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</si>
  <si>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</si>
  <si>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</si>
  <si>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</si>
  <si>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</si>
  <si>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</si>
  <si>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</si>
  <si>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</si>
  <si>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</si>
  <si>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</si>
  <si>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</si>
  <si>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</si>
  <si>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</si>
  <si>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</si>
  <si>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</si>
  <si>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</si>
  <si>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</si>
  <si>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</si>
  <si>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</si>
  <si>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</si>
  <si>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</si>
  <si>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</si>
  <si>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</si>
  <si>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</si>
  <si>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</si>
  <si>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</si>
  <si>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</si>
  <si>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</si>
  <si>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</si>
  <si>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</si>
  <si>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</si>
  <si>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</si>
  <si>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</si>
  <si>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</si>
  <si>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</si>
  <si>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</si>
  <si>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</si>
  <si>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</si>
  <si>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</si>
  <si>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</si>
  <si>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</si>
  <si>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</si>
  <si>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</si>
  <si>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</si>
  <si>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</si>
  <si>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</si>
  <si>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</si>
  <si>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</si>
  <si>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</si>
  <si>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</si>
  <si>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</si>
  <si>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</si>
  <si>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</si>
  <si>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</si>
  <si>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</si>
  <si>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</si>
  <si>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</si>
  <si>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</si>
  <si>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</si>
  <si>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</si>
  <si>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</si>
  <si>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</si>
  <si>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</si>
  <si>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</si>
  <si>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</si>
  <si>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</si>
  <si>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</si>
  <si>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</si>
  <si>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</si>
  <si>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</si>
  <si>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</si>
  <si>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</si>
  <si>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</si>
  <si>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</si>
  <si>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</si>
  <si>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</si>
  <si>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</si>
  <si>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</si>
  <si>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</si>
  <si>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</si>
  <si>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</si>
  <si>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</si>
  <si>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</si>
  <si>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</si>
  <si>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</si>
  <si>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</si>
  <si>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</si>
  <si>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</si>
  <si>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</si>
  <si>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</si>
  <si>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</si>
  <si>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</si>
  <si>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</si>
  <si>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</si>
  <si>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</si>
  <si>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</si>
  <si>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</si>
  <si>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</si>
  <si>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</si>
  <si>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</si>
  <si>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</si>
  <si>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</si>
  <si>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</si>
  <si>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</si>
  <si>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</si>
  <si>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</si>
  <si>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</si>
  <si>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</si>
  <si>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</si>
  <si>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</si>
  <si>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</si>
  <si>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</si>
  <si>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</si>
  <si>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</si>
  <si>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</si>
  <si>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</si>
  <si>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</si>
  <si>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</si>
  <si>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</si>
  <si>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</si>
  <si>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</si>
  <si>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</si>
  <si>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</si>
  <si>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</si>
  <si>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</si>
  <si>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</si>
  <si>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</si>
  <si>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</si>
  <si>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</si>
  <si>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</si>
  <si>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</si>
  <si>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</si>
  <si>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</si>
  <si>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</si>
  <si>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</si>
  <si>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</si>
  <si>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</si>
  <si>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</si>
  <si>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</si>
  <si>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</si>
  <si>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</si>
  <si>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</si>
  <si>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</si>
  <si>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</si>
  <si>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</si>
  <si>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</si>
  <si>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</si>
  <si>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</si>
  <si>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</si>
  <si>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Claibrant Id</t>
  </si>
  <si>
    <t>[x] ppm</t>
  </si>
  <si>
    <t>Standard Curve - all data</t>
  </si>
  <si>
    <t>Id</t>
  </si>
  <si>
    <t>Analyte</t>
  </si>
  <si>
    <t>ID</t>
  </si>
  <si>
    <t>Analyte 1 =</t>
  </si>
  <si>
    <t>peak hght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</si>
  <si>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</si>
  <si>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</si>
  <si>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</si>
  <si>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</si>
  <si>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</si>
  <si>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</si>
  <si>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</si>
  <si>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</si>
  <si>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</si>
  <si>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</si>
  <si>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</si>
  <si>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</si>
  <si>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</si>
  <si>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</si>
  <si>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</si>
  <si>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</si>
  <si>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</si>
  <si>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</si>
  <si>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</si>
  <si>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</si>
  <si>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</si>
  <si>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</si>
  <si>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</si>
  <si>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</si>
  <si>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</si>
  <si>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hat</t>
  </si>
  <si>
    <t>low curve (5 - 50 ppb)</t>
  </si>
  <si>
    <t>high curve (50 - 200 ppb)</t>
  </si>
  <si>
    <t>% error</t>
  </si>
  <si>
    <t>Low curve:</t>
  </si>
  <si>
    <t>intcpt</t>
  </si>
  <si>
    <t>X coeff</t>
  </si>
  <si>
    <t>X2 coefficient</t>
  </si>
  <si>
    <t>c</t>
  </si>
  <si>
    <t>Row</t>
  </si>
  <si>
    <t>SAMPLE DATE</t>
  </si>
  <si>
    <t>SAMPLE SITE</t>
  </si>
  <si>
    <t>a</t>
  </si>
  <si>
    <t>b</t>
  </si>
  <si>
    <t>1a</t>
  </si>
  <si>
    <t>1b</t>
  </si>
  <si>
    <t>1c</t>
  </si>
  <si>
    <t>1d</t>
  </si>
  <si>
    <t>2a</t>
  </si>
  <si>
    <t>Run Date: 9/28/2018</t>
  </si>
  <si>
    <t>Operator: Valett Lab</t>
  </si>
  <si>
    <t>Nitrate-Nitrite</t>
  </si>
  <si>
    <t>mg/L</t>
  </si>
  <si>
    <t>1:4</t>
  </si>
  <si>
    <t>NO3</t>
  </si>
  <si>
    <t>1:5</t>
  </si>
  <si>
    <t>NOX%</t>
  </si>
  <si>
    <t>NO3 check</t>
  </si>
  <si>
    <t>NO3 Efficiency</t>
  </si>
  <si>
    <t>QC 2</t>
  </si>
  <si>
    <t>SAMPLE REPLICATE</t>
  </si>
  <si>
    <t>HIgh curve:</t>
  </si>
  <si>
    <t>peak hght (x)</t>
  </si>
  <si>
    <t>yhat [ppm]</t>
  </si>
  <si>
    <t xml:space="preserve">Calibrant </t>
  </si>
  <si>
    <t>(mg/L N)</t>
  </si>
  <si>
    <t xml:space="preserve">Conc. </t>
  </si>
  <si>
    <t>NO3-N</t>
  </si>
  <si>
    <t>III) Curve splitting</t>
  </si>
  <si>
    <t>Low curve</t>
  </si>
  <si>
    <t>conc</t>
  </si>
  <si>
    <t>Highcurve</t>
  </si>
  <si>
    <t>not used</t>
  </si>
  <si>
    <t>I) Data Acquisition</t>
  </si>
  <si>
    <t>II) Curve analysis all data</t>
  </si>
  <si>
    <t>All data - Linear Fit</t>
  </si>
  <si>
    <t>quadratic curve coeficients</t>
  </si>
  <si>
    <t>(O-E/E)*100%</t>
  </si>
  <si>
    <t>104.29%</t>
  </si>
  <si>
    <t>104.41%</t>
  </si>
  <si>
    <t>Run Name: LTREB NO3 2~23~18 to 5~16~18</t>
  </si>
  <si>
    <t>Calibrant Id</t>
  </si>
  <si>
    <t>Nitrate-Nitrite, mg/L</t>
  </si>
  <si>
    <t>Corr Ht</t>
  </si>
  <si>
    <t>Split Curve parameters:</t>
  </si>
  <si>
    <t>Low curve: &lt; 0.050 ppm</t>
  </si>
  <si>
    <t>HIgh curve: &gt; 0.050 ppm</t>
  </si>
  <si>
    <t>Faspac mg/L</t>
  </si>
  <si>
    <t>Curve fit, mg/L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</si>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</sst>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\-0"/>
    <numFmt numFmtId="165" formatCode="0.0000;\-0.0000"/>
    <numFmt numFmtId="166" formatCode="0.000;\-0.000"/>
    <numFmt numFmtId="167" formatCode="0.0000"/>
    <numFmt numFmtId="168" formatCode="0.0"/>
    <numFmt numFmtId="169" formatCode="0.000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  <font>
      <sz val="8"/>
      <color rgb="FF000000"/>
      <name val="Arial"/>
    </font>
    <font>
      <sz val="11"/>
      <color rgb="FF000000"/>
      <name val="Calibri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4" fillId="0" borderId="0" xfId="0" applyFont="1"/>
    <xf numFmtId="0" fontId="4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NumberFormat="1" applyFont="1"/>
    <xf numFmtId="0" fontId="4" fillId="0" borderId="0" xfId="0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168" fontId="0" fillId="0" borderId="0" xfId="0" applyNumberFormat="1"/>
    <xf numFmtId="0" fontId="4" fillId="4" borderId="0" xfId="0" applyFont="1" applyFill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4" borderId="0" xfId="0" applyFill="1"/>
    <xf numFmtId="167" fontId="0" fillId="4" borderId="0" xfId="0" applyNumberFormat="1" applyFill="1"/>
    <xf numFmtId="167" fontId="4" fillId="4" borderId="0" xfId="0" applyNumberFormat="1" applyFont="1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165" fontId="2" fillId="0" borderId="0" xfId="0" applyNumberFormat="1" applyFont="1" applyFill="1" applyBorder="1" applyAlignment="1">
      <alignment horizontal="right" vertical="top"/>
    </xf>
    <xf numFmtId="166" fontId="2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Alignment="1">
      <alignment vertical="top"/>
    </xf>
    <xf numFmtId="0" fontId="9" fillId="2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4" borderId="11" xfId="0" applyFont="1" applyFill="1" applyBorder="1"/>
    <xf numFmtId="0" fontId="0" fillId="4" borderId="12" xfId="0" applyFill="1" applyBorder="1"/>
    <xf numFmtId="0" fontId="4" fillId="4" borderId="7" xfId="0" applyFont="1" applyFill="1" applyBorder="1"/>
    <xf numFmtId="0" fontId="4" fillId="4" borderId="14" xfId="0" applyFont="1" applyFill="1" applyBorder="1"/>
    <xf numFmtId="0" fontId="4" fillId="4" borderId="10" xfId="0" applyNumberFormat="1" applyFont="1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/>
    <xf numFmtId="0" fontId="4" fillId="4" borderId="7" xfId="0" applyFont="1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Border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9" xfId="0" applyFont="1" applyFill="1" applyBorder="1"/>
    <xf numFmtId="0" fontId="0" fillId="3" borderId="9" xfId="0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10" fillId="7" borderId="3" xfId="0" applyFont="1" applyFill="1" applyBorder="1"/>
    <xf numFmtId="0" fontId="10" fillId="7" borderId="4" xfId="0" applyFont="1" applyFill="1" applyBorder="1"/>
    <xf numFmtId="0" fontId="0" fillId="7" borderId="5" xfId="0" applyFill="1" applyBorder="1"/>
    <xf numFmtId="0" fontId="0" fillId="7" borderId="6" xfId="0" applyFill="1" applyBorder="1"/>
    <xf numFmtId="0" fontId="4" fillId="7" borderId="6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11" fillId="0" borderId="0" xfId="0" applyFont="1" applyBorder="1"/>
    <xf numFmtId="0" fontId="4" fillId="3" borderId="0" xfId="0" applyFont="1" applyFill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4" borderId="0" xfId="0" applyFont="1" applyFill="1" applyBorder="1"/>
    <xf numFmtId="0" fontId="0" fillId="4" borderId="0" xfId="0" applyFill="1" applyBorder="1"/>
    <xf numFmtId="167" fontId="0" fillId="4" borderId="0" xfId="0" applyNumberFormat="1" applyFill="1" applyBorder="1"/>
    <xf numFmtId="167" fontId="4" fillId="4" borderId="0" xfId="0" applyNumberFormat="1" applyFont="1" applyFill="1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9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right" vertical="top"/>
    </xf>
    <xf numFmtId="0" fontId="4" fillId="7" borderId="0" xfId="0" applyNumberFormat="1" applyFont="1" applyFill="1" applyBorder="1"/>
    <xf numFmtId="169" fontId="0" fillId="0" borderId="0" xfId="0" applyNumberFormat="1" applyFont="1" applyFill="1" applyAlignment="1">
      <alignment vertical="top"/>
    </xf>
    <xf numFmtId="0" fontId="0" fillId="0" borderId="17" xfId="0" applyBorder="1"/>
    <xf numFmtId="0" fontId="9" fillId="2" borderId="1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9" fillId="2" borderId="19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9" fillId="2" borderId="21" xfId="0" applyFont="1" applyFill="1" applyBorder="1" applyAlignment="1">
      <alignment horizontal="center" vertical="top"/>
    </xf>
    <xf numFmtId="0" fontId="9" fillId="2" borderId="22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4" fillId="3" borderId="23" xfId="0" applyFont="1" applyFill="1" applyBorder="1" applyAlignment="1">
      <alignment vertical="top"/>
    </xf>
    <xf numFmtId="0" fontId="4" fillId="3" borderId="24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3842231012215681E-2"/>
          <c:y val="0.18846398239240095"/>
          <c:w val="0.57021664122616167"/>
          <c:h val="0.72543166346915944"/>
        </c:manualLayout>
      </c:layout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construction'!$G$48:$G$56</c:f>
              <c:numCache>
                <c:formatCode>0.0000;\-0.0000</c:formatCode>
                <c:ptCount val="9"/>
                <c:pt idx="0">
                  <c:v>4.4999999999999998E-2</c:v>
                </c:pt>
                <c:pt idx="1">
                  <c:v>4.4999999999999998E-2</c:v>
                </c:pt>
                <c:pt idx="2">
                  <c:v>4.2999999999999997E-2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0.41199999999999998</c:v>
                </c:pt>
                <c:pt idx="7">
                  <c:v>0.41199999999999998</c:v>
                </c:pt>
                <c:pt idx="8">
                  <c:v>0.40600000000000003</c:v>
                </c:pt>
              </c:numCache>
            </c:numRef>
          </c:xVal>
          <c:yVal>
            <c:numRef>
              <c:f>'NO3-N std curve construction'!$F$48:$F$56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A-48BD-9614-8118D390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89440"/>
        <c:axId val="240599424"/>
      </c:scatterChart>
      <c:valAx>
        <c:axId val="240589440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40599424"/>
        <c:crosses val="autoZero"/>
        <c:crossBetween val="midCat"/>
      </c:valAx>
      <c:valAx>
        <c:axId val="240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8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construction'!$C$39:$C$50</c:f>
              <c:numCache>
                <c:formatCode>0.0000;\-0.0000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4.2999999999999997E-2</c:v>
                </c:pt>
              </c:numCache>
            </c:numRef>
          </c:xVal>
          <c:yVal>
            <c:numRef>
              <c:f>'NO3-N std curve construction'!$B$39:$B$50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AEC-BBF7-E93F8F64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25152"/>
        <c:axId val="240626688"/>
      </c:scatterChart>
      <c:valAx>
        <c:axId val="24062515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40626688"/>
        <c:crosses val="autoZero"/>
        <c:crossBetween val="midCat"/>
      </c:valAx>
      <c:valAx>
        <c:axId val="2406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2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construction'!$AK$8:$AK$25</c:f>
              <c:numCache>
                <c:formatCode>0.0000;\-0.0000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4.2999999999999997E-2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8.8999999999999996E-2</c:v>
                </c:pt>
                <c:pt idx="15">
                  <c:v>0.41199999999999998</c:v>
                </c:pt>
                <c:pt idx="16">
                  <c:v>0.41199999999999998</c:v>
                </c:pt>
                <c:pt idx="17">
                  <c:v>0.40600000000000003</c:v>
                </c:pt>
              </c:numCache>
            </c:numRef>
          </c:xVal>
          <c:yVal>
            <c:numRef>
              <c:f>'NO3-N std curve construction'!$AJ$8:$AJ$25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9E9-8748-57B46147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17248"/>
        <c:axId val="238118784"/>
      </c:scatterChart>
      <c:valAx>
        <c:axId val="23811724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38118784"/>
        <c:crosses val="autoZero"/>
        <c:crossBetween val="midCat"/>
      </c:valAx>
      <c:valAx>
        <c:axId val="2381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381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41</xdr:row>
      <xdr:rowOff>52386</xdr:rowOff>
    </xdr:from>
    <xdr:to>
      <xdr:col>29</xdr:col>
      <xdr:colOff>476249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28576</xdr:colOff>
      <xdr:row>41</xdr:row>
      <xdr:rowOff>14287</xdr:rowOff>
    </xdr:from>
    <xdr:to>
      <xdr:col>21</xdr:col>
      <xdr:colOff>361950</xdr:colOff>
      <xdr:row>57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285750</xdr:colOff>
      <xdr:row>5</xdr:row>
      <xdr:rowOff>9525</xdr:rowOff>
    </xdr:from>
    <xdr:to>
      <xdr:col>31</xdr:col>
      <xdr:colOff>142874</xdr:colOff>
      <xdr:row>20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"/>
  <sheetViews>
    <sheetView topLeftCell="A149" workbookViewId="0">
      <selection activeCell="J41" sqref="J41:J181"/>
    </sheetView>
  </sheetViews>
  <sheetFormatPr defaultColWidth="11.453125" defaultRowHeight="12.75" customHeight="1" x14ac:dyDescent="0.25"/>
  <cols>
    <col min="1" max="4" width="11.453125" style="6"/>
    <col min="5" max="5" width="6" style="6" customWidth="1"/>
    <col min="6" max="6" width="8.26953125" style="6" customWidth="1"/>
    <col min="7" max="7" width="8.54296875" style="6" customWidth="1"/>
    <col min="8" max="8" width="9.7265625" style="6" customWidth="1"/>
    <col min="9" max="9" width="8.54296875" style="6" customWidth="1"/>
    <col min="10" max="10" width="14" style="6" customWidth="1"/>
    <col min="11" max="11" width="8.54296875" style="35" customWidth="1"/>
    <col min="12" max="12" width="14" style="35" customWidth="1"/>
    <col min="13" max="13" width="11.453125" style="35"/>
    <col min="14" max="16384" width="11.453125" style="6"/>
  </cols>
  <sheetData>
    <row r="1" spans="1:16" ht="12.75" customHeight="1" x14ac:dyDescent="0.25">
      <c r="E1" s="39" t="s">
        <v>396</v>
      </c>
    </row>
    <row r="2" spans="1:16" ht="12.75" customHeight="1" x14ac:dyDescent="0.25">
      <c r="E2" s="39" t="s">
        <v>365</v>
      </c>
    </row>
    <row r="3" spans="1:16" ht="12.75" customHeight="1" x14ac:dyDescent="0.25">
      <c r="E3" s="39" t="s">
        <v>366</v>
      </c>
    </row>
    <row r="4" spans="1:16" ht="12.75" customHeight="1" x14ac:dyDescent="0.25">
      <c r="M4" s="15" t="s">
        <v>319</v>
      </c>
      <c r="N4" s="6" t="str">
        <f>I5</f>
        <v>Nitrate-Nitrite</v>
      </c>
    </row>
    <row r="5" spans="1:16" ht="15" customHeight="1" x14ac:dyDescent="0.25">
      <c r="E5" s="94" t="s">
        <v>0</v>
      </c>
      <c r="F5" s="94"/>
      <c r="G5" s="94"/>
      <c r="H5" s="94"/>
      <c r="I5" s="94" t="s">
        <v>367</v>
      </c>
      <c r="J5" s="95"/>
      <c r="K5" s="97"/>
      <c r="L5" s="36"/>
      <c r="M5" s="6"/>
    </row>
    <row r="6" spans="1:16" ht="15" customHeight="1" x14ac:dyDescent="0.25">
      <c r="A6" s="29" t="s">
        <v>355</v>
      </c>
      <c r="B6" s="29" t="s">
        <v>356</v>
      </c>
      <c r="C6" s="29" t="s">
        <v>357</v>
      </c>
      <c r="D6" s="29" t="s">
        <v>376</v>
      </c>
      <c r="E6" s="40" t="s">
        <v>1</v>
      </c>
      <c r="F6" s="40" t="s">
        <v>2</v>
      </c>
      <c r="G6" s="40" t="s">
        <v>3</v>
      </c>
      <c r="H6" s="40" t="s">
        <v>4</v>
      </c>
      <c r="I6" s="40" t="s">
        <v>5</v>
      </c>
      <c r="J6" s="104" t="s">
        <v>399</v>
      </c>
      <c r="K6" s="96" t="s">
        <v>368</v>
      </c>
      <c r="L6" s="36"/>
      <c r="M6" s="7" t="s">
        <v>313</v>
      </c>
      <c r="N6" s="7" t="s">
        <v>314</v>
      </c>
    </row>
    <row r="7" spans="1:16" ht="15" customHeight="1" x14ac:dyDescent="0.25">
      <c r="A7" s="30">
        <v>1</v>
      </c>
      <c r="B7" s="30"/>
      <c r="C7" s="30"/>
      <c r="D7" s="30"/>
      <c r="E7" s="98">
        <v>1</v>
      </c>
      <c r="F7" s="99" t="s">
        <v>6</v>
      </c>
      <c r="G7" s="100" t="s">
        <v>7</v>
      </c>
      <c r="H7" s="99" t="s">
        <v>7</v>
      </c>
      <c r="I7" s="101">
        <v>0.41399999999999998</v>
      </c>
      <c r="J7" s="101">
        <v>0.41399999999999998</v>
      </c>
      <c r="K7" s="102">
        <v>0.39500000000000002</v>
      </c>
      <c r="L7" s="6"/>
      <c r="M7" s="30" t="s">
        <v>16</v>
      </c>
      <c r="N7" s="30">
        <v>1E-3</v>
      </c>
    </row>
    <row r="8" spans="1:16" ht="15" customHeight="1" x14ac:dyDescent="0.25">
      <c r="A8" s="30">
        <v>2</v>
      </c>
      <c r="B8" s="30"/>
      <c r="C8" s="30"/>
      <c r="D8" s="30"/>
      <c r="E8" s="98">
        <v>2</v>
      </c>
      <c r="F8" s="99" t="s">
        <v>8</v>
      </c>
      <c r="G8" s="100" t="s">
        <v>9</v>
      </c>
      <c r="H8" s="99" t="s">
        <v>10</v>
      </c>
      <c r="I8" s="101">
        <v>2E-3</v>
      </c>
      <c r="J8" s="101">
        <v>2E-3</v>
      </c>
      <c r="K8" s="102">
        <v>2E-3</v>
      </c>
      <c r="L8" s="6"/>
      <c r="M8" s="30" t="s">
        <v>19</v>
      </c>
      <c r="N8" s="30">
        <v>5.0000000000000001E-3</v>
      </c>
    </row>
    <row r="9" spans="1:16" ht="15" customHeight="1" x14ac:dyDescent="0.25">
      <c r="A9" s="30">
        <v>3</v>
      </c>
      <c r="B9" s="30"/>
      <c r="C9" s="30"/>
      <c r="D9" s="30"/>
      <c r="E9" s="98">
        <v>3</v>
      </c>
      <c r="F9" s="99" t="s">
        <v>11</v>
      </c>
      <c r="G9" s="100" t="s">
        <v>12</v>
      </c>
      <c r="H9" s="99" t="s">
        <v>13</v>
      </c>
      <c r="I9" s="101">
        <v>0</v>
      </c>
      <c r="J9" s="101">
        <v>0</v>
      </c>
      <c r="K9" s="102">
        <v>0</v>
      </c>
      <c r="L9" s="6"/>
      <c r="M9" s="30" t="s">
        <v>21</v>
      </c>
      <c r="N9" s="30">
        <v>0.01</v>
      </c>
    </row>
    <row r="10" spans="1:16" ht="15" customHeight="1" x14ac:dyDescent="0.25">
      <c r="A10" s="30">
        <v>4</v>
      </c>
      <c r="B10" s="32"/>
      <c r="C10" s="32"/>
      <c r="D10" s="32"/>
      <c r="E10" s="98">
        <v>4</v>
      </c>
      <c r="F10" s="99" t="s">
        <v>369</v>
      </c>
      <c r="G10" s="100" t="s">
        <v>370</v>
      </c>
      <c r="H10" s="99" t="s">
        <v>29</v>
      </c>
      <c r="I10" s="101">
        <v>8.7999999999999995E-2</v>
      </c>
      <c r="J10" s="101">
        <v>8.6999999999999994E-2</v>
      </c>
      <c r="K10" s="102">
        <v>9.2999999999999999E-2</v>
      </c>
      <c r="L10" s="6"/>
      <c r="M10" s="30" t="s">
        <v>23</v>
      </c>
      <c r="N10" s="30">
        <v>0.05</v>
      </c>
    </row>
    <row r="11" spans="1:16" ht="15" customHeight="1" x14ac:dyDescent="0.25">
      <c r="A11" s="30">
        <v>5</v>
      </c>
      <c r="B11" s="32"/>
      <c r="C11" s="32"/>
      <c r="D11" s="32"/>
      <c r="E11" s="98">
        <v>5</v>
      </c>
      <c r="F11" s="99" t="s">
        <v>371</v>
      </c>
      <c r="G11" s="100" t="s">
        <v>372</v>
      </c>
      <c r="H11" s="99" t="s">
        <v>373</v>
      </c>
      <c r="I11" s="101">
        <v>8.4000000000000005E-2</v>
      </c>
      <c r="J11" s="101">
        <v>8.3000000000000004E-2</v>
      </c>
      <c r="K11" s="102">
        <v>8.8999999999999996E-2</v>
      </c>
      <c r="L11" s="6"/>
      <c r="M11" s="30" t="s">
        <v>25</v>
      </c>
      <c r="N11" s="30">
        <v>0.1</v>
      </c>
    </row>
    <row r="12" spans="1:16" ht="15" customHeight="1" x14ac:dyDescent="0.25">
      <c r="A12" s="30">
        <v>6</v>
      </c>
      <c r="B12" s="30"/>
      <c r="C12" s="30"/>
      <c r="D12" s="30"/>
      <c r="E12" s="99"/>
      <c r="F12" s="99"/>
      <c r="G12" s="100" t="s">
        <v>374</v>
      </c>
      <c r="H12" s="99"/>
      <c r="I12" s="103"/>
      <c r="J12" s="103"/>
      <c r="K12" s="103" t="s">
        <v>394</v>
      </c>
      <c r="L12" s="30"/>
      <c r="M12" s="41" t="s">
        <v>27</v>
      </c>
      <c r="N12" s="41">
        <v>0.5</v>
      </c>
    </row>
    <row r="13" spans="1:16" ht="15" customHeight="1" x14ac:dyDescent="0.25">
      <c r="A13" s="30">
        <v>7</v>
      </c>
      <c r="B13" s="30"/>
      <c r="C13" s="30"/>
      <c r="D13" s="30"/>
      <c r="E13" s="98">
        <v>6</v>
      </c>
      <c r="F13" s="99" t="s">
        <v>11</v>
      </c>
      <c r="G13" s="100" t="s">
        <v>12</v>
      </c>
      <c r="H13" s="99" t="s">
        <v>13</v>
      </c>
      <c r="I13" s="101">
        <v>1E-3</v>
      </c>
      <c r="J13" s="101">
        <v>0</v>
      </c>
      <c r="K13" s="102">
        <v>0</v>
      </c>
      <c r="L13" s="30"/>
      <c r="M13" s="41"/>
      <c r="N13" s="41"/>
    </row>
    <row r="14" spans="1:16" ht="15" customHeight="1" x14ac:dyDescent="0.25">
      <c r="A14" s="30">
        <v>8</v>
      </c>
      <c r="B14" s="30"/>
      <c r="C14" s="30"/>
      <c r="D14" s="30"/>
      <c r="E14" s="98">
        <v>7</v>
      </c>
      <c r="F14" s="98">
        <v>0</v>
      </c>
      <c r="G14" s="100" t="s">
        <v>44</v>
      </c>
      <c r="H14" s="99" t="s">
        <v>44</v>
      </c>
      <c r="I14" s="101">
        <v>1E-3</v>
      </c>
      <c r="J14" s="101">
        <v>0</v>
      </c>
      <c r="K14" s="102">
        <v>0</v>
      </c>
      <c r="L14" s="30"/>
      <c r="M14" s="30"/>
      <c r="O14" s="9"/>
      <c r="P14" s="9"/>
    </row>
    <row r="15" spans="1:16" ht="15" customHeight="1" x14ac:dyDescent="0.25">
      <c r="A15" s="30">
        <v>9</v>
      </c>
      <c r="B15" s="30"/>
      <c r="C15" s="30"/>
      <c r="D15" s="30"/>
      <c r="E15" s="98">
        <v>8</v>
      </c>
      <c r="F15" s="99" t="s">
        <v>14</v>
      </c>
      <c r="G15" s="100" t="s">
        <v>16</v>
      </c>
      <c r="H15" s="99" t="s">
        <v>17</v>
      </c>
      <c r="I15" s="101">
        <v>3.0000000000000001E-3</v>
      </c>
      <c r="J15" s="101">
        <v>2E-3</v>
      </c>
      <c r="K15" s="102">
        <v>3.0000000000000001E-3</v>
      </c>
      <c r="L15" s="30"/>
      <c r="M15" s="30"/>
    </row>
    <row r="16" spans="1:16" ht="15" customHeight="1" x14ac:dyDescent="0.25">
      <c r="A16" s="30">
        <v>10</v>
      </c>
      <c r="B16" s="30"/>
      <c r="C16" s="30"/>
      <c r="D16" s="30"/>
      <c r="E16" s="98">
        <v>9</v>
      </c>
      <c r="F16" s="99" t="s">
        <v>14</v>
      </c>
      <c r="G16" s="100" t="s">
        <v>16</v>
      </c>
      <c r="H16" s="99" t="s">
        <v>17</v>
      </c>
      <c r="I16" s="101">
        <v>3.0000000000000001E-3</v>
      </c>
      <c r="J16" s="101">
        <v>2E-3</v>
      </c>
      <c r="K16" s="102">
        <v>3.0000000000000001E-3</v>
      </c>
      <c r="L16" s="30"/>
      <c r="M16" s="30"/>
    </row>
    <row r="17" spans="1:13" ht="15" customHeight="1" x14ac:dyDescent="0.25">
      <c r="A17" s="30">
        <v>11</v>
      </c>
      <c r="B17" s="30"/>
      <c r="C17" s="30"/>
      <c r="D17" s="30"/>
      <c r="E17" s="98">
        <v>10</v>
      </c>
      <c r="F17" s="99" t="s">
        <v>14</v>
      </c>
      <c r="G17" s="100" t="s">
        <v>16</v>
      </c>
      <c r="H17" s="99" t="s">
        <v>17</v>
      </c>
      <c r="I17" s="101">
        <v>3.0000000000000001E-3</v>
      </c>
      <c r="J17" s="101">
        <v>2E-3</v>
      </c>
      <c r="K17" s="102">
        <v>3.0000000000000001E-3</v>
      </c>
      <c r="L17" s="41"/>
      <c r="M17" s="41"/>
    </row>
    <row r="18" spans="1:13" ht="15" customHeight="1" x14ac:dyDescent="0.25">
      <c r="A18" s="30">
        <v>12</v>
      </c>
      <c r="B18" s="41"/>
      <c r="C18" s="41"/>
      <c r="D18" s="41"/>
      <c r="E18" s="98">
        <v>11</v>
      </c>
      <c r="F18" s="99" t="s">
        <v>15</v>
      </c>
      <c r="G18" s="100" t="s">
        <v>19</v>
      </c>
      <c r="H18" s="99" t="s">
        <v>17</v>
      </c>
      <c r="I18" s="101">
        <v>0.01</v>
      </c>
      <c r="J18" s="101">
        <v>8.9999999999999993E-3</v>
      </c>
      <c r="K18" s="102">
        <v>1.0999999999999999E-2</v>
      </c>
      <c r="L18" s="41"/>
      <c r="M18" s="41"/>
    </row>
    <row r="19" spans="1:13" ht="15" customHeight="1" x14ac:dyDescent="0.25">
      <c r="A19" s="30">
        <v>13</v>
      </c>
      <c r="B19" s="31"/>
      <c r="C19" s="31"/>
      <c r="D19" s="31"/>
      <c r="E19" s="98">
        <v>12</v>
      </c>
      <c r="F19" s="99" t="s">
        <v>15</v>
      </c>
      <c r="G19" s="100" t="s">
        <v>19</v>
      </c>
      <c r="H19" s="99" t="s">
        <v>17</v>
      </c>
      <c r="I19" s="101">
        <v>0.01</v>
      </c>
      <c r="J19" s="101">
        <v>8.9999999999999993E-3</v>
      </c>
      <c r="K19" s="102">
        <v>0.01</v>
      </c>
      <c r="L19" s="41"/>
      <c r="M19" s="41"/>
    </row>
    <row r="20" spans="1:13" ht="15" customHeight="1" x14ac:dyDescent="0.25">
      <c r="A20" s="30">
        <v>14</v>
      </c>
      <c r="B20" s="32"/>
      <c r="C20" s="32"/>
      <c r="D20" s="32"/>
      <c r="E20" s="98">
        <v>13</v>
      </c>
      <c r="F20" s="99" t="s">
        <v>15</v>
      </c>
      <c r="G20" s="100" t="s">
        <v>19</v>
      </c>
      <c r="H20" s="99" t="s">
        <v>17</v>
      </c>
      <c r="I20" s="101">
        <v>0.01</v>
      </c>
      <c r="J20" s="101">
        <v>8.9999999999999993E-3</v>
      </c>
      <c r="K20" s="102">
        <v>1.0999999999999999E-2</v>
      </c>
      <c r="L20" s="41"/>
      <c r="M20" s="41"/>
    </row>
    <row r="21" spans="1:13" ht="15" customHeight="1" x14ac:dyDescent="0.25">
      <c r="A21" s="30">
        <v>15</v>
      </c>
      <c r="B21" s="32"/>
      <c r="C21" s="32"/>
      <c r="D21" s="32"/>
      <c r="E21" s="98">
        <v>14</v>
      </c>
      <c r="F21" s="99" t="s">
        <v>18</v>
      </c>
      <c r="G21" s="100" t="s">
        <v>21</v>
      </c>
      <c r="H21" s="99" t="s">
        <v>17</v>
      </c>
      <c r="I21" s="101">
        <v>0.01</v>
      </c>
      <c r="J21" s="101">
        <v>8.9999999999999993E-3</v>
      </c>
      <c r="K21" s="102">
        <v>1.0999999999999999E-2</v>
      </c>
      <c r="L21" s="6"/>
      <c r="M21" s="6"/>
    </row>
    <row r="22" spans="1:13" ht="15" customHeight="1" x14ac:dyDescent="0.25">
      <c r="A22" s="30">
        <v>16</v>
      </c>
      <c r="B22" s="30"/>
      <c r="C22" s="30"/>
      <c r="D22" s="30"/>
      <c r="E22" s="98">
        <v>15</v>
      </c>
      <c r="F22" s="99" t="s">
        <v>18</v>
      </c>
      <c r="G22" s="100" t="s">
        <v>21</v>
      </c>
      <c r="H22" s="99" t="s">
        <v>17</v>
      </c>
      <c r="I22" s="101">
        <v>0.01</v>
      </c>
      <c r="J22" s="101">
        <v>8.9999999999999993E-3</v>
      </c>
      <c r="K22" s="102">
        <v>1.0999999999999999E-2</v>
      </c>
      <c r="L22" s="6"/>
      <c r="M22" s="6"/>
    </row>
    <row r="23" spans="1:13" ht="15" customHeight="1" x14ac:dyDescent="0.25">
      <c r="A23" s="30">
        <v>17</v>
      </c>
      <c r="B23" s="33"/>
      <c r="C23" s="30"/>
      <c r="D23" s="30"/>
      <c r="E23" s="98">
        <v>16</v>
      </c>
      <c r="F23" s="99" t="s">
        <v>18</v>
      </c>
      <c r="G23" s="100" t="s">
        <v>21</v>
      </c>
      <c r="H23" s="99" t="s">
        <v>17</v>
      </c>
      <c r="I23" s="101">
        <v>1.0999999999999999E-2</v>
      </c>
      <c r="J23" s="101">
        <v>8.9999999999999993E-3</v>
      </c>
      <c r="K23" s="102">
        <v>1.0999999999999999E-2</v>
      </c>
      <c r="L23" s="6"/>
      <c r="M23" s="6"/>
    </row>
    <row r="24" spans="1:13" ht="15" customHeight="1" x14ac:dyDescent="0.25">
      <c r="A24" s="30">
        <v>18</v>
      </c>
      <c r="B24" s="33"/>
      <c r="C24" s="30"/>
      <c r="D24" s="30"/>
      <c r="E24" s="98">
        <v>17</v>
      </c>
      <c r="F24" s="99" t="s">
        <v>20</v>
      </c>
      <c r="G24" s="100" t="s">
        <v>23</v>
      </c>
      <c r="H24" s="99" t="s">
        <v>17</v>
      </c>
      <c r="I24" s="101">
        <v>4.7E-2</v>
      </c>
      <c r="J24" s="101">
        <v>4.4999999999999998E-2</v>
      </c>
      <c r="K24" s="102">
        <v>5.0999999999999997E-2</v>
      </c>
      <c r="L24" s="6"/>
      <c r="M24" s="6"/>
    </row>
    <row r="25" spans="1:13" ht="15" customHeight="1" x14ac:dyDescent="0.25">
      <c r="A25" s="30">
        <v>19</v>
      </c>
      <c r="B25" s="33"/>
      <c r="C25" s="30"/>
      <c r="D25" s="30"/>
      <c r="E25" s="98">
        <v>18</v>
      </c>
      <c r="F25" s="98">
        <v>0</v>
      </c>
      <c r="G25" s="100" t="s">
        <v>44</v>
      </c>
      <c r="H25" s="99" t="s">
        <v>44</v>
      </c>
      <c r="I25" s="101">
        <v>1E-3</v>
      </c>
      <c r="J25" s="101">
        <v>0</v>
      </c>
      <c r="K25" s="102">
        <v>0</v>
      </c>
      <c r="L25" s="6"/>
      <c r="M25" s="6"/>
    </row>
    <row r="26" spans="1:13" ht="15" customHeight="1" x14ac:dyDescent="0.25">
      <c r="A26" s="30">
        <v>20</v>
      </c>
      <c r="B26" s="33"/>
      <c r="C26" s="30"/>
      <c r="D26" s="30"/>
      <c r="E26" s="98">
        <v>19</v>
      </c>
      <c r="F26" s="99" t="s">
        <v>20</v>
      </c>
      <c r="G26" s="100" t="s">
        <v>23</v>
      </c>
      <c r="H26" s="99" t="s">
        <v>17</v>
      </c>
      <c r="I26" s="101">
        <v>4.7E-2</v>
      </c>
      <c r="J26" s="101">
        <v>4.4999999999999998E-2</v>
      </c>
      <c r="K26" s="102">
        <v>5.0999999999999997E-2</v>
      </c>
      <c r="L26" s="6"/>
      <c r="M26" s="6"/>
    </row>
    <row r="27" spans="1:13" ht="15" customHeight="1" x14ac:dyDescent="0.25">
      <c r="A27" s="30">
        <v>21</v>
      </c>
      <c r="B27" s="33"/>
      <c r="C27" s="30"/>
      <c r="D27" s="30"/>
      <c r="E27" s="98">
        <v>20</v>
      </c>
      <c r="F27" s="99" t="s">
        <v>20</v>
      </c>
      <c r="G27" s="100" t="s">
        <v>23</v>
      </c>
      <c r="H27" s="99" t="s">
        <v>17</v>
      </c>
      <c r="I27" s="101">
        <v>4.3999999999999997E-2</v>
      </c>
      <c r="J27" s="101">
        <v>4.2999999999999997E-2</v>
      </c>
      <c r="K27" s="102">
        <v>4.8000000000000001E-2</v>
      </c>
      <c r="L27" s="6"/>
      <c r="M27" s="6"/>
    </row>
    <row r="28" spans="1:13" ht="15" customHeight="1" x14ac:dyDescent="0.25">
      <c r="A28" s="30">
        <v>22</v>
      </c>
      <c r="B28" s="33"/>
      <c r="C28" s="30"/>
      <c r="D28" s="30"/>
      <c r="E28" s="98">
        <v>21</v>
      </c>
      <c r="F28" s="99" t="s">
        <v>22</v>
      </c>
      <c r="G28" s="100" t="s">
        <v>25</v>
      </c>
      <c r="H28" s="99" t="s">
        <v>17</v>
      </c>
      <c r="I28" s="101">
        <v>9.0999999999999998E-2</v>
      </c>
      <c r="J28" s="101">
        <v>8.8999999999999996E-2</v>
      </c>
      <c r="K28" s="102">
        <v>9.5000000000000001E-2</v>
      </c>
      <c r="L28" s="6"/>
      <c r="M28" s="6"/>
    </row>
    <row r="29" spans="1:13" ht="15" customHeight="1" x14ac:dyDescent="0.25">
      <c r="A29" s="30">
        <v>23</v>
      </c>
      <c r="B29" s="33"/>
      <c r="C29" s="30"/>
      <c r="D29" s="30"/>
      <c r="E29" s="98">
        <v>22</v>
      </c>
      <c r="F29" s="99" t="s">
        <v>22</v>
      </c>
      <c r="G29" s="100" t="s">
        <v>25</v>
      </c>
      <c r="H29" s="99" t="s">
        <v>17</v>
      </c>
      <c r="I29" s="101">
        <v>9.0999999999999998E-2</v>
      </c>
      <c r="J29" s="101">
        <v>8.8999999999999996E-2</v>
      </c>
      <c r="K29" s="102">
        <v>9.5000000000000001E-2</v>
      </c>
      <c r="L29" s="6"/>
      <c r="M29" s="6"/>
    </row>
    <row r="30" spans="1:13" ht="15" customHeight="1" x14ac:dyDescent="0.25">
      <c r="A30" s="30">
        <v>24</v>
      </c>
      <c r="B30" s="33"/>
      <c r="C30" s="30"/>
      <c r="D30" s="30"/>
      <c r="E30" s="98">
        <v>23</v>
      </c>
      <c r="F30" s="99" t="s">
        <v>22</v>
      </c>
      <c r="G30" s="100" t="s">
        <v>25</v>
      </c>
      <c r="H30" s="99" t="s">
        <v>17</v>
      </c>
      <c r="I30" s="101">
        <v>9.0999999999999998E-2</v>
      </c>
      <c r="J30" s="101">
        <v>8.8999999999999996E-2</v>
      </c>
      <c r="K30" s="102">
        <v>9.5000000000000001E-2</v>
      </c>
      <c r="L30" s="6"/>
      <c r="M30" s="6"/>
    </row>
    <row r="31" spans="1:13" ht="15" customHeight="1" x14ac:dyDescent="0.25">
      <c r="A31" s="30">
        <v>25</v>
      </c>
      <c r="B31" s="33"/>
      <c r="C31" s="30"/>
      <c r="D31" s="30"/>
      <c r="E31" s="98">
        <v>24</v>
      </c>
      <c r="F31" s="99" t="s">
        <v>24</v>
      </c>
      <c r="G31" s="100" t="s">
        <v>27</v>
      </c>
      <c r="H31" s="99" t="s">
        <v>17</v>
      </c>
      <c r="I31" s="101">
        <v>0.41499999999999998</v>
      </c>
      <c r="J31" s="101">
        <v>0.41199999999999998</v>
      </c>
      <c r="K31" s="102">
        <v>0.39400000000000002</v>
      </c>
      <c r="L31" s="6"/>
      <c r="M31" s="6"/>
    </row>
    <row r="32" spans="1:13" ht="15" customHeight="1" x14ac:dyDescent="0.25">
      <c r="A32" s="30">
        <v>26</v>
      </c>
      <c r="B32" s="33"/>
      <c r="C32" s="30"/>
      <c r="D32" s="30"/>
      <c r="E32" s="98">
        <v>25</v>
      </c>
      <c r="F32" s="99" t="s">
        <v>24</v>
      </c>
      <c r="G32" s="100" t="s">
        <v>27</v>
      </c>
      <c r="H32" s="99" t="s">
        <v>17</v>
      </c>
      <c r="I32" s="101">
        <v>0.41499999999999998</v>
      </c>
      <c r="J32" s="101">
        <v>0.41199999999999998</v>
      </c>
      <c r="K32" s="102">
        <v>0.39400000000000002</v>
      </c>
      <c r="L32" s="6"/>
      <c r="M32" s="6"/>
    </row>
    <row r="33" spans="1:13" ht="15" customHeight="1" x14ac:dyDescent="0.25">
      <c r="A33" s="30">
        <v>27</v>
      </c>
      <c r="B33" s="33"/>
      <c r="C33" s="30"/>
      <c r="D33" s="30"/>
      <c r="E33" s="98">
        <v>26</v>
      </c>
      <c r="F33" s="99" t="s">
        <v>24</v>
      </c>
      <c r="G33" s="100" t="s">
        <v>27</v>
      </c>
      <c r="H33" s="99" t="s">
        <v>17</v>
      </c>
      <c r="I33" s="101">
        <v>0.41</v>
      </c>
      <c r="J33" s="101">
        <v>0.40600000000000003</v>
      </c>
      <c r="K33" s="102">
        <v>0.38800000000000001</v>
      </c>
      <c r="L33" s="6"/>
      <c r="M33" s="6"/>
    </row>
    <row r="34" spans="1:13" ht="15" customHeight="1" x14ac:dyDescent="0.25">
      <c r="A34" s="30">
        <v>28</v>
      </c>
      <c r="B34" s="31"/>
      <c r="C34" s="31"/>
      <c r="D34" s="31"/>
      <c r="E34" s="98">
        <v>27</v>
      </c>
      <c r="F34" s="99" t="s">
        <v>26</v>
      </c>
      <c r="G34" s="100" t="s">
        <v>28</v>
      </c>
      <c r="H34" s="99" t="s">
        <v>375</v>
      </c>
      <c r="I34" s="101">
        <v>0.159</v>
      </c>
      <c r="J34" s="101">
        <v>0.156</v>
      </c>
      <c r="K34" s="102">
        <v>0.159</v>
      </c>
      <c r="L34" s="6"/>
      <c r="M34" s="6"/>
    </row>
    <row r="35" spans="1:13" ht="15" customHeight="1" x14ac:dyDescent="0.25">
      <c r="A35" s="30">
        <v>29</v>
      </c>
      <c r="B35" s="33"/>
      <c r="C35" s="30"/>
      <c r="D35" s="30"/>
      <c r="E35" s="98">
        <v>28</v>
      </c>
      <c r="F35" s="99" t="s">
        <v>26</v>
      </c>
      <c r="G35" s="100" t="s">
        <v>28</v>
      </c>
      <c r="H35" s="99" t="s">
        <v>375</v>
      </c>
      <c r="I35" s="101">
        <v>0.161</v>
      </c>
      <c r="J35" s="101">
        <v>0.158</v>
      </c>
      <c r="K35" s="102">
        <v>0.161</v>
      </c>
      <c r="L35" s="6"/>
      <c r="M35" s="6"/>
    </row>
    <row r="36" spans="1:13" ht="15" customHeight="1" x14ac:dyDescent="0.25">
      <c r="A36" s="30">
        <v>30</v>
      </c>
      <c r="B36" s="33"/>
      <c r="C36" s="30"/>
      <c r="D36" s="30"/>
      <c r="E36" s="98">
        <v>29</v>
      </c>
      <c r="F36" s="98">
        <v>0</v>
      </c>
      <c r="G36" s="100" t="s">
        <v>44</v>
      </c>
      <c r="H36" s="99" t="s">
        <v>44</v>
      </c>
      <c r="I36" s="101">
        <v>2E-3</v>
      </c>
      <c r="J36" s="101">
        <v>0</v>
      </c>
      <c r="K36" s="102">
        <v>0</v>
      </c>
      <c r="L36" s="6"/>
      <c r="M36" s="6"/>
    </row>
    <row r="37" spans="1:13" ht="15" customHeight="1" x14ac:dyDescent="0.25">
      <c r="A37" s="30">
        <v>31</v>
      </c>
      <c r="B37" s="33"/>
      <c r="C37" s="30"/>
      <c r="D37" s="30"/>
      <c r="E37" s="98">
        <v>30</v>
      </c>
      <c r="F37" s="99" t="s">
        <v>369</v>
      </c>
      <c r="G37" s="100" t="s">
        <v>370</v>
      </c>
      <c r="H37" s="99" t="s">
        <v>29</v>
      </c>
      <c r="I37" s="101">
        <v>8.8999999999999996E-2</v>
      </c>
      <c r="J37" s="101">
        <v>8.6999999999999994E-2</v>
      </c>
      <c r="K37" s="102">
        <v>9.2999999999999999E-2</v>
      </c>
      <c r="L37" s="6"/>
      <c r="M37" s="6"/>
    </row>
    <row r="38" spans="1:13" ht="15" customHeight="1" x14ac:dyDescent="0.25">
      <c r="A38" s="30">
        <v>32</v>
      </c>
      <c r="B38" s="33"/>
      <c r="C38" s="30"/>
      <c r="D38" s="30"/>
      <c r="E38" s="98">
        <v>31</v>
      </c>
      <c r="F38" s="99" t="s">
        <v>371</v>
      </c>
      <c r="G38" s="100" t="s">
        <v>372</v>
      </c>
      <c r="H38" s="99" t="s">
        <v>373</v>
      </c>
      <c r="I38" s="101">
        <v>8.5000000000000006E-2</v>
      </c>
      <c r="J38" s="101">
        <v>8.3000000000000004E-2</v>
      </c>
      <c r="K38" s="102">
        <v>8.8999999999999996E-2</v>
      </c>
      <c r="L38" s="6"/>
      <c r="M38" s="6"/>
    </row>
    <row r="39" spans="1:13" ht="15" customHeight="1" x14ac:dyDescent="0.25">
      <c r="A39" s="30">
        <v>33</v>
      </c>
      <c r="B39" s="33"/>
      <c r="C39" s="30"/>
      <c r="D39" s="30"/>
      <c r="E39" s="99"/>
      <c r="F39" s="99"/>
      <c r="G39" s="100" t="s">
        <v>374</v>
      </c>
      <c r="H39" s="99"/>
      <c r="I39" s="103"/>
      <c r="J39" s="103"/>
      <c r="K39" s="103" t="s">
        <v>395</v>
      </c>
      <c r="L39" s="6"/>
      <c r="M39" s="6"/>
    </row>
    <row r="40" spans="1:13" ht="15" customHeight="1" x14ac:dyDescent="0.25">
      <c r="A40" s="30">
        <v>34</v>
      </c>
      <c r="B40" s="33"/>
      <c r="C40" s="30"/>
      <c r="D40" s="30"/>
      <c r="E40" s="98">
        <v>32</v>
      </c>
      <c r="F40" s="99" t="s">
        <v>11</v>
      </c>
      <c r="G40" s="100" t="s">
        <v>12</v>
      </c>
      <c r="H40" s="99" t="s">
        <v>13</v>
      </c>
      <c r="I40" s="101">
        <v>2E-3</v>
      </c>
      <c r="J40" s="101">
        <v>0</v>
      </c>
      <c r="K40" s="102">
        <v>0</v>
      </c>
      <c r="L40" s="6"/>
      <c r="M40" s="6"/>
    </row>
    <row r="41" spans="1:13" ht="15" customHeight="1" x14ac:dyDescent="0.25">
      <c r="A41" s="30">
        <v>35</v>
      </c>
      <c r="B41" s="33">
        <v>43154</v>
      </c>
      <c r="C41" s="30">
        <v>1</v>
      </c>
      <c r="D41" s="30" t="s">
        <v>358</v>
      </c>
      <c r="E41" s="98">
        <v>33</v>
      </c>
      <c r="F41" s="99" t="s">
        <v>30</v>
      </c>
      <c r="G41" s="100" t="s">
        <v>31</v>
      </c>
      <c r="H41" s="99" t="s">
        <v>29</v>
      </c>
      <c r="I41" s="101">
        <v>0.08</v>
      </c>
      <c r="J41" s="101">
        <v>7.8E-2</v>
      </c>
      <c r="K41" s="102">
        <v>8.4000000000000005E-2</v>
      </c>
      <c r="L41" s="6"/>
      <c r="M41" s="6"/>
    </row>
    <row r="42" spans="1:13" ht="15" customHeight="1" x14ac:dyDescent="0.25">
      <c r="A42" s="30">
        <v>36</v>
      </c>
      <c r="B42" s="33">
        <v>43154</v>
      </c>
      <c r="C42" s="30">
        <v>1</v>
      </c>
      <c r="D42" s="30" t="s">
        <v>359</v>
      </c>
      <c r="E42" s="98">
        <v>34</v>
      </c>
      <c r="F42" s="99" t="s">
        <v>32</v>
      </c>
      <c r="G42" s="100" t="s">
        <v>33</v>
      </c>
      <c r="H42" s="99" t="s">
        <v>29</v>
      </c>
      <c r="I42" s="101">
        <v>8.1000000000000003E-2</v>
      </c>
      <c r="J42" s="101">
        <v>7.8E-2</v>
      </c>
      <c r="K42" s="102">
        <v>8.5000000000000006E-2</v>
      </c>
      <c r="L42" s="6"/>
      <c r="M42" s="6"/>
    </row>
    <row r="43" spans="1:13" ht="15" customHeight="1" x14ac:dyDescent="0.25">
      <c r="A43" s="30">
        <v>37</v>
      </c>
      <c r="B43" s="33">
        <v>43154</v>
      </c>
      <c r="C43" s="30">
        <v>1</v>
      </c>
      <c r="D43" s="30" t="s">
        <v>354</v>
      </c>
      <c r="E43" s="98">
        <v>35</v>
      </c>
      <c r="F43" s="99" t="s">
        <v>34</v>
      </c>
      <c r="G43" s="100" t="s">
        <v>35</v>
      </c>
      <c r="H43" s="99" t="s">
        <v>29</v>
      </c>
      <c r="I43" s="101">
        <v>8.6999999999999994E-2</v>
      </c>
      <c r="J43" s="101">
        <v>8.4000000000000005E-2</v>
      </c>
      <c r="K43" s="102">
        <v>0.09</v>
      </c>
      <c r="L43" s="6"/>
      <c r="M43" s="6"/>
    </row>
    <row r="44" spans="1:13" ht="15" customHeight="1" x14ac:dyDescent="0.25">
      <c r="A44" s="30">
        <v>38</v>
      </c>
      <c r="B44" s="33">
        <v>43154</v>
      </c>
      <c r="C44" s="30" t="s">
        <v>360</v>
      </c>
      <c r="D44" s="30" t="s">
        <v>358</v>
      </c>
      <c r="E44" s="98">
        <v>36</v>
      </c>
      <c r="F44" s="99" t="s">
        <v>36</v>
      </c>
      <c r="G44" s="100" t="s">
        <v>37</v>
      </c>
      <c r="H44" s="99" t="s">
        <v>29</v>
      </c>
      <c r="I44" s="101">
        <v>6.2E-2</v>
      </c>
      <c r="J44" s="101">
        <v>5.8999999999999997E-2</v>
      </c>
      <c r="K44" s="102">
        <v>6.5000000000000002E-2</v>
      </c>
      <c r="L44" s="6"/>
      <c r="M44" s="6"/>
    </row>
    <row r="45" spans="1:13" ht="15" customHeight="1" x14ac:dyDescent="0.25">
      <c r="A45" s="30">
        <v>39</v>
      </c>
      <c r="B45" s="33">
        <v>43154</v>
      </c>
      <c r="C45" s="30" t="s">
        <v>360</v>
      </c>
      <c r="D45" s="30" t="s">
        <v>359</v>
      </c>
      <c r="E45" s="98">
        <v>37</v>
      </c>
      <c r="F45" s="99" t="s">
        <v>38</v>
      </c>
      <c r="G45" s="100" t="s">
        <v>39</v>
      </c>
      <c r="H45" s="99" t="s">
        <v>29</v>
      </c>
      <c r="I45" s="101">
        <v>6.9000000000000006E-2</v>
      </c>
      <c r="J45" s="101">
        <v>6.6000000000000003E-2</v>
      </c>
      <c r="K45" s="102">
        <v>7.1999999999999995E-2</v>
      </c>
      <c r="L45" s="6"/>
      <c r="M45" s="6"/>
    </row>
    <row r="46" spans="1:13" ht="15" customHeight="1" x14ac:dyDescent="0.25">
      <c r="A46" s="30">
        <v>40</v>
      </c>
      <c r="B46" s="33">
        <v>43154</v>
      </c>
      <c r="C46" s="30" t="s">
        <v>360</v>
      </c>
      <c r="D46" s="30" t="s">
        <v>354</v>
      </c>
      <c r="E46" s="98">
        <v>38</v>
      </c>
      <c r="F46" s="99" t="s">
        <v>40</v>
      </c>
      <c r="G46" s="100" t="s">
        <v>41</v>
      </c>
      <c r="H46" s="99" t="s">
        <v>29</v>
      </c>
      <c r="I46" s="101">
        <v>6.0999999999999999E-2</v>
      </c>
      <c r="J46" s="101">
        <v>5.8000000000000003E-2</v>
      </c>
      <c r="K46" s="102">
        <v>6.4000000000000001E-2</v>
      </c>
      <c r="L46" s="6"/>
      <c r="M46" s="6"/>
    </row>
    <row r="47" spans="1:13" ht="15" customHeight="1" x14ac:dyDescent="0.25">
      <c r="A47" s="30">
        <v>41</v>
      </c>
      <c r="B47" s="33">
        <v>43154</v>
      </c>
      <c r="C47" s="30" t="s">
        <v>361</v>
      </c>
      <c r="D47" s="30" t="s">
        <v>358</v>
      </c>
      <c r="E47" s="98">
        <v>39</v>
      </c>
      <c r="F47" s="99" t="s">
        <v>42</v>
      </c>
      <c r="G47" s="100" t="s">
        <v>43</v>
      </c>
      <c r="H47" s="99" t="s">
        <v>29</v>
      </c>
      <c r="I47" s="101">
        <v>0.20599999999999999</v>
      </c>
      <c r="J47" s="101">
        <v>0.20300000000000001</v>
      </c>
      <c r="K47" s="102">
        <v>0.20200000000000001</v>
      </c>
      <c r="L47" s="6"/>
      <c r="M47" s="6"/>
    </row>
    <row r="48" spans="1:13" ht="15" customHeight="1" x14ac:dyDescent="0.25">
      <c r="A48" s="30">
        <v>42</v>
      </c>
      <c r="B48" s="33">
        <v>43154</v>
      </c>
      <c r="C48" s="30" t="s">
        <v>361</v>
      </c>
      <c r="D48" s="30" t="s">
        <v>359</v>
      </c>
      <c r="E48" s="98">
        <v>41</v>
      </c>
      <c r="F48" s="99" t="s">
        <v>45</v>
      </c>
      <c r="G48" s="100" t="s">
        <v>46</v>
      </c>
      <c r="H48" s="99" t="s">
        <v>29</v>
      </c>
      <c r="I48" s="101">
        <v>0.16900000000000001</v>
      </c>
      <c r="J48" s="101">
        <v>0.16600000000000001</v>
      </c>
      <c r="K48" s="102">
        <v>0.16800000000000001</v>
      </c>
      <c r="L48" s="6"/>
      <c r="M48" s="6"/>
    </row>
    <row r="49" spans="1:13" ht="15" customHeight="1" x14ac:dyDescent="0.25">
      <c r="A49" s="30">
        <v>43</v>
      </c>
      <c r="B49" s="33">
        <v>43154</v>
      </c>
      <c r="C49" s="30" t="s">
        <v>361</v>
      </c>
      <c r="D49" s="30" t="s">
        <v>354</v>
      </c>
      <c r="E49" s="98">
        <v>42</v>
      </c>
      <c r="F49" s="99" t="s">
        <v>47</v>
      </c>
      <c r="G49" s="100" t="s">
        <v>48</v>
      </c>
      <c r="H49" s="99" t="s">
        <v>29</v>
      </c>
      <c r="I49" s="101">
        <v>0.152</v>
      </c>
      <c r="J49" s="101">
        <v>0.14799999999999999</v>
      </c>
      <c r="K49" s="102">
        <v>0.152</v>
      </c>
      <c r="L49" s="6"/>
      <c r="M49" s="6"/>
    </row>
    <row r="50" spans="1:13" ht="15" customHeight="1" x14ac:dyDescent="0.25">
      <c r="A50" s="30">
        <v>44</v>
      </c>
      <c r="B50" s="33">
        <v>43154</v>
      </c>
      <c r="C50" s="30" t="s">
        <v>362</v>
      </c>
      <c r="D50" s="30" t="s">
        <v>358</v>
      </c>
      <c r="E50" s="98">
        <v>43</v>
      </c>
      <c r="F50" s="99" t="s">
        <v>49</v>
      </c>
      <c r="G50" s="100" t="s">
        <v>50</v>
      </c>
      <c r="H50" s="99" t="s">
        <v>29</v>
      </c>
      <c r="I50" s="101">
        <v>0.21099999999999999</v>
      </c>
      <c r="J50" s="101">
        <v>0.20699999999999999</v>
      </c>
      <c r="K50" s="102">
        <v>0.20599999999999999</v>
      </c>
      <c r="L50" s="6"/>
      <c r="M50" s="6"/>
    </row>
    <row r="51" spans="1:13" ht="15" customHeight="1" x14ac:dyDescent="0.25">
      <c r="A51" s="30">
        <v>45</v>
      </c>
      <c r="B51" s="33">
        <v>43154</v>
      </c>
      <c r="C51" s="30" t="s">
        <v>362</v>
      </c>
      <c r="D51" s="30" t="s">
        <v>359</v>
      </c>
      <c r="E51" s="98">
        <v>44</v>
      </c>
      <c r="F51" s="99" t="s">
        <v>51</v>
      </c>
      <c r="G51" s="100" t="s">
        <v>52</v>
      </c>
      <c r="H51" s="99" t="s">
        <v>29</v>
      </c>
      <c r="I51" s="101">
        <v>0.20100000000000001</v>
      </c>
      <c r="J51" s="101">
        <v>0.19700000000000001</v>
      </c>
      <c r="K51" s="102">
        <v>0.19700000000000001</v>
      </c>
      <c r="L51" s="6"/>
      <c r="M51" s="6"/>
    </row>
    <row r="52" spans="1:13" ht="15" customHeight="1" x14ac:dyDescent="0.25">
      <c r="A52" s="30">
        <v>46</v>
      </c>
      <c r="B52" s="33">
        <v>43154</v>
      </c>
      <c r="C52" s="30" t="s">
        <v>362</v>
      </c>
      <c r="D52" s="30" t="s">
        <v>354</v>
      </c>
      <c r="E52" s="98">
        <v>45</v>
      </c>
      <c r="F52" s="99" t="s">
        <v>53</v>
      </c>
      <c r="G52" s="100" t="s">
        <v>54</v>
      </c>
      <c r="H52" s="99" t="s">
        <v>29</v>
      </c>
      <c r="I52" s="101">
        <v>0.222</v>
      </c>
      <c r="J52" s="101">
        <v>0.218</v>
      </c>
      <c r="K52" s="102">
        <v>0.216</v>
      </c>
      <c r="L52" s="6"/>
      <c r="M52" s="6"/>
    </row>
    <row r="53" spans="1:13" ht="15" customHeight="1" x14ac:dyDescent="0.25">
      <c r="A53" s="30">
        <v>47</v>
      </c>
      <c r="B53" s="33">
        <v>43154</v>
      </c>
      <c r="C53" s="30" t="s">
        <v>363</v>
      </c>
      <c r="D53" s="30" t="s">
        <v>358</v>
      </c>
      <c r="E53" s="98">
        <v>46</v>
      </c>
      <c r="F53" s="99" t="s">
        <v>55</v>
      </c>
      <c r="G53" s="100" t="s">
        <v>56</v>
      </c>
      <c r="H53" s="99" t="s">
        <v>29</v>
      </c>
      <c r="I53" s="101">
        <v>0.124</v>
      </c>
      <c r="J53" s="101">
        <v>0.12</v>
      </c>
      <c r="K53" s="102">
        <v>0.125</v>
      </c>
      <c r="L53" s="6"/>
      <c r="M53" s="6"/>
    </row>
    <row r="54" spans="1:13" ht="15" customHeight="1" x14ac:dyDescent="0.25">
      <c r="A54" s="30">
        <v>48</v>
      </c>
      <c r="B54" s="33">
        <v>43154</v>
      </c>
      <c r="C54" s="30" t="s">
        <v>363</v>
      </c>
      <c r="D54" s="30" t="s">
        <v>359</v>
      </c>
      <c r="E54" s="98">
        <v>47</v>
      </c>
      <c r="F54" s="99" t="s">
        <v>57</v>
      </c>
      <c r="G54" s="100" t="s">
        <v>58</v>
      </c>
      <c r="H54" s="99" t="s">
        <v>29</v>
      </c>
      <c r="I54" s="101">
        <v>0.23599999999999999</v>
      </c>
      <c r="J54" s="101">
        <v>0.23200000000000001</v>
      </c>
      <c r="K54" s="102">
        <v>0.22900000000000001</v>
      </c>
      <c r="L54" s="6"/>
      <c r="M54" s="6"/>
    </row>
    <row r="55" spans="1:13" ht="15" customHeight="1" x14ac:dyDescent="0.25">
      <c r="A55" s="30">
        <v>49</v>
      </c>
      <c r="B55" s="33">
        <v>43154</v>
      </c>
      <c r="C55" s="30" t="s">
        <v>363</v>
      </c>
      <c r="D55" s="30" t="s">
        <v>354</v>
      </c>
      <c r="E55" s="98">
        <v>48</v>
      </c>
      <c r="F55" s="99" t="s">
        <v>59</v>
      </c>
      <c r="G55" s="100" t="s">
        <v>60</v>
      </c>
      <c r="H55" s="99" t="s">
        <v>29</v>
      </c>
      <c r="I55" s="101">
        <v>0.20200000000000001</v>
      </c>
      <c r="J55" s="101">
        <v>0.19700000000000001</v>
      </c>
      <c r="K55" s="102">
        <v>0.19700000000000001</v>
      </c>
      <c r="L55" s="6"/>
      <c r="M55" s="6"/>
    </row>
    <row r="56" spans="1:13" ht="15" customHeight="1" x14ac:dyDescent="0.25">
      <c r="A56" s="30">
        <v>50</v>
      </c>
      <c r="B56" s="33">
        <v>43154</v>
      </c>
      <c r="C56" s="30">
        <v>2</v>
      </c>
      <c r="D56" s="30" t="s">
        <v>358</v>
      </c>
      <c r="E56" s="98">
        <v>49</v>
      </c>
      <c r="F56" s="99" t="s">
        <v>61</v>
      </c>
      <c r="G56" s="100" t="s">
        <v>62</v>
      </c>
      <c r="H56" s="99" t="s">
        <v>29</v>
      </c>
      <c r="I56" s="101">
        <v>0.26100000000000001</v>
      </c>
      <c r="J56" s="101">
        <v>0.25600000000000001</v>
      </c>
      <c r="K56" s="102">
        <v>0.251</v>
      </c>
      <c r="L56" s="6"/>
      <c r="M56" s="6"/>
    </row>
    <row r="57" spans="1:13" ht="15" customHeight="1" x14ac:dyDescent="0.25">
      <c r="A57" s="30">
        <v>51</v>
      </c>
      <c r="B57" s="33">
        <v>43154</v>
      </c>
      <c r="C57" s="30">
        <v>2</v>
      </c>
      <c r="D57" s="30" t="s">
        <v>359</v>
      </c>
      <c r="E57" s="98">
        <v>50</v>
      </c>
      <c r="F57" s="99" t="s">
        <v>63</v>
      </c>
      <c r="G57" s="100" t="s">
        <v>64</v>
      </c>
      <c r="H57" s="99" t="s">
        <v>29</v>
      </c>
      <c r="I57" s="101">
        <v>0.311</v>
      </c>
      <c r="J57" s="101">
        <v>0.30599999999999999</v>
      </c>
      <c r="K57" s="102">
        <v>0.29599999999999999</v>
      </c>
      <c r="L57" s="6"/>
      <c r="M57" s="6"/>
    </row>
    <row r="58" spans="1:13" ht="15" customHeight="1" x14ac:dyDescent="0.25">
      <c r="A58" s="30">
        <v>52</v>
      </c>
      <c r="B58" s="33">
        <v>43154</v>
      </c>
      <c r="C58" s="30">
        <v>2</v>
      </c>
      <c r="D58" s="30" t="s">
        <v>354</v>
      </c>
      <c r="E58" s="98">
        <v>51</v>
      </c>
      <c r="F58" s="99" t="s">
        <v>65</v>
      </c>
      <c r="G58" s="100" t="s">
        <v>66</v>
      </c>
      <c r="H58" s="99" t="s">
        <v>29</v>
      </c>
      <c r="I58" s="101">
        <v>0.32600000000000001</v>
      </c>
      <c r="J58" s="101">
        <v>0.32200000000000001</v>
      </c>
      <c r="K58" s="102">
        <v>0.311</v>
      </c>
      <c r="L58" s="6"/>
      <c r="M58" s="6"/>
    </row>
    <row r="59" spans="1:13" ht="15" customHeight="1" x14ac:dyDescent="0.25">
      <c r="A59" s="30">
        <v>53</v>
      </c>
      <c r="B59" s="33">
        <v>43154</v>
      </c>
      <c r="C59" s="30" t="s">
        <v>364</v>
      </c>
      <c r="D59" s="30" t="s">
        <v>358</v>
      </c>
      <c r="E59" s="98">
        <v>52</v>
      </c>
      <c r="F59" s="99" t="s">
        <v>67</v>
      </c>
      <c r="G59" s="100" t="s">
        <v>68</v>
      </c>
      <c r="H59" s="99" t="s">
        <v>29</v>
      </c>
      <c r="I59" s="101">
        <v>0.28000000000000003</v>
      </c>
      <c r="J59" s="101">
        <v>0.27500000000000002</v>
      </c>
      <c r="K59" s="102">
        <v>0.26800000000000002</v>
      </c>
      <c r="L59" s="6"/>
      <c r="M59" s="6"/>
    </row>
    <row r="60" spans="1:13" ht="15" customHeight="1" x14ac:dyDescent="0.25">
      <c r="A60" s="30">
        <v>54</v>
      </c>
      <c r="B60" s="33">
        <v>43154</v>
      </c>
      <c r="C60" s="30" t="s">
        <v>364</v>
      </c>
      <c r="D60" s="30" t="s">
        <v>359</v>
      </c>
      <c r="E60" s="98">
        <v>53</v>
      </c>
      <c r="F60" s="99" t="s">
        <v>69</v>
      </c>
      <c r="G60" s="100" t="s">
        <v>70</v>
      </c>
      <c r="H60" s="99" t="s">
        <v>29</v>
      </c>
      <c r="I60" s="101">
        <v>0.33700000000000002</v>
      </c>
      <c r="J60" s="101">
        <v>0.33200000000000002</v>
      </c>
      <c r="K60" s="102">
        <v>0.32</v>
      </c>
      <c r="L60" s="6"/>
      <c r="M60" s="6"/>
    </row>
    <row r="61" spans="1:13" ht="15" customHeight="1" x14ac:dyDescent="0.25">
      <c r="A61" s="30">
        <v>55</v>
      </c>
      <c r="B61" s="33">
        <v>43154</v>
      </c>
      <c r="C61" s="30" t="s">
        <v>364</v>
      </c>
      <c r="D61" s="30" t="s">
        <v>354</v>
      </c>
      <c r="E61" s="98">
        <v>54</v>
      </c>
      <c r="F61" s="99" t="s">
        <v>71</v>
      </c>
      <c r="G61" s="100" t="s">
        <v>72</v>
      </c>
      <c r="H61" s="99" t="s">
        <v>29</v>
      </c>
      <c r="I61" s="101">
        <v>0.29899999999999999</v>
      </c>
      <c r="J61" s="101">
        <v>0.29399999999999998</v>
      </c>
      <c r="K61" s="102">
        <v>0.28499999999999998</v>
      </c>
      <c r="L61" s="6"/>
      <c r="M61" s="6"/>
    </row>
    <row r="62" spans="1:13" ht="15" customHeight="1" x14ac:dyDescent="0.25">
      <c r="A62" s="30">
        <v>56</v>
      </c>
      <c r="B62" s="33">
        <v>43154</v>
      </c>
      <c r="C62" s="30">
        <v>3</v>
      </c>
      <c r="D62" s="30" t="s">
        <v>358</v>
      </c>
      <c r="E62" s="98">
        <v>55</v>
      </c>
      <c r="F62" s="99" t="s">
        <v>73</v>
      </c>
      <c r="G62" s="100" t="s">
        <v>74</v>
      </c>
      <c r="H62" s="99" t="s">
        <v>29</v>
      </c>
      <c r="I62" s="101">
        <v>0.29199999999999998</v>
      </c>
      <c r="J62" s="101">
        <v>0.28599999999999998</v>
      </c>
      <c r="K62" s="102">
        <v>0.27800000000000002</v>
      </c>
      <c r="L62" s="6"/>
      <c r="M62" s="6"/>
    </row>
    <row r="63" spans="1:13" ht="15" customHeight="1" x14ac:dyDescent="0.25">
      <c r="A63" s="30">
        <v>57</v>
      </c>
      <c r="B63" s="33">
        <v>43154</v>
      </c>
      <c r="C63" s="30">
        <v>3</v>
      </c>
      <c r="D63" s="30" t="s">
        <v>359</v>
      </c>
      <c r="E63" s="98">
        <v>56</v>
      </c>
      <c r="F63" s="99" t="s">
        <v>75</v>
      </c>
      <c r="G63" s="100" t="s">
        <v>76</v>
      </c>
      <c r="H63" s="99" t="s">
        <v>29</v>
      </c>
      <c r="I63" s="101">
        <v>0.28399999999999997</v>
      </c>
      <c r="J63" s="101">
        <v>0.27900000000000003</v>
      </c>
      <c r="K63" s="102">
        <v>0.27100000000000002</v>
      </c>
      <c r="L63" s="6"/>
      <c r="M63" s="6"/>
    </row>
    <row r="64" spans="1:13" ht="15" customHeight="1" x14ac:dyDescent="0.25">
      <c r="A64" s="30">
        <v>58</v>
      </c>
      <c r="B64" s="33">
        <v>43154</v>
      </c>
      <c r="C64" s="30">
        <v>3</v>
      </c>
      <c r="D64" s="30" t="s">
        <v>354</v>
      </c>
      <c r="E64" s="98">
        <v>57</v>
      </c>
      <c r="F64" s="99" t="s">
        <v>77</v>
      </c>
      <c r="G64" s="100" t="s">
        <v>78</v>
      </c>
      <c r="H64" s="99" t="s">
        <v>29</v>
      </c>
      <c r="I64" s="101">
        <v>0.311</v>
      </c>
      <c r="J64" s="101">
        <v>0.30599999999999999</v>
      </c>
      <c r="K64" s="102">
        <v>0.29599999999999999</v>
      </c>
      <c r="L64" s="6"/>
      <c r="M64" s="6"/>
    </row>
    <row r="65" spans="1:13" ht="15" customHeight="1" x14ac:dyDescent="0.25">
      <c r="A65" s="30">
        <v>59</v>
      </c>
      <c r="B65" s="33">
        <v>43154</v>
      </c>
      <c r="C65" s="30">
        <v>4</v>
      </c>
      <c r="D65" s="30" t="s">
        <v>358</v>
      </c>
      <c r="E65" s="98">
        <v>58</v>
      </c>
      <c r="F65" s="99" t="s">
        <v>79</v>
      </c>
      <c r="G65" s="100" t="s">
        <v>80</v>
      </c>
      <c r="H65" s="99" t="s">
        <v>29</v>
      </c>
      <c r="I65" s="101">
        <v>0.19</v>
      </c>
      <c r="J65" s="101">
        <v>0.184</v>
      </c>
      <c r="K65" s="102">
        <v>0.185</v>
      </c>
      <c r="L65" s="6"/>
      <c r="M65" s="6"/>
    </row>
    <row r="66" spans="1:13" ht="15" customHeight="1" x14ac:dyDescent="0.25">
      <c r="A66" s="30">
        <v>60</v>
      </c>
      <c r="B66" s="33">
        <v>43154</v>
      </c>
      <c r="C66" s="30">
        <v>4</v>
      </c>
      <c r="D66" s="30" t="s">
        <v>359</v>
      </c>
      <c r="E66" s="98">
        <v>59</v>
      </c>
      <c r="F66" s="99" t="s">
        <v>81</v>
      </c>
      <c r="G66" s="100" t="s">
        <v>82</v>
      </c>
      <c r="H66" s="99" t="s">
        <v>29</v>
      </c>
      <c r="I66" s="101">
        <v>0.16300000000000001</v>
      </c>
      <c r="J66" s="101">
        <v>0.158</v>
      </c>
      <c r="K66" s="102">
        <v>0.161</v>
      </c>
      <c r="L66" s="6"/>
      <c r="M66" s="6"/>
    </row>
    <row r="67" spans="1:13" ht="15" customHeight="1" x14ac:dyDescent="0.25">
      <c r="A67" s="30">
        <v>61</v>
      </c>
      <c r="B67" s="33">
        <v>43154</v>
      </c>
      <c r="C67" s="30">
        <v>4</v>
      </c>
      <c r="D67" s="30" t="s">
        <v>354</v>
      </c>
      <c r="E67" s="98">
        <v>60</v>
      </c>
      <c r="F67" s="99" t="s">
        <v>83</v>
      </c>
      <c r="G67" s="100" t="s">
        <v>84</v>
      </c>
      <c r="H67" s="99" t="s">
        <v>29</v>
      </c>
      <c r="I67" s="101">
        <v>0.151</v>
      </c>
      <c r="J67" s="101">
        <v>0.14599999999999999</v>
      </c>
      <c r="K67" s="102">
        <v>0.15</v>
      </c>
      <c r="L67" s="6"/>
      <c r="M67" s="6"/>
    </row>
    <row r="68" spans="1:13" ht="15" customHeight="1" x14ac:dyDescent="0.25">
      <c r="A68" s="30">
        <v>62</v>
      </c>
      <c r="B68" s="33">
        <v>43154</v>
      </c>
      <c r="C68" s="30">
        <v>5</v>
      </c>
      <c r="D68" s="30" t="s">
        <v>358</v>
      </c>
      <c r="E68" s="98">
        <v>62</v>
      </c>
      <c r="F68" s="99" t="s">
        <v>85</v>
      </c>
      <c r="G68" s="100" t="s">
        <v>86</v>
      </c>
      <c r="H68" s="99" t="s">
        <v>29</v>
      </c>
      <c r="I68" s="101">
        <v>0.14000000000000001</v>
      </c>
      <c r="J68" s="101">
        <v>0.13500000000000001</v>
      </c>
      <c r="K68" s="102">
        <v>0.14000000000000001</v>
      </c>
      <c r="L68" s="6"/>
      <c r="M68" s="6"/>
    </row>
    <row r="69" spans="1:13" ht="15" customHeight="1" x14ac:dyDescent="0.25">
      <c r="A69" s="30">
        <v>63</v>
      </c>
      <c r="B69" s="33">
        <v>43154</v>
      </c>
      <c r="C69" s="30">
        <v>5</v>
      </c>
      <c r="D69" s="30" t="s">
        <v>359</v>
      </c>
      <c r="E69" s="98">
        <v>63</v>
      </c>
      <c r="F69" s="99" t="s">
        <v>87</v>
      </c>
      <c r="G69" s="100" t="s">
        <v>88</v>
      </c>
      <c r="H69" s="99" t="s">
        <v>29</v>
      </c>
      <c r="I69" s="101">
        <v>0.152</v>
      </c>
      <c r="J69" s="101">
        <v>0.14799999999999999</v>
      </c>
      <c r="K69" s="102">
        <v>0.151</v>
      </c>
      <c r="L69" s="6"/>
      <c r="M69" s="6"/>
    </row>
    <row r="70" spans="1:13" ht="15" customHeight="1" x14ac:dyDescent="0.25">
      <c r="A70" s="30">
        <v>64</v>
      </c>
      <c r="B70" s="33">
        <v>43154</v>
      </c>
      <c r="C70" s="30">
        <v>5</v>
      </c>
      <c r="D70" s="30" t="s">
        <v>354</v>
      </c>
      <c r="E70" s="99"/>
      <c r="F70" s="99" t="s">
        <v>89</v>
      </c>
      <c r="G70" s="100" t="s">
        <v>90</v>
      </c>
      <c r="H70" s="99" t="s">
        <v>29</v>
      </c>
      <c r="I70" s="101">
        <v>0.17599999999999999</v>
      </c>
      <c r="J70" s="101">
        <v>0.17199999999999999</v>
      </c>
      <c r="K70" s="102">
        <v>0.17399999999999999</v>
      </c>
      <c r="L70" s="6"/>
      <c r="M70" s="6"/>
    </row>
    <row r="71" spans="1:13" ht="15" customHeight="1" x14ac:dyDescent="0.25">
      <c r="A71" s="30">
        <v>65</v>
      </c>
      <c r="B71" s="33">
        <v>43154</v>
      </c>
      <c r="C71" s="30">
        <v>6</v>
      </c>
      <c r="D71" s="30" t="s">
        <v>358</v>
      </c>
      <c r="E71" s="98">
        <v>67</v>
      </c>
      <c r="F71" s="99" t="s">
        <v>91</v>
      </c>
      <c r="G71" s="100" t="s">
        <v>92</v>
      </c>
      <c r="H71" s="99" t="s">
        <v>29</v>
      </c>
      <c r="I71" s="101">
        <v>0.14199999999999999</v>
      </c>
      <c r="J71" s="101">
        <v>0.13700000000000001</v>
      </c>
      <c r="K71" s="102">
        <v>0.14099999999999999</v>
      </c>
      <c r="L71" s="6"/>
      <c r="M71" s="6"/>
    </row>
    <row r="72" spans="1:13" ht="15" customHeight="1" x14ac:dyDescent="0.25">
      <c r="A72" s="30">
        <v>66</v>
      </c>
      <c r="B72" s="33">
        <v>43154</v>
      </c>
      <c r="C72" s="30">
        <v>6</v>
      </c>
      <c r="D72" s="30" t="s">
        <v>359</v>
      </c>
      <c r="E72" s="98">
        <v>68</v>
      </c>
      <c r="F72" s="99" t="s">
        <v>93</v>
      </c>
      <c r="G72" s="100" t="s">
        <v>94</v>
      </c>
      <c r="H72" s="99" t="s">
        <v>29</v>
      </c>
      <c r="I72" s="101">
        <v>0.14599999999999999</v>
      </c>
      <c r="J72" s="101">
        <v>0.14000000000000001</v>
      </c>
      <c r="K72" s="102">
        <v>0.14399999999999999</v>
      </c>
      <c r="L72" s="6"/>
      <c r="M72" s="6"/>
    </row>
    <row r="73" spans="1:13" ht="15" customHeight="1" x14ac:dyDescent="0.25">
      <c r="A73" s="30">
        <v>67</v>
      </c>
      <c r="B73" s="33">
        <v>43154</v>
      </c>
      <c r="C73" s="30">
        <v>6</v>
      </c>
      <c r="D73" s="30" t="s">
        <v>354</v>
      </c>
      <c r="E73" s="98">
        <v>69</v>
      </c>
      <c r="F73" s="99" t="s">
        <v>95</v>
      </c>
      <c r="G73" s="100" t="s">
        <v>96</v>
      </c>
      <c r="H73" s="99" t="s">
        <v>29</v>
      </c>
      <c r="I73" s="101">
        <v>0.14199999999999999</v>
      </c>
      <c r="J73" s="101">
        <v>0.13700000000000001</v>
      </c>
      <c r="K73" s="102">
        <v>0.14099999999999999</v>
      </c>
      <c r="L73" s="6"/>
      <c r="M73" s="6"/>
    </row>
    <row r="74" spans="1:13" ht="15" customHeight="1" x14ac:dyDescent="0.25">
      <c r="A74" s="30">
        <v>68</v>
      </c>
      <c r="B74" s="33">
        <v>43154</v>
      </c>
      <c r="C74" s="30">
        <v>7</v>
      </c>
      <c r="D74" s="30" t="s">
        <v>358</v>
      </c>
      <c r="E74" s="98">
        <v>70</v>
      </c>
      <c r="F74" s="99" t="s">
        <v>97</v>
      </c>
      <c r="G74" s="100" t="s">
        <v>98</v>
      </c>
      <c r="H74" s="99" t="s">
        <v>29</v>
      </c>
      <c r="I74" s="101">
        <v>0.123</v>
      </c>
      <c r="J74" s="101">
        <v>0.11799999999999999</v>
      </c>
      <c r="K74" s="102">
        <v>0.123</v>
      </c>
      <c r="L74" s="6"/>
      <c r="M74" s="6"/>
    </row>
    <row r="75" spans="1:13" ht="15" customHeight="1" x14ac:dyDescent="0.25">
      <c r="A75" s="30">
        <v>69</v>
      </c>
      <c r="B75" s="33">
        <v>43154</v>
      </c>
      <c r="C75" s="30">
        <v>7</v>
      </c>
      <c r="D75" s="30" t="s">
        <v>359</v>
      </c>
      <c r="E75" s="98">
        <v>71</v>
      </c>
      <c r="F75" s="99" t="s">
        <v>99</v>
      </c>
      <c r="G75" s="100" t="s">
        <v>100</v>
      </c>
      <c r="H75" s="99" t="s">
        <v>29</v>
      </c>
      <c r="I75" s="101">
        <v>0.128</v>
      </c>
      <c r="J75" s="101">
        <v>0.123</v>
      </c>
      <c r="K75" s="102">
        <v>0.128</v>
      </c>
      <c r="L75" s="6"/>
      <c r="M75" s="6"/>
    </row>
    <row r="76" spans="1:13" ht="15" customHeight="1" x14ac:dyDescent="0.25">
      <c r="A76" s="30">
        <v>70</v>
      </c>
      <c r="B76" s="33">
        <v>43154</v>
      </c>
      <c r="C76" s="30">
        <v>7</v>
      </c>
      <c r="D76" s="30" t="s">
        <v>354</v>
      </c>
      <c r="E76" s="98">
        <v>73</v>
      </c>
      <c r="F76" s="99" t="s">
        <v>101</v>
      </c>
      <c r="G76" s="100" t="s">
        <v>102</v>
      </c>
      <c r="H76" s="99" t="s">
        <v>29</v>
      </c>
      <c r="I76" s="101">
        <v>0.13500000000000001</v>
      </c>
      <c r="J76" s="101">
        <v>0.13</v>
      </c>
      <c r="K76" s="102">
        <v>0.13500000000000001</v>
      </c>
      <c r="L76" s="6"/>
      <c r="M76" s="6"/>
    </row>
    <row r="77" spans="1:13" ht="15" customHeight="1" x14ac:dyDescent="0.25">
      <c r="A77" s="30">
        <v>71</v>
      </c>
      <c r="B77" s="33">
        <v>43154</v>
      </c>
      <c r="C77" s="30">
        <v>8</v>
      </c>
      <c r="D77" s="30" t="s">
        <v>358</v>
      </c>
      <c r="E77" s="98">
        <v>74</v>
      </c>
      <c r="F77" s="99" t="s">
        <v>103</v>
      </c>
      <c r="G77" s="100" t="s">
        <v>104</v>
      </c>
      <c r="H77" s="99" t="s">
        <v>29</v>
      </c>
      <c r="I77" s="101">
        <v>6.2E-2</v>
      </c>
      <c r="J77" s="101">
        <v>5.7000000000000002E-2</v>
      </c>
      <c r="K77" s="102">
        <v>6.3E-2</v>
      </c>
      <c r="L77" s="6"/>
      <c r="M77" s="6"/>
    </row>
    <row r="78" spans="1:13" ht="15" customHeight="1" x14ac:dyDescent="0.25">
      <c r="A78" s="30">
        <v>72</v>
      </c>
      <c r="B78" s="33">
        <v>43154</v>
      </c>
      <c r="C78" s="30">
        <v>8</v>
      </c>
      <c r="D78" s="30" t="s">
        <v>359</v>
      </c>
      <c r="E78" s="98">
        <v>75</v>
      </c>
      <c r="F78" s="99" t="s">
        <v>105</v>
      </c>
      <c r="G78" s="100" t="s">
        <v>106</v>
      </c>
      <c r="H78" s="99" t="s">
        <v>29</v>
      </c>
      <c r="I78" s="101">
        <v>6.9000000000000006E-2</v>
      </c>
      <c r="J78" s="101">
        <v>6.4000000000000001E-2</v>
      </c>
      <c r="K78" s="102">
        <v>7.0000000000000007E-2</v>
      </c>
      <c r="L78" s="6"/>
      <c r="M78" s="6"/>
    </row>
    <row r="79" spans="1:13" ht="15" customHeight="1" x14ac:dyDescent="0.25">
      <c r="A79" s="30">
        <v>73</v>
      </c>
      <c r="B79" s="33">
        <v>43154</v>
      </c>
      <c r="C79" s="30">
        <v>8</v>
      </c>
      <c r="D79" s="30" t="s">
        <v>354</v>
      </c>
      <c r="E79" s="98">
        <v>76</v>
      </c>
      <c r="F79" s="99" t="s">
        <v>107</v>
      </c>
      <c r="G79" s="100" t="s">
        <v>108</v>
      </c>
      <c r="H79" s="99" t="s">
        <v>29</v>
      </c>
      <c r="I79" s="101">
        <v>6.0999999999999999E-2</v>
      </c>
      <c r="J79" s="101">
        <v>5.6000000000000001E-2</v>
      </c>
      <c r="K79" s="102">
        <v>6.2E-2</v>
      </c>
      <c r="L79" s="6"/>
      <c r="M79" s="6"/>
    </row>
    <row r="80" spans="1:13" ht="15" customHeight="1" x14ac:dyDescent="0.25">
      <c r="A80" s="30">
        <v>74</v>
      </c>
      <c r="B80" s="33">
        <v>43182</v>
      </c>
      <c r="C80" s="30">
        <v>1</v>
      </c>
      <c r="D80" s="30" t="s">
        <v>358</v>
      </c>
      <c r="E80" s="98">
        <v>77</v>
      </c>
      <c r="F80" s="99" t="s">
        <v>109</v>
      </c>
      <c r="G80" s="100" t="s">
        <v>110</v>
      </c>
      <c r="H80" s="99" t="s">
        <v>29</v>
      </c>
      <c r="I80" s="101">
        <v>0.122</v>
      </c>
      <c r="J80" s="101">
        <v>0.11700000000000001</v>
      </c>
      <c r="K80" s="102">
        <v>0.122</v>
      </c>
      <c r="L80" s="6"/>
      <c r="M80" s="6"/>
    </row>
    <row r="81" spans="1:13" ht="15" customHeight="1" x14ac:dyDescent="0.25">
      <c r="A81" s="30">
        <v>75</v>
      </c>
      <c r="B81" s="33">
        <v>43182</v>
      </c>
      <c r="C81" s="30">
        <v>1</v>
      </c>
      <c r="D81" s="30" t="s">
        <v>359</v>
      </c>
      <c r="E81" s="98">
        <v>78</v>
      </c>
      <c r="F81" s="99" t="s">
        <v>111</v>
      </c>
      <c r="G81" s="100" t="s">
        <v>112</v>
      </c>
      <c r="H81" s="99" t="s">
        <v>29</v>
      </c>
      <c r="I81" s="101">
        <v>0.14699999999999999</v>
      </c>
      <c r="J81" s="101">
        <v>0.14099999999999999</v>
      </c>
      <c r="K81" s="102">
        <v>0.14499999999999999</v>
      </c>
      <c r="L81" s="6"/>
      <c r="M81" s="6"/>
    </row>
    <row r="82" spans="1:13" ht="15" customHeight="1" x14ac:dyDescent="0.25">
      <c r="A82" s="30">
        <v>76</v>
      </c>
      <c r="B82" s="33">
        <v>43182</v>
      </c>
      <c r="C82" s="30">
        <v>1</v>
      </c>
      <c r="D82" s="30" t="s">
        <v>354</v>
      </c>
      <c r="E82" s="98">
        <v>79</v>
      </c>
      <c r="F82" s="99" t="s">
        <v>113</v>
      </c>
      <c r="G82" s="100" t="s">
        <v>114</v>
      </c>
      <c r="H82" s="99" t="s">
        <v>29</v>
      </c>
      <c r="I82" s="101">
        <v>0.12</v>
      </c>
      <c r="J82" s="101">
        <v>0.114</v>
      </c>
      <c r="K82" s="102">
        <v>0.12</v>
      </c>
      <c r="L82" s="6"/>
      <c r="M82" s="6"/>
    </row>
    <row r="83" spans="1:13" ht="15" customHeight="1" x14ac:dyDescent="0.25">
      <c r="A83" s="30">
        <v>77</v>
      </c>
      <c r="B83" s="33">
        <v>43182</v>
      </c>
      <c r="C83" s="30" t="s">
        <v>360</v>
      </c>
      <c r="D83" s="30" t="s">
        <v>358</v>
      </c>
      <c r="E83" s="98">
        <v>80</v>
      </c>
      <c r="F83" s="99" t="s">
        <v>115</v>
      </c>
      <c r="G83" s="100" t="s">
        <v>116</v>
      </c>
      <c r="H83" s="99" t="s">
        <v>29</v>
      </c>
      <c r="I83" s="101">
        <v>8.5000000000000006E-2</v>
      </c>
      <c r="J83" s="101">
        <v>7.9000000000000001E-2</v>
      </c>
      <c r="K83" s="102">
        <v>8.5999999999999993E-2</v>
      </c>
      <c r="L83" s="6"/>
      <c r="M83" s="6"/>
    </row>
    <row r="84" spans="1:13" ht="15" customHeight="1" x14ac:dyDescent="0.25">
      <c r="A84" s="30">
        <v>78</v>
      </c>
      <c r="B84" s="33">
        <v>43182</v>
      </c>
      <c r="C84" s="30" t="s">
        <v>360</v>
      </c>
      <c r="D84" s="30" t="s">
        <v>359</v>
      </c>
      <c r="E84" s="98">
        <v>81</v>
      </c>
      <c r="F84" s="99" t="s">
        <v>117</v>
      </c>
      <c r="G84" s="100" t="s">
        <v>118</v>
      </c>
      <c r="H84" s="99" t="s">
        <v>29</v>
      </c>
      <c r="I84" s="101">
        <v>9.1999999999999998E-2</v>
      </c>
      <c r="J84" s="101">
        <v>8.5999999999999993E-2</v>
      </c>
      <c r="K84" s="102">
        <v>9.1999999999999998E-2</v>
      </c>
      <c r="L84" s="6"/>
      <c r="M84" s="6"/>
    </row>
    <row r="85" spans="1:13" ht="15" customHeight="1" x14ac:dyDescent="0.25">
      <c r="A85" s="30">
        <v>79</v>
      </c>
      <c r="B85" s="33">
        <v>43182</v>
      </c>
      <c r="C85" s="30" t="s">
        <v>360</v>
      </c>
      <c r="D85" s="30" t="s">
        <v>354</v>
      </c>
      <c r="E85" s="98">
        <v>82</v>
      </c>
      <c r="F85" s="99" t="s">
        <v>119</v>
      </c>
      <c r="G85" s="100" t="s">
        <v>120</v>
      </c>
      <c r="H85" s="99" t="s">
        <v>29</v>
      </c>
      <c r="I85" s="101">
        <v>9.7000000000000003E-2</v>
      </c>
      <c r="J85" s="101">
        <v>9.1999999999999998E-2</v>
      </c>
      <c r="K85" s="102">
        <v>9.8000000000000004E-2</v>
      </c>
      <c r="L85" s="6"/>
      <c r="M85" s="6"/>
    </row>
    <row r="86" spans="1:13" ht="15" customHeight="1" x14ac:dyDescent="0.25">
      <c r="A86" s="30">
        <v>80</v>
      </c>
      <c r="B86" s="33">
        <v>43182</v>
      </c>
      <c r="C86" s="30" t="s">
        <v>361</v>
      </c>
      <c r="D86" s="30" t="s">
        <v>358</v>
      </c>
      <c r="E86" s="98">
        <v>83</v>
      </c>
      <c r="F86" s="99" t="s">
        <v>121</v>
      </c>
      <c r="G86" s="100" t="s">
        <v>122</v>
      </c>
      <c r="H86" s="99" t="s">
        <v>29</v>
      </c>
      <c r="I86" s="101">
        <v>0.154</v>
      </c>
      <c r="J86" s="101">
        <v>0.14799999999999999</v>
      </c>
      <c r="K86" s="102">
        <v>0.152</v>
      </c>
      <c r="L86" s="6"/>
      <c r="M86" s="6"/>
    </row>
    <row r="87" spans="1:13" ht="15" customHeight="1" x14ac:dyDescent="0.25">
      <c r="A87" s="30">
        <v>81</v>
      </c>
      <c r="B87" s="33">
        <v>43182</v>
      </c>
      <c r="C87" s="30" t="s">
        <v>361</v>
      </c>
      <c r="D87" s="30" t="s">
        <v>359</v>
      </c>
      <c r="E87" s="98">
        <v>84</v>
      </c>
      <c r="F87" s="99" t="s">
        <v>123</v>
      </c>
      <c r="G87" s="100" t="s">
        <v>124</v>
      </c>
      <c r="H87" s="99" t="s">
        <v>29</v>
      </c>
      <c r="I87" s="101">
        <v>0.13600000000000001</v>
      </c>
      <c r="J87" s="101">
        <v>0.13</v>
      </c>
      <c r="K87" s="102">
        <v>0.13500000000000001</v>
      </c>
      <c r="L87" s="6"/>
      <c r="M87" s="6"/>
    </row>
    <row r="88" spans="1:13" ht="15" customHeight="1" x14ac:dyDescent="0.25">
      <c r="A88" s="30">
        <v>82</v>
      </c>
      <c r="B88" s="33">
        <v>43182</v>
      </c>
      <c r="C88" s="30" t="s">
        <v>361</v>
      </c>
      <c r="D88" s="30" t="s">
        <v>354</v>
      </c>
      <c r="E88" s="98">
        <v>85</v>
      </c>
      <c r="F88" s="99" t="s">
        <v>125</v>
      </c>
      <c r="G88" s="100" t="s">
        <v>126</v>
      </c>
      <c r="H88" s="99" t="s">
        <v>29</v>
      </c>
      <c r="I88" s="101">
        <v>0.156</v>
      </c>
      <c r="J88" s="101">
        <v>0.15</v>
      </c>
      <c r="K88" s="102">
        <v>0.153</v>
      </c>
      <c r="L88" s="6"/>
      <c r="M88" s="6"/>
    </row>
    <row r="89" spans="1:13" ht="15" customHeight="1" x14ac:dyDescent="0.25">
      <c r="A89" s="30">
        <v>83</v>
      </c>
      <c r="B89" s="33">
        <v>43182</v>
      </c>
      <c r="C89" s="30" t="s">
        <v>362</v>
      </c>
      <c r="D89" s="30" t="s">
        <v>358</v>
      </c>
      <c r="E89" s="98">
        <v>86</v>
      </c>
      <c r="F89" s="99" t="s">
        <v>127</v>
      </c>
      <c r="G89" s="100" t="s">
        <v>128</v>
      </c>
      <c r="H89" s="99" t="s">
        <v>29</v>
      </c>
      <c r="I89" s="101">
        <v>0.159</v>
      </c>
      <c r="J89" s="101">
        <v>0.153</v>
      </c>
      <c r="K89" s="102">
        <v>0.156</v>
      </c>
      <c r="L89" s="6"/>
      <c r="M89" s="6"/>
    </row>
    <row r="90" spans="1:13" ht="15" customHeight="1" x14ac:dyDescent="0.25">
      <c r="A90" s="30">
        <v>84</v>
      </c>
      <c r="B90" s="33">
        <v>43182</v>
      </c>
      <c r="C90" s="30" t="s">
        <v>362</v>
      </c>
      <c r="D90" s="30" t="s">
        <v>359</v>
      </c>
      <c r="E90" s="98">
        <v>87</v>
      </c>
      <c r="F90" s="99" t="s">
        <v>129</v>
      </c>
      <c r="G90" s="100" t="s">
        <v>130</v>
      </c>
      <c r="H90" s="99" t="s">
        <v>29</v>
      </c>
      <c r="I90" s="101">
        <v>0.14299999999999999</v>
      </c>
      <c r="J90" s="101">
        <v>0.13700000000000001</v>
      </c>
      <c r="K90" s="102">
        <v>0.14099999999999999</v>
      </c>
      <c r="L90" s="6"/>
      <c r="M90" s="6"/>
    </row>
    <row r="91" spans="1:13" ht="15" customHeight="1" x14ac:dyDescent="0.25">
      <c r="A91" s="30">
        <v>85</v>
      </c>
      <c r="B91" s="33">
        <v>43182</v>
      </c>
      <c r="C91" s="30" t="s">
        <v>362</v>
      </c>
      <c r="D91" s="30" t="s">
        <v>354</v>
      </c>
      <c r="E91" s="98">
        <v>91</v>
      </c>
      <c r="F91" s="99" t="s">
        <v>131</v>
      </c>
      <c r="G91" s="100" t="s">
        <v>132</v>
      </c>
      <c r="H91" s="99" t="s">
        <v>29</v>
      </c>
      <c r="I91" s="101">
        <v>0.16500000000000001</v>
      </c>
      <c r="J91" s="101">
        <v>0.159</v>
      </c>
      <c r="K91" s="102">
        <v>0.16200000000000001</v>
      </c>
      <c r="L91" s="6"/>
      <c r="M91" s="6"/>
    </row>
    <row r="92" spans="1:13" ht="15" customHeight="1" x14ac:dyDescent="0.25">
      <c r="A92" s="30">
        <v>86</v>
      </c>
      <c r="B92" s="33">
        <v>43182</v>
      </c>
      <c r="C92" s="30" t="s">
        <v>363</v>
      </c>
      <c r="D92" s="30" t="s">
        <v>358</v>
      </c>
      <c r="E92" s="99"/>
      <c r="F92" s="99" t="s">
        <v>133</v>
      </c>
      <c r="G92" s="100" t="s">
        <v>134</v>
      </c>
      <c r="H92" s="99" t="s">
        <v>29</v>
      </c>
      <c r="I92" s="101">
        <v>0.16400000000000001</v>
      </c>
      <c r="J92" s="101">
        <v>0.158</v>
      </c>
      <c r="K92" s="102">
        <v>0.16</v>
      </c>
      <c r="L92" s="6"/>
      <c r="M92" s="6"/>
    </row>
    <row r="93" spans="1:13" ht="15" customHeight="1" x14ac:dyDescent="0.25">
      <c r="A93" s="30">
        <v>87</v>
      </c>
      <c r="B93" s="33">
        <v>43182</v>
      </c>
      <c r="C93" s="30" t="s">
        <v>363</v>
      </c>
      <c r="D93" s="30" t="s">
        <v>359</v>
      </c>
      <c r="E93" s="98">
        <v>92</v>
      </c>
      <c r="F93" s="99" t="s">
        <v>135</v>
      </c>
      <c r="G93" s="100" t="s">
        <v>136</v>
      </c>
      <c r="H93" s="99" t="s">
        <v>29</v>
      </c>
      <c r="I93" s="101">
        <v>0.14799999999999999</v>
      </c>
      <c r="J93" s="101">
        <v>0.14199999999999999</v>
      </c>
      <c r="K93" s="102">
        <v>0.14499999999999999</v>
      </c>
      <c r="L93" s="6"/>
      <c r="M93" s="6"/>
    </row>
    <row r="94" spans="1:13" ht="15" customHeight="1" x14ac:dyDescent="0.25">
      <c r="A94" s="30">
        <v>88</v>
      </c>
      <c r="B94" s="33">
        <v>43182</v>
      </c>
      <c r="C94" s="30" t="s">
        <v>363</v>
      </c>
      <c r="D94" s="30" t="s">
        <v>354</v>
      </c>
      <c r="E94" s="98">
        <v>94</v>
      </c>
      <c r="F94" s="99" t="s">
        <v>137</v>
      </c>
      <c r="G94" s="100" t="s">
        <v>138</v>
      </c>
      <c r="H94" s="99" t="s">
        <v>29</v>
      </c>
      <c r="I94" s="101">
        <v>0.161</v>
      </c>
      <c r="J94" s="101">
        <v>0.154</v>
      </c>
      <c r="K94" s="102">
        <v>0.157</v>
      </c>
      <c r="L94" s="6"/>
      <c r="M94" s="6"/>
    </row>
    <row r="95" spans="1:13" ht="15" customHeight="1" x14ac:dyDescent="0.25">
      <c r="A95" s="30">
        <v>89</v>
      </c>
      <c r="B95" s="33">
        <v>43182</v>
      </c>
      <c r="C95" s="30">
        <v>2</v>
      </c>
      <c r="D95" s="30" t="s">
        <v>358</v>
      </c>
      <c r="E95" s="98">
        <v>95</v>
      </c>
      <c r="F95" s="99" t="s">
        <v>139</v>
      </c>
      <c r="G95" s="100" t="s">
        <v>140</v>
      </c>
      <c r="H95" s="99" t="s">
        <v>29</v>
      </c>
      <c r="I95" s="101">
        <v>0.16800000000000001</v>
      </c>
      <c r="J95" s="101">
        <v>0.161</v>
      </c>
      <c r="K95" s="102">
        <v>0.16400000000000001</v>
      </c>
      <c r="L95" s="6"/>
      <c r="M95" s="6"/>
    </row>
    <row r="96" spans="1:13" ht="15" customHeight="1" x14ac:dyDescent="0.25">
      <c r="A96" s="30">
        <v>90</v>
      </c>
      <c r="B96" s="33">
        <v>43182</v>
      </c>
      <c r="C96" s="30">
        <v>2</v>
      </c>
      <c r="D96" s="30" t="s">
        <v>359</v>
      </c>
      <c r="E96" s="98">
        <v>96</v>
      </c>
      <c r="F96" s="99" t="s">
        <v>141</v>
      </c>
      <c r="G96" s="100" t="s">
        <v>142</v>
      </c>
      <c r="H96" s="99" t="s">
        <v>29</v>
      </c>
      <c r="I96" s="101">
        <v>0.17499999999999999</v>
      </c>
      <c r="J96" s="101">
        <v>0.16800000000000001</v>
      </c>
      <c r="K96" s="102">
        <v>0.17</v>
      </c>
      <c r="L96" s="6"/>
      <c r="M96" s="6"/>
    </row>
    <row r="97" spans="1:13" ht="15" customHeight="1" x14ac:dyDescent="0.25">
      <c r="A97" s="30">
        <v>91</v>
      </c>
      <c r="B97" s="33">
        <v>43182</v>
      </c>
      <c r="C97" s="30">
        <v>2</v>
      </c>
      <c r="D97" s="30" t="s">
        <v>354</v>
      </c>
      <c r="E97" s="98">
        <v>97</v>
      </c>
      <c r="F97" s="99" t="s">
        <v>143</v>
      </c>
      <c r="G97" s="100" t="s">
        <v>144</v>
      </c>
      <c r="H97" s="99" t="s">
        <v>29</v>
      </c>
      <c r="I97" s="101">
        <v>0.2</v>
      </c>
      <c r="J97" s="101">
        <v>0.193</v>
      </c>
      <c r="K97" s="102">
        <v>0.193</v>
      </c>
      <c r="L97" s="6"/>
      <c r="M97" s="6"/>
    </row>
    <row r="98" spans="1:13" ht="15" customHeight="1" x14ac:dyDescent="0.25">
      <c r="A98" s="30">
        <v>92</v>
      </c>
      <c r="B98" s="33">
        <v>43182</v>
      </c>
      <c r="C98" s="30" t="s">
        <v>364</v>
      </c>
      <c r="D98" s="30" t="s">
        <v>358</v>
      </c>
      <c r="E98" s="98">
        <v>98</v>
      </c>
      <c r="F98" s="99" t="s">
        <v>145</v>
      </c>
      <c r="G98" s="100" t="s">
        <v>146</v>
      </c>
      <c r="H98" s="99" t="s">
        <v>29</v>
      </c>
      <c r="I98" s="101">
        <v>0.17</v>
      </c>
      <c r="J98" s="101">
        <v>0.16200000000000001</v>
      </c>
      <c r="K98" s="102">
        <v>0.16500000000000001</v>
      </c>
      <c r="L98" s="6"/>
      <c r="M98" s="6"/>
    </row>
    <row r="99" spans="1:13" ht="15" customHeight="1" x14ac:dyDescent="0.25">
      <c r="A99" s="30">
        <v>93</v>
      </c>
      <c r="B99" s="33">
        <v>43182</v>
      </c>
      <c r="C99" s="30" t="s">
        <v>364</v>
      </c>
      <c r="D99" s="30" t="s">
        <v>359</v>
      </c>
      <c r="E99" s="98">
        <v>99</v>
      </c>
      <c r="F99" s="99" t="s">
        <v>147</v>
      </c>
      <c r="G99" s="100" t="s">
        <v>148</v>
      </c>
      <c r="H99" s="99" t="s">
        <v>29</v>
      </c>
      <c r="I99" s="101">
        <v>0.129</v>
      </c>
      <c r="J99" s="101">
        <v>0.122</v>
      </c>
      <c r="K99" s="102">
        <v>0.127</v>
      </c>
      <c r="L99" s="6"/>
      <c r="M99" s="6"/>
    </row>
    <row r="100" spans="1:13" ht="15" customHeight="1" x14ac:dyDescent="0.25">
      <c r="A100" s="30">
        <v>94</v>
      </c>
      <c r="B100" s="33">
        <v>43182</v>
      </c>
      <c r="C100" s="30" t="s">
        <v>364</v>
      </c>
      <c r="D100" s="30" t="s">
        <v>354</v>
      </c>
      <c r="E100" s="98">
        <v>102</v>
      </c>
      <c r="F100" s="99" t="s">
        <v>149</v>
      </c>
      <c r="G100" s="100" t="s">
        <v>150</v>
      </c>
      <c r="H100" s="99" t="s">
        <v>29</v>
      </c>
      <c r="I100" s="101">
        <v>0.16700000000000001</v>
      </c>
      <c r="J100" s="101">
        <v>0.159</v>
      </c>
      <c r="K100" s="102">
        <v>0.16200000000000001</v>
      </c>
      <c r="L100" s="6"/>
      <c r="M100" s="6"/>
    </row>
    <row r="101" spans="1:13" ht="15" customHeight="1" x14ac:dyDescent="0.25">
      <c r="A101" s="30">
        <v>95</v>
      </c>
      <c r="B101" s="33">
        <v>43182</v>
      </c>
      <c r="C101" s="30">
        <v>3</v>
      </c>
      <c r="D101" s="30" t="s">
        <v>358</v>
      </c>
      <c r="E101" s="98">
        <v>103</v>
      </c>
      <c r="F101" s="99" t="s">
        <v>151</v>
      </c>
      <c r="G101" s="100" t="s">
        <v>152</v>
      </c>
      <c r="H101" s="99" t="s">
        <v>29</v>
      </c>
      <c r="I101" s="101">
        <v>0.20200000000000001</v>
      </c>
      <c r="J101" s="101">
        <v>0.19500000000000001</v>
      </c>
      <c r="K101" s="102">
        <v>0.19500000000000001</v>
      </c>
      <c r="L101" s="6"/>
      <c r="M101" s="6"/>
    </row>
    <row r="102" spans="1:13" ht="15" customHeight="1" x14ac:dyDescent="0.25">
      <c r="A102" s="30">
        <v>96</v>
      </c>
      <c r="B102" s="33">
        <v>43182</v>
      </c>
      <c r="C102" s="30">
        <v>3</v>
      </c>
      <c r="D102" s="30" t="s">
        <v>359</v>
      </c>
      <c r="E102" s="98">
        <v>105</v>
      </c>
      <c r="F102" s="99" t="s">
        <v>153</v>
      </c>
      <c r="G102" s="100" t="s">
        <v>154</v>
      </c>
      <c r="H102" s="99" t="s">
        <v>29</v>
      </c>
      <c r="I102" s="101">
        <v>0.156</v>
      </c>
      <c r="J102" s="101">
        <v>0.14899999999999999</v>
      </c>
      <c r="K102" s="102">
        <v>0.152</v>
      </c>
      <c r="L102" s="6"/>
      <c r="M102" s="6"/>
    </row>
    <row r="103" spans="1:13" ht="15" customHeight="1" x14ac:dyDescent="0.25">
      <c r="A103" s="30">
        <v>97</v>
      </c>
      <c r="B103" s="33">
        <v>43182</v>
      </c>
      <c r="C103" s="30">
        <v>3</v>
      </c>
      <c r="D103" s="30" t="s">
        <v>354</v>
      </c>
      <c r="E103" s="98">
        <v>106</v>
      </c>
      <c r="F103" s="99" t="s">
        <v>155</v>
      </c>
      <c r="G103" s="100" t="s">
        <v>156</v>
      </c>
      <c r="H103" s="99" t="s">
        <v>29</v>
      </c>
      <c r="I103" s="101">
        <v>0.215</v>
      </c>
      <c r="J103" s="101">
        <v>0.20799999999999999</v>
      </c>
      <c r="K103" s="102">
        <v>0.20699999999999999</v>
      </c>
      <c r="L103" s="6"/>
      <c r="M103" s="6"/>
    </row>
    <row r="104" spans="1:13" ht="15" customHeight="1" x14ac:dyDescent="0.25">
      <c r="A104" s="30">
        <v>98</v>
      </c>
      <c r="B104" s="33">
        <v>43182</v>
      </c>
      <c r="C104" s="30">
        <v>4</v>
      </c>
      <c r="D104" s="30" t="s">
        <v>358</v>
      </c>
      <c r="E104" s="98">
        <v>107</v>
      </c>
      <c r="F104" s="99" t="s">
        <v>157</v>
      </c>
      <c r="G104" s="100" t="s">
        <v>158</v>
      </c>
      <c r="H104" s="99" t="s">
        <v>29</v>
      </c>
      <c r="I104" s="101">
        <v>0.17100000000000001</v>
      </c>
      <c r="J104" s="101">
        <v>0.16300000000000001</v>
      </c>
      <c r="K104" s="102">
        <v>0.16600000000000001</v>
      </c>
      <c r="L104" s="6"/>
      <c r="M104" s="6"/>
    </row>
    <row r="105" spans="1:13" ht="15" customHeight="1" x14ac:dyDescent="0.25">
      <c r="A105" s="30">
        <v>99</v>
      </c>
      <c r="B105" s="33">
        <v>43182</v>
      </c>
      <c r="C105" s="30">
        <v>4</v>
      </c>
      <c r="D105" s="30" t="s">
        <v>359</v>
      </c>
      <c r="E105" s="98">
        <v>108</v>
      </c>
      <c r="F105" s="99" t="s">
        <v>159</v>
      </c>
      <c r="G105" s="100" t="s">
        <v>160</v>
      </c>
      <c r="H105" s="99" t="s">
        <v>29</v>
      </c>
      <c r="I105" s="101">
        <v>0.16200000000000001</v>
      </c>
      <c r="J105" s="101">
        <v>0.154</v>
      </c>
      <c r="K105" s="102">
        <v>0.157</v>
      </c>
      <c r="L105" s="6"/>
      <c r="M105" s="6"/>
    </row>
    <row r="106" spans="1:13" ht="15" customHeight="1" x14ac:dyDescent="0.25">
      <c r="A106" s="30">
        <v>100</v>
      </c>
      <c r="B106" s="33">
        <v>43182</v>
      </c>
      <c r="C106" s="30">
        <v>4</v>
      </c>
      <c r="D106" s="30" t="s">
        <v>354</v>
      </c>
      <c r="E106" s="98">
        <v>109</v>
      </c>
      <c r="F106" s="99" t="s">
        <v>161</v>
      </c>
      <c r="G106" s="100" t="s">
        <v>162</v>
      </c>
      <c r="H106" s="99" t="s">
        <v>29</v>
      </c>
      <c r="I106" s="101">
        <v>0.16400000000000001</v>
      </c>
      <c r="J106" s="101">
        <v>0.156</v>
      </c>
      <c r="K106" s="102">
        <v>0.159</v>
      </c>
      <c r="L106" s="6"/>
      <c r="M106" s="6"/>
    </row>
    <row r="107" spans="1:13" ht="15" customHeight="1" x14ac:dyDescent="0.25">
      <c r="A107" s="30">
        <v>101</v>
      </c>
      <c r="B107" s="33">
        <v>43182</v>
      </c>
      <c r="C107" s="30">
        <v>5</v>
      </c>
      <c r="D107" s="30" t="s">
        <v>358</v>
      </c>
      <c r="E107" s="98">
        <v>110</v>
      </c>
      <c r="F107" s="99" t="s">
        <v>163</v>
      </c>
      <c r="G107" s="100" t="s">
        <v>164</v>
      </c>
      <c r="H107" s="99" t="s">
        <v>29</v>
      </c>
      <c r="I107" s="101">
        <v>0.128</v>
      </c>
      <c r="J107" s="101">
        <v>0.12</v>
      </c>
      <c r="K107" s="102">
        <v>0.125</v>
      </c>
      <c r="L107" s="6"/>
      <c r="M107" s="6"/>
    </row>
    <row r="108" spans="1:13" ht="15" customHeight="1" x14ac:dyDescent="0.25">
      <c r="A108" s="30">
        <v>102</v>
      </c>
      <c r="B108" s="33">
        <v>43182</v>
      </c>
      <c r="C108" s="30">
        <v>5</v>
      </c>
      <c r="D108" s="30" t="s">
        <v>359</v>
      </c>
      <c r="E108" s="98">
        <v>111</v>
      </c>
      <c r="F108" s="99" t="s">
        <v>165</v>
      </c>
      <c r="G108" s="100" t="s">
        <v>166</v>
      </c>
      <c r="H108" s="99" t="s">
        <v>29</v>
      </c>
      <c r="I108" s="101">
        <v>0.128</v>
      </c>
      <c r="J108" s="101">
        <v>0.121</v>
      </c>
      <c r="K108" s="102">
        <v>0.126</v>
      </c>
      <c r="L108" s="6"/>
      <c r="M108" s="6"/>
    </row>
    <row r="109" spans="1:13" ht="15" customHeight="1" x14ac:dyDescent="0.25">
      <c r="A109" s="30">
        <v>103</v>
      </c>
      <c r="B109" s="33">
        <v>43182</v>
      </c>
      <c r="C109" s="30">
        <v>5</v>
      </c>
      <c r="D109" s="30" t="s">
        <v>354</v>
      </c>
      <c r="E109" s="98">
        <v>112</v>
      </c>
      <c r="F109" s="99" t="s">
        <v>167</v>
      </c>
      <c r="G109" s="100" t="s">
        <v>168</v>
      </c>
      <c r="H109" s="99" t="s">
        <v>29</v>
      </c>
      <c r="I109" s="101">
        <v>0.12</v>
      </c>
      <c r="J109" s="101">
        <v>0.113</v>
      </c>
      <c r="K109" s="102">
        <v>0.11799999999999999</v>
      </c>
      <c r="L109" s="6"/>
      <c r="M109" s="6"/>
    </row>
    <row r="110" spans="1:13" ht="15" customHeight="1" x14ac:dyDescent="0.25">
      <c r="A110" s="30">
        <v>104</v>
      </c>
      <c r="B110" s="33">
        <v>43182</v>
      </c>
      <c r="C110" s="30">
        <v>6</v>
      </c>
      <c r="D110" s="30" t="s">
        <v>358</v>
      </c>
      <c r="E110" s="98">
        <v>113</v>
      </c>
      <c r="F110" s="99" t="s">
        <v>169</v>
      </c>
      <c r="G110" s="100" t="s">
        <v>170</v>
      </c>
      <c r="H110" s="99" t="s">
        <v>29</v>
      </c>
      <c r="I110" s="101">
        <v>5.5E-2</v>
      </c>
      <c r="J110" s="101">
        <v>4.7E-2</v>
      </c>
      <c r="K110" s="102">
        <v>5.2999999999999999E-2</v>
      </c>
      <c r="L110" s="6"/>
      <c r="M110" s="6"/>
    </row>
    <row r="111" spans="1:13" ht="15" customHeight="1" x14ac:dyDescent="0.25">
      <c r="A111" s="30">
        <v>105</v>
      </c>
      <c r="B111" s="33">
        <v>43182</v>
      </c>
      <c r="C111" s="30">
        <v>6</v>
      </c>
      <c r="D111" s="30" t="s">
        <v>359</v>
      </c>
      <c r="E111" s="98">
        <v>114</v>
      </c>
      <c r="F111" s="99" t="s">
        <v>171</v>
      </c>
      <c r="G111" s="100" t="s">
        <v>172</v>
      </c>
      <c r="H111" s="99" t="s">
        <v>29</v>
      </c>
      <c r="I111" s="101">
        <v>4.7E-2</v>
      </c>
      <c r="J111" s="101">
        <v>3.9E-2</v>
      </c>
      <c r="K111" s="102">
        <v>4.4999999999999998E-2</v>
      </c>
      <c r="L111" s="6"/>
      <c r="M111" s="6"/>
    </row>
    <row r="112" spans="1:13" ht="15" customHeight="1" x14ac:dyDescent="0.25">
      <c r="A112" s="30">
        <v>106</v>
      </c>
      <c r="B112" s="33">
        <v>43182</v>
      </c>
      <c r="C112" s="30">
        <v>6</v>
      </c>
      <c r="D112" s="30" t="s">
        <v>354</v>
      </c>
      <c r="E112" s="98">
        <v>116</v>
      </c>
      <c r="F112" s="99" t="s">
        <v>173</v>
      </c>
      <c r="G112" s="100" t="s">
        <v>174</v>
      </c>
      <c r="H112" s="99" t="s">
        <v>29</v>
      </c>
      <c r="I112" s="101">
        <v>4.4999999999999998E-2</v>
      </c>
      <c r="J112" s="101">
        <v>3.7999999999999999E-2</v>
      </c>
      <c r="K112" s="102">
        <v>4.2999999999999997E-2</v>
      </c>
      <c r="L112" s="6"/>
      <c r="M112" s="6"/>
    </row>
    <row r="113" spans="1:13" ht="15" customHeight="1" x14ac:dyDescent="0.25">
      <c r="A113" s="30">
        <v>107</v>
      </c>
      <c r="B113" s="33">
        <v>43182</v>
      </c>
      <c r="C113" s="30">
        <v>7</v>
      </c>
      <c r="D113" s="30" t="s">
        <v>358</v>
      </c>
      <c r="E113" s="98">
        <v>117</v>
      </c>
      <c r="F113" s="99" t="s">
        <v>175</v>
      </c>
      <c r="G113" s="100" t="s">
        <v>176</v>
      </c>
      <c r="H113" s="99" t="s">
        <v>29</v>
      </c>
      <c r="I113" s="101">
        <v>4.4999999999999998E-2</v>
      </c>
      <c r="J113" s="101">
        <v>3.6999999999999998E-2</v>
      </c>
      <c r="K113" s="102">
        <v>4.2000000000000003E-2</v>
      </c>
      <c r="L113" s="6"/>
      <c r="M113" s="6"/>
    </row>
    <row r="114" spans="1:13" ht="15" customHeight="1" x14ac:dyDescent="0.25">
      <c r="A114" s="30">
        <v>108</v>
      </c>
      <c r="B114" s="33">
        <v>43182</v>
      </c>
      <c r="C114" s="30">
        <v>7</v>
      </c>
      <c r="D114" s="30" t="s">
        <v>359</v>
      </c>
      <c r="E114" s="98">
        <v>118</v>
      </c>
      <c r="F114" s="99" t="s">
        <v>177</v>
      </c>
      <c r="G114" s="100" t="s">
        <v>178</v>
      </c>
      <c r="H114" s="99" t="s">
        <v>29</v>
      </c>
      <c r="I114" s="101">
        <v>4.3999999999999997E-2</v>
      </c>
      <c r="J114" s="101">
        <v>3.6999999999999998E-2</v>
      </c>
      <c r="K114" s="102">
        <v>4.2000000000000003E-2</v>
      </c>
      <c r="L114" s="6"/>
      <c r="M114" s="6"/>
    </row>
    <row r="115" spans="1:13" ht="15" customHeight="1" x14ac:dyDescent="0.25">
      <c r="A115" s="30">
        <v>109</v>
      </c>
      <c r="B115" s="33">
        <v>43182</v>
      </c>
      <c r="C115" s="30">
        <v>7</v>
      </c>
      <c r="D115" s="30" t="s">
        <v>354</v>
      </c>
      <c r="E115" s="98">
        <v>119</v>
      </c>
      <c r="F115" s="99" t="s">
        <v>179</v>
      </c>
      <c r="G115" s="100" t="s">
        <v>180</v>
      </c>
      <c r="H115" s="99" t="s">
        <v>29</v>
      </c>
      <c r="I115" s="101">
        <v>0.04</v>
      </c>
      <c r="J115" s="101">
        <v>3.3000000000000002E-2</v>
      </c>
      <c r="K115" s="102">
        <v>3.7999999999999999E-2</v>
      </c>
      <c r="L115" s="6"/>
      <c r="M115" s="6"/>
    </row>
    <row r="116" spans="1:13" ht="15" customHeight="1" x14ac:dyDescent="0.25">
      <c r="A116" s="30">
        <v>110</v>
      </c>
      <c r="B116" s="33">
        <v>43182</v>
      </c>
      <c r="C116" s="30">
        <v>8</v>
      </c>
      <c r="D116" s="30" t="s">
        <v>358</v>
      </c>
      <c r="E116" s="98">
        <v>120</v>
      </c>
      <c r="F116" s="99" t="s">
        <v>181</v>
      </c>
      <c r="G116" s="100" t="s">
        <v>182</v>
      </c>
      <c r="H116" s="99" t="s">
        <v>29</v>
      </c>
      <c r="I116" s="101">
        <v>1.4E-2</v>
      </c>
      <c r="J116" s="101">
        <v>7.0000000000000001E-3</v>
      </c>
      <c r="K116" s="102">
        <v>8.0000000000000002E-3</v>
      </c>
      <c r="L116" s="6"/>
      <c r="M116" s="6"/>
    </row>
    <row r="117" spans="1:13" ht="15" customHeight="1" x14ac:dyDescent="0.25">
      <c r="A117" s="30">
        <v>111</v>
      </c>
      <c r="B117" s="33">
        <v>43182</v>
      </c>
      <c r="C117" s="30">
        <v>8</v>
      </c>
      <c r="D117" s="30" t="s">
        <v>359</v>
      </c>
      <c r="E117" s="98">
        <v>121</v>
      </c>
      <c r="F117" s="99" t="s">
        <v>183</v>
      </c>
      <c r="G117" s="100" t="s">
        <v>184</v>
      </c>
      <c r="H117" s="99" t="s">
        <v>29</v>
      </c>
      <c r="I117" s="101">
        <v>1.4E-2</v>
      </c>
      <c r="J117" s="101">
        <v>7.0000000000000001E-3</v>
      </c>
      <c r="K117" s="102">
        <v>8.0000000000000002E-3</v>
      </c>
      <c r="L117" s="6"/>
      <c r="M117" s="6"/>
    </row>
    <row r="118" spans="1:13" ht="15" customHeight="1" x14ac:dyDescent="0.25">
      <c r="A118" s="30">
        <v>112</v>
      </c>
      <c r="B118" s="33">
        <v>43182</v>
      </c>
      <c r="C118" s="30">
        <v>8</v>
      </c>
      <c r="D118" s="30" t="s">
        <v>354</v>
      </c>
      <c r="E118" s="98">
        <v>122</v>
      </c>
      <c r="F118" s="99" t="s">
        <v>185</v>
      </c>
      <c r="G118" s="100" t="s">
        <v>186</v>
      </c>
      <c r="H118" s="99" t="s">
        <v>29</v>
      </c>
      <c r="I118" s="101">
        <v>1.4E-2</v>
      </c>
      <c r="J118" s="101">
        <v>7.0000000000000001E-3</v>
      </c>
      <c r="K118" s="102">
        <v>8.0000000000000002E-3</v>
      </c>
      <c r="L118" s="6"/>
      <c r="M118" s="6"/>
    </row>
    <row r="119" spans="1:13" ht="15" customHeight="1" x14ac:dyDescent="0.25">
      <c r="A119" s="30">
        <v>113</v>
      </c>
      <c r="B119" s="33">
        <v>43211</v>
      </c>
      <c r="C119" s="30">
        <v>1</v>
      </c>
      <c r="D119" s="30" t="s">
        <v>358</v>
      </c>
      <c r="E119" s="98">
        <v>123</v>
      </c>
      <c r="F119" s="99" t="s">
        <v>187</v>
      </c>
      <c r="G119" s="100" t="s">
        <v>188</v>
      </c>
      <c r="H119" s="99" t="s">
        <v>29</v>
      </c>
      <c r="I119" s="101">
        <v>0.123</v>
      </c>
      <c r="J119" s="101">
        <v>0.115</v>
      </c>
      <c r="K119" s="102">
        <v>0.121</v>
      </c>
      <c r="L119" s="6"/>
      <c r="M119" s="6"/>
    </row>
    <row r="120" spans="1:13" ht="15" customHeight="1" x14ac:dyDescent="0.25">
      <c r="A120" s="30">
        <v>114</v>
      </c>
      <c r="B120" s="33">
        <v>43211</v>
      </c>
      <c r="C120" s="30">
        <v>1</v>
      </c>
      <c r="D120" s="30" t="s">
        <v>359</v>
      </c>
      <c r="E120" s="98">
        <v>124</v>
      </c>
      <c r="F120" s="99" t="s">
        <v>189</v>
      </c>
      <c r="G120" s="100" t="s">
        <v>190</v>
      </c>
      <c r="H120" s="99" t="s">
        <v>29</v>
      </c>
      <c r="I120" s="101">
        <v>0.13100000000000001</v>
      </c>
      <c r="J120" s="101">
        <v>0.123</v>
      </c>
      <c r="K120" s="102">
        <v>0.128</v>
      </c>
      <c r="L120" s="6"/>
      <c r="M120" s="6"/>
    </row>
    <row r="121" spans="1:13" ht="15" customHeight="1" x14ac:dyDescent="0.25">
      <c r="A121" s="30">
        <v>115</v>
      </c>
      <c r="B121" s="33">
        <v>43211</v>
      </c>
      <c r="C121" s="30">
        <v>1</v>
      </c>
      <c r="D121" s="30" t="s">
        <v>354</v>
      </c>
      <c r="E121" s="98">
        <v>125</v>
      </c>
      <c r="F121" s="99" t="s">
        <v>191</v>
      </c>
      <c r="G121" s="100" t="s">
        <v>192</v>
      </c>
      <c r="H121" s="99" t="s">
        <v>29</v>
      </c>
      <c r="I121" s="101">
        <v>0.14299999999999999</v>
      </c>
      <c r="J121" s="101">
        <v>0.13500000000000001</v>
      </c>
      <c r="K121" s="102">
        <v>0.13900000000000001</v>
      </c>
      <c r="L121" s="6"/>
      <c r="M121" s="6"/>
    </row>
    <row r="122" spans="1:13" ht="15" customHeight="1" x14ac:dyDescent="0.25">
      <c r="A122" s="30">
        <v>116</v>
      </c>
      <c r="B122" s="33">
        <v>43211</v>
      </c>
      <c r="C122" s="30" t="s">
        <v>360</v>
      </c>
      <c r="D122" s="30" t="s">
        <v>358</v>
      </c>
      <c r="E122" s="98">
        <v>130</v>
      </c>
      <c r="F122" s="99" t="s">
        <v>193</v>
      </c>
      <c r="G122" s="100" t="s">
        <v>194</v>
      </c>
      <c r="H122" s="99" t="s">
        <v>29</v>
      </c>
      <c r="I122" s="101">
        <v>0.155</v>
      </c>
      <c r="J122" s="101">
        <v>0.14699999999999999</v>
      </c>
      <c r="K122" s="102">
        <v>0.15</v>
      </c>
      <c r="L122" s="6"/>
      <c r="M122" s="6"/>
    </row>
    <row r="123" spans="1:13" ht="15" customHeight="1" x14ac:dyDescent="0.25">
      <c r="A123" s="30">
        <v>117</v>
      </c>
      <c r="B123" s="33">
        <v>43211</v>
      </c>
      <c r="C123" s="30" t="s">
        <v>360</v>
      </c>
      <c r="D123" s="30" t="s">
        <v>359</v>
      </c>
      <c r="E123" s="99"/>
      <c r="F123" s="99" t="s">
        <v>195</v>
      </c>
      <c r="G123" s="100" t="s">
        <v>196</v>
      </c>
      <c r="H123" s="99" t="s">
        <v>29</v>
      </c>
      <c r="I123" s="101">
        <v>0.115</v>
      </c>
      <c r="J123" s="101">
        <v>0.107</v>
      </c>
      <c r="K123" s="102">
        <v>0.112</v>
      </c>
      <c r="L123" s="6"/>
      <c r="M123" s="6"/>
    </row>
    <row r="124" spans="1:13" ht="15" customHeight="1" x14ac:dyDescent="0.25">
      <c r="A124" s="30">
        <v>118</v>
      </c>
      <c r="B124" s="33">
        <v>43211</v>
      </c>
      <c r="C124" s="30" t="s">
        <v>360</v>
      </c>
      <c r="D124" s="30" t="s">
        <v>354</v>
      </c>
      <c r="E124" s="98">
        <v>131</v>
      </c>
      <c r="F124" s="99" t="s">
        <v>197</v>
      </c>
      <c r="G124" s="100" t="s">
        <v>198</v>
      </c>
      <c r="H124" s="99" t="s">
        <v>29</v>
      </c>
      <c r="I124" s="101">
        <v>0.13500000000000001</v>
      </c>
      <c r="J124" s="101">
        <v>0.127</v>
      </c>
      <c r="K124" s="102">
        <v>0.13200000000000001</v>
      </c>
      <c r="L124" s="6"/>
      <c r="M124" s="6"/>
    </row>
    <row r="125" spans="1:13" ht="15" customHeight="1" x14ac:dyDescent="0.25">
      <c r="A125" s="30">
        <v>119</v>
      </c>
      <c r="B125" s="33">
        <v>43211</v>
      </c>
      <c r="C125" s="30" t="s">
        <v>361</v>
      </c>
      <c r="D125" s="30" t="s">
        <v>358</v>
      </c>
      <c r="E125" s="98">
        <v>132</v>
      </c>
      <c r="F125" s="99" t="s">
        <v>199</v>
      </c>
      <c r="G125" s="100" t="s">
        <v>200</v>
      </c>
      <c r="H125" s="99" t="s">
        <v>29</v>
      </c>
      <c r="I125" s="101">
        <v>0.157</v>
      </c>
      <c r="J125" s="101">
        <v>0.14899999999999999</v>
      </c>
      <c r="K125" s="102">
        <v>0.152</v>
      </c>
      <c r="L125" s="6"/>
      <c r="M125" s="6"/>
    </row>
    <row r="126" spans="1:13" ht="15" customHeight="1" x14ac:dyDescent="0.25">
      <c r="A126" s="30">
        <v>120</v>
      </c>
      <c r="B126" s="33">
        <v>43211</v>
      </c>
      <c r="C126" s="30" t="s">
        <v>361</v>
      </c>
      <c r="D126" s="30" t="s">
        <v>359</v>
      </c>
      <c r="E126" s="98">
        <v>133</v>
      </c>
      <c r="F126" s="99" t="s">
        <v>201</v>
      </c>
      <c r="G126" s="100" t="s">
        <v>202</v>
      </c>
      <c r="H126" s="99" t="s">
        <v>29</v>
      </c>
      <c r="I126" s="101">
        <v>0.159</v>
      </c>
      <c r="J126" s="101">
        <v>0.151</v>
      </c>
      <c r="K126" s="102">
        <v>0.154</v>
      </c>
      <c r="L126" s="6"/>
      <c r="M126" s="6"/>
    </row>
    <row r="127" spans="1:13" ht="15" customHeight="1" x14ac:dyDescent="0.25">
      <c r="A127" s="30">
        <v>121</v>
      </c>
      <c r="B127" s="33">
        <v>43211</v>
      </c>
      <c r="C127" s="30" t="s">
        <v>361</v>
      </c>
      <c r="D127" s="30" t="s">
        <v>354</v>
      </c>
      <c r="E127" s="98">
        <v>134</v>
      </c>
      <c r="F127" s="99" t="s">
        <v>203</v>
      </c>
      <c r="G127" s="100" t="s">
        <v>204</v>
      </c>
      <c r="H127" s="99" t="s">
        <v>29</v>
      </c>
      <c r="I127" s="101">
        <v>0.14799999999999999</v>
      </c>
      <c r="J127" s="101">
        <v>0.13900000000000001</v>
      </c>
      <c r="K127" s="102">
        <v>0.14299999999999999</v>
      </c>
      <c r="L127" s="6"/>
      <c r="M127" s="6"/>
    </row>
    <row r="128" spans="1:13" ht="15" customHeight="1" x14ac:dyDescent="0.25">
      <c r="A128" s="30">
        <v>122</v>
      </c>
      <c r="B128" s="33">
        <v>43211</v>
      </c>
      <c r="C128" s="30" t="s">
        <v>362</v>
      </c>
      <c r="D128" s="30" t="s">
        <v>358</v>
      </c>
      <c r="E128" s="98">
        <v>135</v>
      </c>
      <c r="F128" s="99" t="s">
        <v>205</v>
      </c>
      <c r="G128" s="100" t="s">
        <v>206</v>
      </c>
      <c r="H128" s="99" t="s">
        <v>29</v>
      </c>
      <c r="I128" s="101">
        <v>0.14399999999999999</v>
      </c>
      <c r="J128" s="101">
        <v>0.13600000000000001</v>
      </c>
      <c r="K128" s="102">
        <v>0.14000000000000001</v>
      </c>
      <c r="L128" s="6"/>
      <c r="M128" s="6"/>
    </row>
    <row r="129" spans="1:13" ht="15" customHeight="1" x14ac:dyDescent="0.25">
      <c r="A129" s="30">
        <v>123</v>
      </c>
      <c r="B129" s="33">
        <v>43211</v>
      </c>
      <c r="C129" s="30" t="s">
        <v>362</v>
      </c>
      <c r="D129" s="30" t="s">
        <v>359</v>
      </c>
      <c r="E129" s="98">
        <v>136</v>
      </c>
      <c r="F129" s="99" t="s">
        <v>207</v>
      </c>
      <c r="G129" s="100" t="s">
        <v>208</v>
      </c>
      <c r="H129" s="99" t="s">
        <v>29</v>
      </c>
      <c r="I129" s="101">
        <v>0.13900000000000001</v>
      </c>
      <c r="J129" s="101">
        <v>0.13100000000000001</v>
      </c>
      <c r="K129" s="102">
        <v>0.13500000000000001</v>
      </c>
      <c r="L129" s="6"/>
      <c r="M129" s="6"/>
    </row>
    <row r="130" spans="1:13" ht="15" customHeight="1" x14ac:dyDescent="0.25">
      <c r="A130" s="30">
        <v>124</v>
      </c>
      <c r="B130" s="33">
        <v>43211</v>
      </c>
      <c r="C130" s="30" t="s">
        <v>362</v>
      </c>
      <c r="D130" s="30" t="s">
        <v>354</v>
      </c>
      <c r="E130" s="98">
        <v>138</v>
      </c>
      <c r="F130" s="99" t="s">
        <v>209</v>
      </c>
      <c r="G130" s="100" t="s">
        <v>210</v>
      </c>
      <c r="H130" s="99" t="s">
        <v>29</v>
      </c>
      <c r="I130" s="101">
        <v>0.122</v>
      </c>
      <c r="J130" s="101">
        <v>0.114</v>
      </c>
      <c r="K130" s="102">
        <v>0.12</v>
      </c>
      <c r="L130" s="6"/>
      <c r="M130" s="6"/>
    </row>
    <row r="131" spans="1:13" ht="15" customHeight="1" x14ac:dyDescent="0.25">
      <c r="A131" s="30">
        <v>125</v>
      </c>
      <c r="B131" s="33">
        <v>43211</v>
      </c>
      <c r="C131" s="30" t="s">
        <v>363</v>
      </c>
      <c r="D131" s="30" t="s">
        <v>358</v>
      </c>
      <c r="E131" s="98">
        <v>139</v>
      </c>
      <c r="F131" s="99" t="s">
        <v>211</v>
      </c>
      <c r="G131" s="100" t="s">
        <v>212</v>
      </c>
      <c r="H131" s="99" t="s">
        <v>29</v>
      </c>
      <c r="I131" s="101">
        <v>0.14899999999999999</v>
      </c>
      <c r="J131" s="101">
        <v>0.14099999999999999</v>
      </c>
      <c r="K131" s="102">
        <v>0.14499999999999999</v>
      </c>
      <c r="L131" s="6"/>
      <c r="M131" s="6"/>
    </row>
    <row r="132" spans="1:13" ht="15" customHeight="1" x14ac:dyDescent="0.25">
      <c r="A132" s="30">
        <v>126</v>
      </c>
      <c r="B132" s="33">
        <v>43211</v>
      </c>
      <c r="C132" s="30" t="s">
        <v>363</v>
      </c>
      <c r="D132" s="30" t="s">
        <v>359</v>
      </c>
      <c r="E132" s="98">
        <v>140</v>
      </c>
      <c r="F132" s="99" t="s">
        <v>213</v>
      </c>
      <c r="G132" s="100" t="s">
        <v>214</v>
      </c>
      <c r="H132" s="99" t="s">
        <v>29</v>
      </c>
      <c r="I132" s="101">
        <v>0.14899999999999999</v>
      </c>
      <c r="J132" s="101">
        <v>0.14099999999999999</v>
      </c>
      <c r="K132" s="102">
        <v>0.14499999999999999</v>
      </c>
      <c r="L132" s="6"/>
      <c r="M132" s="6"/>
    </row>
    <row r="133" spans="1:13" ht="15" customHeight="1" x14ac:dyDescent="0.25">
      <c r="A133" s="30">
        <v>127</v>
      </c>
      <c r="B133" s="33">
        <v>43211</v>
      </c>
      <c r="C133" s="30" t="s">
        <v>363</v>
      </c>
      <c r="D133" s="30" t="s">
        <v>354</v>
      </c>
      <c r="E133" s="98">
        <v>141</v>
      </c>
      <c r="F133" s="99" t="s">
        <v>215</v>
      </c>
      <c r="G133" s="100" t="s">
        <v>216</v>
      </c>
      <c r="H133" s="99" t="s">
        <v>29</v>
      </c>
      <c r="I133" s="101">
        <v>0.13600000000000001</v>
      </c>
      <c r="J133" s="101">
        <v>0.128</v>
      </c>
      <c r="K133" s="102">
        <v>0.13300000000000001</v>
      </c>
      <c r="L133" s="6"/>
      <c r="M133" s="6"/>
    </row>
    <row r="134" spans="1:13" ht="15" customHeight="1" x14ac:dyDescent="0.25">
      <c r="A134" s="30">
        <v>128</v>
      </c>
      <c r="B134" s="33">
        <v>43211</v>
      </c>
      <c r="C134" s="30">
        <v>2</v>
      </c>
      <c r="D134" s="30" t="s">
        <v>358</v>
      </c>
      <c r="E134" s="98">
        <v>142</v>
      </c>
      <c r="F134" s="99" t="s">
        <v>217</v>
      </c>
      <c r="G134" s="100" t="s">
        <v>218</v>
      </c>
      <c r="H134" s="99" t="s">
        <v>29</v>
      </c>
      <c r="I134" s="101">
        <v>0.14000000000000001</v>
      </c>
      <c r="J134" s="101">
        <v>0.13200000000000001</v>
      </c>
      <c r="K134" s="102">
        <v>0.13600000000000001</v>
      </c>
      <c r="L134" s="6"/>
      <c r="M134" s="6"/>
    </row>
    <row r="135" spans="1:13" ht="15" customHeight="1" x14ac:dyDescent="0.25">
      <c r="A135" s="30">
        <v>129</v>
      </c>
      <c r="B135" s="33">
        <v>43211</v>
      </c>
      <c r="C135" s="30">
        <v>2</v>
      </c>
      <c r="D135" s="30" t="s">
        <v>359</v>
      </c>
      <c r="E135" s="98">
        <v>143</v>
      </c>
      <c r="F135" s="99" t="s">
        <v>219</v>
      </c>
      <c r="G135" s="100" t="s">
        <v>220</v>
      </c>
      <c r="H135" s="99" t="s">
        <v>29</v>
      </c>
      <c r="I135" s="101">
        <v>0.12</v>
      </c>
      <c r="J135" s="101">
        <v>0.112</v>
      </c>
      <c r="K135" s="102">
        <v>0.11700000000000001</v>
      </c>
      <c r="L135" s="6"/>
      <c r="M135" s="6"/>
    </row>
    <row r="136" spans="1:13" ht="15" customHeight="1" x14ac:dyDescent="0.25">
      <c r="A136" s="30">
        <v>130</v>
      </c>
      <c r="B136" s="33">
        <v>43211</v>
      </c>
      <c r="C136" s="30">
        <v>2</v>
      </c>
      <c r="D136" s="30" t="s">
        <v>354</v>
      </c>
      <c r="E136" s="98">
        <v>144</v>
      </c>
      <c r="F136" s="99" t="s">
        <v>221</v>
      </c>
      <c r="G136" s="100" t="s">
        <v>222</v>
      </c>
      <c r="H136" s="99" t="s">
        <v>29</v>
      </c>
      <c r="I136" s="101">
        <v>0.13700000000000001</v>
      </c>
      <c r="J136" s="101">
        <v>0.128</v>
      </c>
      <c r="K136" s="102">
        <v>0.13300000000000001</v>
      </c>
      <c r="L136" s="6"/>
      <c r="M136" s="6"/>
    </row>
    <row r="137" spans="1:13" ht="15" customHeight="1" x14ac:dyDescent="0.25">
      <c r="A137" s="30">
        <v>131</v>
      </c>
      <c r="B137" s="33">
        <v>43211</v>
      </c>
      <c r="C137" s="30" t="s">
        <v>364</v>
      </c>
      <c r="D137" s="30" t="s">
        <v>358</v>
      </c>
      <c r="E137" s="98">
        <v>145</v>
      </c>
      <c r="F137" s="99" t="s">
        <v>223</v>
      </c>
      <c r="G137" s="100" t="s">
        <v>224</v>
      </c>
      <c r="H137" s="99" t="s">
        <v>29</v>
      </c>
      <c r="I137" s="101">
        <v>0.111</v>
      </c>
      <c r="J137" s="101">
        <v>0.10299999999999999</v>
      </c>
      <c r="K137" s="102">
        <v>0.109</v>
      </c>
      <c r="L137" s="6"/>
      <c r="M137" s="6"/>
    </row>
    <row r="138" spans="1:13" ht="15" customHeight="1" x14ac:dyDescent="0.25">
      <c r="A138" s="30">
        <v>132</v>
      </c>
      <c r="B138" s="33">
        <v>43211</v>
      </c>
      <c r="C138" s="30" t="s">
        <v>364</v>
      </c>
      <c r="D138" s="30" t="s">
        <v>359</v>
      </c>
      <c r="E138" s="98">
        <v>146</v>
      </c>
      <c r="F138" s="99" t="s">
        <v>225</v>
      </c>
      <c r="G138" s="100" t="s">
        <v>226</v>
      </c>
      <c r="H138" s="99" t="s">
        <v>29</v>
      </c>
      <c r="I138" s="101">
        <v>9.2999999999999999E-2</v>
      </c>
      <c r="J138" s="101">
        <v>8.5000000000000006E-2</v>
      </c>
      <c r="K138" s="102">
        <v>9.0999999999999998E-2</v>
      </c>
      <c r="L138" s="6"/>
      <c r="M138" s="6"/>
    </row>
    <row r="139" spans="1:13" ht="15" customHeight="1" x14ac:dyDescent="0.25">
      <c r="A139" s="30">
        <v>133</v>
      </c>
      <c r="B139" s="33">
        <v>43211</v>
      </c>
      <c r="C139" s="30" t="s">
        <v>364</v>
      </c>
      <c r="D139" s="30" t="s">
        <v>354</v>
      </c>
      <c r="E139" s="98">
        <v>147</v>
      </c>
      <c r="F139" s="99" t="s">
        <v>227</v>
      </c>
      <c r="G139" s="100" t="s">
        <v>228</v>
      </c>
      <c r="H139" s="99" t="s">
        <v>29</v>
      </c>
      <c r="I139" s="101">
        <v>8.6999999999999994E-2</v>
      </c>
      <c r="J139" s="101">
        <v>7.9000000000000001E-2</v>
      </c>
      <c r="K139" s="102">
        <v>8.5000000000000006E-2</v>
      </c>
      <c r="L139" s="6"/>
      <c r="M139" s="6"/>
    </row>
    <row r="140" spans="1:13" ht="15" customHeight="1" x14ac:dyDescent="0.25">
      <c r="A140" s="30">
        <v>134</v>
      </c>
      <c r="B140" s="33">
        <v>43211</v>
      </c>
      <c r="C140" s="30">
        <v>3</v>
      </c>
      <c r="D140" s="30" t="s">
        <v>358</v>
      </c>
      <c r="E140" s="98">
        <v>149</v>
      </c>
      <c r="F140" s="99" t="s">
        <v>229</v>
      </c>
      <c r="G140" s="100" t="s">
        <v>230</v>
      </c>
      <c r="H140" s="99" t="s">
        <v>29</v>
      </c>
      <c r="I140" s="101">
        <v>6.9000000000000006E-2</v>
      </c>
      <c r="J140" s="101">
        <v>6.0999999999999999E-2</v>
      </c>
      <c r="K140" s="102">
        <v>6.7000000000000004E-2</v>
      </c>
      <c r="L140" s="6"/>
      <c r="M140" s="6"/>
    </row>
    <row r="141" spans="1:13" ht="15" customHeight="1" x14ac:dyDescent="0.25">
      <c r="A141" s="30">
        <v>135</v>
      </c>
      <c r="B141" s="33">
        <v>43211</v>
      </c>
      <c r="C141" s="30">
        <v>3</v>
      </c>
      <c r="D141" s="30" t="s">
        <v>359</v>
      </c>
      <c r="E141" s="98">
        <v>150</v>
      </c>
      <c r="F141" s="99" t="s">
        <v>231</v>
      </c>
      <c r="G141" s="100" t="s">
        <v>232</v>
      </c>
      <c r="H141" s="99" t="s">
        <v>29</v>
      </c>
      <c r="I141" s="101">
        <v>7.8E-2</v>
      </c>
      <c r="J141" s="101">
        <v>7.0000000000000007E-2</v>
      </c>
      <c r="K141" s="102">
        <v>7.5999999999999998E-2</v>
      </c>
      <c r="L141" s="6"/>
      <c r="M141" s="6"/>
    </row>
    <row r="142" spans="1:13" ht="15" customHeight="1" x14ac:dyDescent="0.25">
      <c r="A142" s="30">
        <v>136</v>
      </c>
      <c r="B142" s="33">
        <v>43211</v>
      </c>
      <c r="C142" s="30">
        <v>3</v>
      </c>
      <c r="D142" s="30" t="s">
        <v>354</v>
      </c>
      <c r="E142" s="98">
        <v>151</v>
      </c>
      <c r="F142" s="99" t="s">
        <v>233</v>
      </c>
      <c r="G142" s="100" t="s">
        <v>234</v>
      </c>
      <c r="H142" s="99" t="s">
        <v>29</v>
      </c>
      <c r="I142" s="101">
        <v>7.6999999999999999E-2</v>
      </c>
      <c r="J142" s="101">
        <v>6.9000000000000006E-2</v>
      </c>
      <c r="K142" s="102">
        <v>7.4999999999999997E-2</v>
      </c>
      <c r="L142" s="6"/>
      <c r="M142" s="6"/>
    </row>
    <row r="143" spans="1:13" ht="15" customHeight="1" x14ac:dyDescent="0.25">
      <c r="A143" s="30">
        <v>137</v>
      </c>
      <c r="B143" s="33">
        <v>43211</v>
      </c>
      <c r="C143" s="30">
        <v>4</v>
      </c>
      <c r="D143" s="30" t="s">
        <v>358</v>
      </c>
      <c r="E143" s="98">
        <v>155</v>
      </c>
      <c r="F143" s="99" t="s">
        <v>235</v>
      </c>
      <c r="G143" s="100" t="s">
        <v>236</v>
      </c>
      <c r="H143" s="99" t="s">
        <v>29</v>
      </c>
      <c r="I143" s="101">
        <v>0.08</v>
      </c>
      <c r="J143" s="101">
        <v>7.0999999999999994E-2</v>
      </c>
      <c r="K143" s="102">
        <v>7.6999999999999999E-2</v>
      </c>
      <c r="L143" s="6"/>
      <c r="M143" s="6"/>
    </row>
    <row r="144" spans="1:13" ht="15" customHeight="1" x14ac:dyDescent="0.25">
      <c r="A144" s="30">
        <v>138</v>
      </c>
      <c r="B144" s="33">
        <v>43211</v>
      </c>
      <c r="C144" s="30">
        <v>4</v>
      </c>
      <c r="D144" s="30" t="s">
        <v>359</v>
      </c>
      <c r="E144" s="99"/>
      <c r="F144" s="99" t="s">
        <v>237</v>
      </c>
      <c r="G144" s="100" t="s">
        <v>238</v>
      </c>
      <c r="H144" s="99" t="s">
        <v>29</v>
      </c>
      <c r="I144" s="101">
        <v>0.09</v>
      </c>
      <c r="J144" s="101">
        <v>8.2000000000000003E-2</v>
      </c>
      <c r="K144" s="102">
        <v>8.7999999999999995E-2</v>
      </c>
      <c r="L144" s="6"/>
      <c r="M144" s="6"/>
    </row>
    <row r="145" spans="1:13" ht="15" customHeight="1" x14ac:dyDescent="0.25">
      <c r="A145" s="30">
        <v>139</v>
      </c>
      <c r="B145" s="33">
        <v>43211</v>
      </c>
      <c r="C145" s="30">
        <v>4</v>
      </c>
      <c r="D145" s="30" t="s">
        <v>354</v>
      </c>
      <c r="E145" s="98">
        <v>156</v>
      </c>
      <c r="F145" s="99" t="s">
        <v>239</v>
      </c>
      <c r="G145" s="100" t="s">
        <v>240</v>
      </c>
      <c r="H145" s="99" t="s">
        <v>29</v>
      </c>
      <c r="I145" s="101">
        <v>7.6999999999999999E-2</v>
      </c>
      <c r="J145" s="101">
        <v>6.9000000000000006E-2</v>
      </c>
      <c r="K145" s="102">
        <v>7.4999999999999997E-2</v>
      </c>
      <c r="L145" s="6"/>
      <c r="M145" s="6"/>
    </row>
    <row r="146" spans="1:13" ht="15" customHeight="1" x14ac:dyDescent="0.25">
      <c r="A146" s="30">
        <v>140</v>
      </c>
      <c r="B146" s="33">
        <v>43211</v>
      </c>
      <c r="C146" s="30">
        <v>5</v>
      </c>
      <c r="D146" s="30" t="s">
        <v>358</v>
      </c>
      <c r="E146" s="98">
        <v>157</v>
      </c>
      <c r="F146" s="99" t="s">
        <v>241</v>
      </c>
      <c r="G146" s="100" t="s">
        <v>242</v>
      </c>
      <c r="H146" s="99" t="s">
        <v>29</v>
      </c>
      <c r="I146" s="101">
        <v>5.5E-2</v>
      </c>
      <c r="J146" s="101">
        <v>4.7E-2</v>
      </c>
      <c r="K146" s="102">
        <v>5.1999999999999998E-2</v>
      </c>
      <c r="L146" s="6"/>
      <c r="M146" s="6"/>
    </row>
    <row r="147" spans="1:13" ht="15" customHeight="1" x14ac:dyDescent="0.25">
      <c r="A147" s="30">
        <v>141</v>
      </c>
      <c r="B147" s="33">
        <v>43211</v>
      </c>
      <c r="C147" s="30">
        <v>5</v>
      </c>
      <c r="D147" s="30" t="s">
        <v>359</v>
      </c>
      <c r="E147" s="98">
        <v>158</v>
      </c>
      <c r="F147" s="99" t="s">
        <v>243</v>
      </c>
      <c r="G147" s="100" t="s">
        <v>244</v>
      </c>
      <c r="H147" s="99" t="s">
        <v>29</v>
      </c>
      <c r="I147" s="101">
        <v>7.2999999999999995E-2</v>
      </c>
      <c r="J147" s="101">
        <v>6.4000000000000001E-2</v>
      </c>
      <c r="K147" s="102">
        <v>7.0000000000000007E-2</v>
      </c>
      <c r="L147" s="6"/>
      <c r="M147" s="6"/>
    </row>
    <row r="148" spans="1:13" ht="15" customHeight="1" x14ac:dyDescent="0.25">
      <c r="A148" s="30">
        <v>142</v>
      </c>
      <c r="B148" s="33">
        <v>43211</v>
      </c>
      <c r="C148" s="30">
        <v>5</v>
      </c>
      <c r="D148" s="30" t="s">
        <v>354</v>
      </c>
      <c r="E148" s="98">
        <v>160</v>
      </c>
      <c r="F148" s="99" t="s">
        <v>245</v>
      </c>
      <c r="G148" s="100" t="s">
        <v>246</v>
      </c>
      <c r="H148" s="99" t="s">
        <v>29</v>
      </c>
      <c r="I148" s="101">
        <v>7.3999999999999996E-2</v>
      </c>
      <c r="J148" s="101">
        <v>6.6000000000000003E-2</v>
      </c>
      <c r="K148" s="102">
        <v>7.2999999999999995E-2</v>
      </c>
      <c r="L148" s="6"/>
      <c r="M148" s="6"/>
    </row>
    <row r="149" spans="1:13" ht="15" customHeight="1" x14ac:dyDescent="0.25">
      <c r="A149" s="30">
        <v>143</v>
      </c>
      <c r="B149" s="33">
        <v>43211</v>
      </c>
      <c r="C149" s="30">
        <v>6</v>
      </c>
      <c r="D149" s="30" t="s">
        <v>358</v>
      </c>
      <c r="E149" s="98">
        <v>161</v>
      </c>
      <c r="F149" s="99" t="s">
        <v>247</v>
      </c>
      <c r="G149" s="100" t="s">
        <v>248</v>
      </c>
      <c r="H149" s="99" t="s">
        <v>29</v>
      </c>
      <c r="I149" s="101">
        <v>6.5000000000000002E-2</v>
      </c>
      <c r="J149" s="101">
        <v>5.7000000000000002E-2</v>
      </c>
      <c r="K149" s="102">
        <v>6.3E-2</v>
      </c>
      <c r="L149" s="6"/>
      <c r="M149" s="6"/>
    </row>
    <row r="150" spans="1:13" ht="15" customHeight="1" x14ac:dyDescent="0.25">
      <c r="A150" s="30">
        <v>144</v>
      </c>
      <c r="B150" s="33">
        <v>43211</v>
      </c>
      <c r="C150" s="30">
        <v>6</v>
      </c>
      <c r="D150" s="30" t="s">
        <v>359</v>
      </c>
      <c r="E150" s="98">
        <v>162</v>
      </c>
      <c r="F150" s="99" t="s">
        <v>249</v>
      </c>
      <c r="G150" s="100" t="s">
        <v>250</v>
      </c>
      <c r="H150" s="99" t="s">
        <v>29</v>
      </c>
      <c r="I150" s="101">
        <v>6.3E-2</v>
      </c>
      <c r="J150" s="101">
        <v>5.5E-2</v>
      </c>
      <c r="K150" s="102">
        <v>6.0999999999999999E-2</v>
      </c>
      <c r="L150" s="6"/>
      <c r="M150" s="6"/>
    </row>
    <row r="151" spans="1:13" ht="15" customHeight="1" x14ac:dyDescent="0.25">
      <c r="A151" s="30">
        <v>145</v>
      </c>
      <c r="B151" s="33">
        <v>43211</v>
      </c>
      <c r="C151" s="30">
        <v>6</v>
      </c>
      <c r="D151" s="30" t="s">
        <v>354</v>
      </c>
      <c r="E151" s="98">
        <v>163</v>
      </c>
      <c r="F151" s="99" t="s">
        <v>251</v>
      </c>
      <c r="G151" s="100" t="s">
        <v>252</v>
      </c>
      <c r="H151" s="99" t="s">
        <v>29</v>
      </c>
      <c r="I151" s="101">
        <v>5.5E-2</v>
      </c>
      <c r="J151" s="101">
        <v>4.5999999999999999E-2</v>
      </c>
      <c r="K151" s="102">
        <v>5.1999999999999998E-2</v>
      </c>
      <c r="L151" s="6"/>
      <c r="M151" s="6"/>
    </row>
    <row r="152" spans="1:13" ht="15" customHeight="1" x14ac:dyDescent="0.25">
      <c r="A152" s="30">
        <v>146</v>
      </c>
      <c r="B152" s="33">
        <v>43211</v>
      </c>
      <c r="C152" s="30">
        <v>7</v>
      </c>
      <c r="D152" s="30" t="s">
        <v>358</v>
      </c>
      <c r="E152" s="98">
        <v>164</v>
      </c>
      <c r="F152" s="99" t="s">
        <v>253</v>
      </c>
      <c r="G152" s="100" t="s">
        <v>254</v>
      </c>
      <c r="H152" s="99" t="s">
        <v>29</v>
      </c>
      <c r="I152" s="101">
        <v>7.0000000000000007E-2</v>
      </c>
      <c r="J152" s="101">
        <v>6.2E-2</v>
      </c>
      <c r="K152" s="102">
        <v>6.8000000000000005E-2</v>
      </c>
      <c r="L152" s="6"/>
      <c r="M152" s="6"/>
    </row>
    <row r="153" spans="1:13" ht="15" customHeight="1" x14ac:dyDescent="0.25">
      <c r="A153" s="30">
        <v>147</v>
      </c>
      <c r="B153" s="33">
        <v>43211</v>
      </c>
      <c r="C153" s="30">
        <v>7</v>
      </c>
      <c r="D153" s="30" t="s">
        <v>359</v>
      </c>
      <c r="E153" s="98">
        <v>165</v>
      </c>
      <c r="F153" s="99" t="s">
        <v>255</v>
      </c>
      <c r="G153" s="100" t="s">
        <v>256</v>
      </c>
      <c r="H153" s="99" t="s">
        <v>29</v>
      </c>
      <c r="I153" s="101">
        <v>0.06</v>
      </c>
      <c r="J153" s="101">
        <v>5.1999999999999998E-2</v>
      </c>
      <c r="K153" s="102">
        <v>5.8000000000000003E-2</v>
      </c>
      <c r="L153" s="6"/>
      <c r="M153" s="6"/>
    </row>
    <row r="154" spans="1:13" ht="15" customHeight="1" x14ac:dyDescent="0.25">
      <c r="A154" s="30">
        <v>148</v>
      </c>
      <c r="B154" s="33">
        <v>43211</v>
      </c>
      <c r="C154" s="30">
        <v>7</v>
      </c>
      <c r="D154" s="30" t="s">
        <v>354</v>
      </c>
      <c r="E154" s="98">
        <v>166</v>
      </c>
      <c r="F154" s="99" t="s">
        <v>257</v>
      </c>
      <c r="G154" s="100" t="s">
        <v>258</v>
      </c>
      <c r="H154" s="99" t="s">
        <v>29</v>
      </c>
      <c r="I154" s="101">
        <v>6.6000000000000003E-2</v>
      </c>
      <c r="J154" s="101">
        <v>5.7000000000000002E-2</v>
      </c>
      <c r="K154" s="102">
        <v>6.3E-2</v>
      </c>
      <c r="L154" s="6"/>
      <c r="M154" s="6"/>
    </row>
    <row r="155" spans="1:13" ht="15" customHeight="1" x14ac:dyDescent="0.25">
      <c r="A155" s="30">
        <v>149</v>
      </c>
      <c r="B155" s="33">
        <v>43211</v>
      </c>
      <c r="C155" s="30">
        <v>8</v>
      </c>
      <c r="D155" s="30" t="s">
        <v>358</v>
      </c>
      <c r="E155" s="98">
        <v>167</v>
      </c>
      <c r="F155" s="99" t="s">
        <v>259</v>
      </c>
      <c r="G155" s="100" t="s">
        <v>260</v>
      </c>
      <c r="H155" s="99" t="s">
        <v>29</v>
      </c>
      <c r="I155" s="101">
        <v>7.4999999999999997E-2</v>
      </c>
      <c r="J155" s="101">
        <v>6.6000000000000003E-2</v>
      </c>
      <c r="K155" s="102">
        <v>7.1999999999999995E-2</v>
      </c>
      <c r="L155" s="6"/>
      <c r="M155" s="6"/>
    </row>
    <row r="156" spans="1:13" ht="15" customHeight="1" x14ac:dyDescent="0.25">
      <c r="A156" s="30">
        <v>150</v>
      </c>
      <c r="B156" s="33">
        <v>43211</v>
      </c>
      <c r="C156" s="30">
        <v>8</v>
      </c>
      <c r="D156" s="30" t="s">
        <v>359</v>
      </c>
      <c r="E156" s="98">
        <v>168</v>
      </c>
      <c r="F156" s="99" t="s">
        <v>261</v>
      </c>
      <c r="G156" s="100" t="s">
        <v>262</v>
      </c>
      <c r="H156" s="99" t="s">
        <v>29</v>
      </c>
      <c r="I156" s="101">
        <v>6.7000000000000004E-2</v>
      </c>
      <c r="J156" s="101">
        <v>5.8999999999999997E-2</v>
      </c>
      <c r="K156" s="102">
        <v>6.5000000000000002E-2</v>
      </c>
      <c r="L156" s="6"/>
      <c r="M156" s="6"/>
    </row>
    <row r="157" spans="1:13" ht="15" customHeight="1" x14ac:dyDescent="0.25">
      <c r="A157" s="30">
        <v>151</v>
      </c>
      <c r="B157" s="33">
        <v>43211</v>
      </c>
      <c r="C157" s="30">
        <v>8</v>
      </c>
      <c r="D157" s="30" t="s">
        <v>354</v>
      </c>
      <c r="E157" s="98">
        <v>171</v>
      </c>
      <c r="F157" s="99" t="s">
        <v>263</v>
      </c>
      <c r="G157" s="100" t="s">
        <v>264</v>
      </c>
      <c r="H157" s="99" t="s">
        <v>29</v>
      </c>
      <c r="I157" s="101">
        <v>8.3000000000000004E-2</v>
      </c>
      <c r="J157" s="101">
        <v>7.4999999999999997E-2</v>
      </c>
      <c r="K157" s="102">
        <v>8.1000000000000003E-2</v>
      </c>
      <c r="L157" s="6"/>
      <c r="M157" s="6"/>
    </row>
    <row r="158" spans="1:13" ht="15" customHeight="1" x14ac:dyDescent="0.25">
      <c r="A158" s="30">
        <v>152</v>
      </c>
      <c r="B158" s="33">
        <v>43236</v>
      </c>
      <c r="C158" s="30">
        <v>1</v>
      </c>
      <c r="D158" s="30" t="s">
        <v>358</v>
      </c>
      <c r="E158" s="98">
        <v>172</v>
      </c>
      <c r="F158" s="99" t="s">
        <v>265</v>
      </c>
      <c r="G158" s="100" t="s">
        <v>266</v>
      </c>
      <c r="H158" s="99" t="s">
        <v>29</v>
      </c>
      <c r="I158" s="101">
        <v>4.2999999999999997E-2</v>
      </c>
      <c r="J158" s="101">
        <v>3.5000000000000003E-2</v>
      </c>
      <c r="K158" s="102">
        <v>3.9E-2</v>
      </c>
      <c r="L158" s="6"/>
      <c r="M158" s="6"/>
    </row>
    <row r="159" spans="1:13" ht="15" customHeight="1" x14ac:dyDescent="0.25">
      <c r="A159" s="30">
        <v>153</v>
      </c>
      <c r="B159" s="33">
        <v>43236</v>
      </c>
      <c r="C159" s="30">
        <v>1</v>
      </c>
      <c r="D159" s="30" t="s">
        <v>359</v>
      </c>
      <c r="E159" s="98">
        <v>173</v>
      </c>
      <c r="F159" s="99" t="s">
        <v>267</v>
      </c>
      <c r="G159" s="100" t="s">
        <v>268</v>
      </c>
      <c r="H159" s="99" t="s">
        <v>29</v>
      </c>
      <c r="I159" s="101">
        <v>4.7E-2</v>
      </c>
      <c r="J159" s="101">
        <v>3.9E-2</v>
      </c>
      <c r="K159" s="102">
        <v>4.3999999999999997E-2</v>
      </c>
      <c r="L159" s="6"/>
      <c r="M159" s="6"/>
    </row>
    <row r="160" spans="1:13" ht="15" customHeight="1" x14ac:dyDescent="0.25">
      <c r="A160" s="30">
        <v>154</v>
      </c>
      <c r="B160" s="33">
        <v>43236</v>
      </c>
      <c r="C160" s="30">
        <v>1</v>
      </c>
      <c r="D160" s="30" t="s">
        <v>354</v>
      </c>
      <c r="E160" s="98">
        <v>174</v>
      </c>
      <c r="F160" s="99" t="s">
        <v>269</v>
      </c>
      <c r="G160" s="100" t="s">
        <v>270</v>
      </c>
      <c r="H160" s="99" t="s">
        <v>29</v>
      </c>
      <c r="I160" s="101">
        <v>3.9E-2</v>
      </c>
      <c r="J160" s="101">
        <v>0.03</v>
      </c>
      <c r="K160" s="102">
        <v>3.4000000000000002E-2</v>
      </c>
      <c r="L160" s="6"/>
      <c r="M160" s="6"/>
    </row>
    <row r="161" spans="1:13" ht="15" customHeight="1" x14ac:dyDescent="0.25">
      <c r="A161" s="30">
        <v>155</v>
      </c>
      <c r="B161" s="33">
        <v>43236</v>
      </c>
      <c r="C161" s="30" t="s">
        <v>360</v>
      </c>
      <c r="D161" s="30" t="s">
        <v>358</v>
      </c>
      <c r="E161" s="98">
        <v>175</v>
      </c>
      <c r="F161" s="99" t="s">
        <v>271</v>
      </c>
      <c r="G161" s="100" t="s">
        <v>272</v>
      </c>
      <c r="H161" s="99" t="s">
        <v>29</v>
      </c>
      <c r="I161" s="101">
        <v>3.2000000000000001E-2</v>
      </c>
      <c r="J161" s="101">
        <v>2.3E-2</v>
      </c>
      <c r="K161" s="102">
        <v>2.7E-2</v>
      </c>
      <c r="L161" s="6"/>
      <c r="M161" s="6"/>
    </row>
    <row r="162" spans="1:13" ht="15" customHeight="1" x14ac:dyDescent="0.25">
      <c r="A162" s="30">
        <v>156</v>
      </c>
      <c r="B162" s="33">
        <v>43236</v>
      </c>
      <c r="C162" s="30" t="s">
        <v>360</v>
      </c>
      <c r="D162" s="30" t="s">
        <v>359</v>
      </c>
      <c r="E162" s="98">
        <v>176</v>
      </c>
      <c r="F162" s="99" t="s">
        <v>273</v>
      </c>
      <c r="G162" s="100" t="s">
        <v>274</v>
      </c>
      <c r="H162" s="99" t="s">
        <v>29</v>
      </c>
      <c r="I162" s="101">
        <v>3.1E-2</v>
      </c>
      <c r="J162" s="101">
        <v>2.1999999999999999E-2</v>
      </c>
      <c r="K162" s="102">
        <v>2.5999999999999999E-2</v>
      </c>
      <c r="L162" s="6"/>
      <c r="M162" s="6"/>
    </row>
    <row r="163" spans="1:13" ht="15" customHeight="1" x14ac:dyDescent="0.25">
      <c r="A163" s="30">
        <v>157</v>
      </c>
      <c r="B163" s="33">
        <v>43236</v>
      </c>
      <c r="C163" s="30" t="s">
        <v>360</v>
      </c>
      <c r="D163" s="30" t="s">
        <v>354</v>
      </c>
      <c r="E163" s="98">
        <v>177</v>
      </c>
      <c r="F163" s="99" t="s">
        <v>275</v>
      </c>
      <c r="G163" s="100" t="s">
        <v>276</v>
      </c>
      <c r="H163" s="99" t="s">
        <v>29</v>
      </c>
      <c r="I163" s="101">
        <v>3.4000000000000002E-2</v>
      </c>
      <c r="J163" s="101">
        <v>2.5999999999999999E-2</v>
      </c>
      <c r="K163" s="102">
        <v>0.03</v>
      </c>
      <c r="L163" s="6"/>
      <c r="M163" s="6"/>
    </row>
    <row r="164" spans="1:13" ht="15" customHeight="1" x14ac:dyDescent="0.25">
      <c r="A164" s="30">
        <v>158</v>
      </c>
      <c r="B164" s="33">
        <v>43236</v>
      </c>
      <c r="C164" s="30" t="s">
        <v>361</v>
      </c>
      <c r="D164" s="30" t="s">
        <v>358</v>
      </c>
      <c r="E164" s="98">
        <v>178</v>
      </c>
      <c r="F164" s="99" t="s">
        <v>277</v>
      </c>
      <c r="G164" s="100" t="s">
        <v>278</v>
      </c>
      <c r="H164" s="99" t="s">
        <v>29</v>
      </c>
      <c r="I164" s="101">
        <v>6.4000000000000001E-2</v>
      </c>
      <c r="J164" s="101">
        <v>5.5E-2</v>
      </c>
      <c r="K164" s="102">
        <v>6.0999999999999999E-2</v>
      </c>
      <c r="L164" s="6"/>
      <c r="M164" s="6"/>
    </row>
    <row r="165" spans="1:13" ht="15" customHeight="1" x14ac:dyDescent="0.25">
      <c r="A165" s="30">
        <v>159</v>
      </c>
      <c r="B165" s="33">
        <v>43236</v>
      </c>
      <c r="C165" s="30" t="s">
        <v>361</v>
      </c>
      <c r="D165" s="30" t="s">
        <v>359</v>
      </c>
      <c r="E165" s="98">
        <v>179</v>
      </c>
      <c r="F165" s="99" t="s">
        <v>279</v>
      </c>
      <c r="G165" s="100" t="s">
        <v>280</v>
      </c>
      <c r="H165" s="99" t="s">
        <v>29</v>
      </c>
      <c r="I165" s="101">
        <v>5.3999999999999999E-2</v>
      </c>
      <c r="J165" s="101">
        <v>4.4999999999999998E-2</v>
      </c>
      <c r="K165" s="102">
        <v>0.05</v>
      </c>
      <c r="L165" s="6"/>
      <c r="M165" s="6"/>
    </row>
    <row r="166" spans="1:13" ht="15" customHeight="1" x14ac:dyDescent="0.25">
      <c r="A166" s="30">
        <v>160</v>
      </c>
      <c r="B166" s="33">
        <v>43236</v>
      </c>
      <c r="C166" s="30" t="s">
        <v>361</v>
      </c>
      <c r="D166" s="30" t="s">
        <v>354</v>
      </c>
      <c r="E166" s="98">
        <v>180</v>
      </c>
      <c r="F166" s="99" t="s">
        <v>281</v>
      </c>
      <c r="G166" s="100" t="s">
        <v>282</v>
      </c>
      <c r="H166" s="99" t="s">
        <v>29</v>
      </c>
      <c r="I166" s="101">
        <v>5.5E-2</v>
      </c>
      <c r="J166" s="101">
        <v>4.5999999999999999E-2</v>
      </c>
      <c r="K166" s="102">
        <v>5.0999999999999997E-2</v>
      </c>
      <c r="L166" s="6"/>
      <c r="M166" s="6"/>
    </row>
    <row r="167" spans="1:13" ht="15" customHeight="1" x14ac:dyDescent="0.25">
      <c r="A167" s="30">
        <v>161</v>
      </c>
      <c r="B167" s="33">
        <v>43236</v>
      </c>
      <c r="C167" s="30" t="s">
        <v>362</v>
      </c>
      <c r="D167" s="30" t="s">
        <v>358</v>
      </c>
      <c r="E167" s="98">
        <v>182</v>
      </c>
      <c r="F167" s="99" t="s">
        <v>283</v>
      </c>
      <c r="G167" s="100" t="s">
        <v>284</v>
      </c>
      <c r="H167" s="99" t="s">
        <v>29</v>
      </c>
      <c r="I167" s="101">
        <v>5.1999999999999998E-2</v>
      </c>
      <c r="J167" s="101">
        <v>4.2999999999999997E-2</v>
      </c>
      <c r="K167" s="102">
        <v>4.9000000000000002E-2</v>
      </c>
      <c r="L167" s="6"/>
      <c r="M167" s="6"/>
    </row>
    <row r="168" spans="1:13" ht="15" customHeight="1" x14ac:dyDescent="0.25">
      <c r="A168" s="30">
        <v>162</v>
      </c>
      <c r="B168" s="33">
        <v>43236</v>
      </c>
      <c r="C168" s="30" t="s">
        <v>362</v>
      </c>
      <c r="D168" s="30" t="s">
        <v>359</v>
      </c>
      <c r="E168" s="98">
        <v>183</v>
      </c>
      <c r="F168" s="99" t="s">
        <v>285</v>
      </c>
      <c r="G168" s="100" t="s">
        <v>286</v>
      </c>
      <c r="H168" s="99" t="s">
        <v>29</v>
      </c>
      <c r="I168" s="101">
        <v>6.2E-2</v>
      </c>
      <c r="J168" s="101">
        <v>5.2999999999999999E-2</v>
      </c>
      <c r="K168" s="102">
        <v>5.8999999999999997E-2</v>
      </c>
      <c r="L168" s="6"/>
      <c r="M168" s="6"/>
    </row>
    <row r="169" spans="1:13" ht="15" customHeight="1" x14ac:dyDescent="0.25">
      <c r="A169" s="30">
        <v>163</v>
      </c>
      <c r="B169" s="33">
        <v>43236</v>
      </c>
      <c r="C169" s="30" t="s">
        <v>362</v>
      </c>
      <c r="D169" s="30" t="s">
        <v>354</v>
      </c>
      <c r="E169" s="98">
        <v>184</v>
      </c>
      <c r="F169" s="99" t="s">
        <v>287</v>
      </c>
      <c r="G169" s="100" t="s">
        <v>288</v>
      </c>
      <c r="H169" s="99" t="s">
        <v>29</v>
      </c>
      <c r="I169" s="101">
        <v>5.5E-2</v>
      </c>
      <c r="J169" s="101">
        <v>4.5999999999999999E-2</v>
      </c>
      <c r="K169" s="102">
        <v>5.0999999999999997E-2</v>
      </c>
      <c r="L169" s="6"/>
      <c r="M169" s="6"/>
    </row>
    <row r="170" spans="1:13" ht="15" customHeight="1" x14ac:dyDescent="0.25">
      <c r="A170" s="30">
        <v>164</v>
      </c>
      <c r="B170" s="33">
        <v>43236</v>
      </c>
      <c r="C170" s="30" t="s">
        <v>363</v>
      </c>
      <c r="D170" s="30" t="s">
        <v>358</v>
      </c>
      <c r="E170" s="98">
        <v>185</v>
      </c>
      <c r="F170" s="99" t="s">
        <v>289</v>
      </c>
      <c r="G170" s="100" t="s">
        <v>290</v>
      </c>
      <c r="H170" s="99" t="s">
        <v>29</v>
      </c>
      <c r="I170" s="101">
        <v>5.2999999999999999E-2</v>
      </c>
      <c r="J170" s="101">
        <v>4.3999999999999997E-2</v>
      </c>
      <c r="K170" s="102">
        <v>4.9000000000000002E-2</v>
      </c>
      <c r="L170" s="6"/>
      <c r="M170" s="6"/>
    </row>
    <row r="171" spans="1:13" ht="15" customHeight="1" x14ac:dyDescent="0.25">
      <c r="A171" s="30">
        <v>165</v>
      </c>
      <c r="B171" s="33">
        <v>43236</v>
      </c>
      <c r="C171" s="30" t="s">
        <v>363</v>
      </c>
      <c r="D171" s="30" t="s">
        <v>359</v>
      </c>
      <c r="E171" s="98">
        <v>186</v>
      </c>
      <c r="F171" s="99" t="s">
        <v>291</v>
      </c>
      <c r="G171" s="100" t="s">
        <v>292</v>
      </c>
      <c r="H171" s="99" t="s">
        <v>29</v>
      </c>
      <c r="I171" s="101">
        <v>5.8000000000000003E-2</v>
      </c>
      <c r="J171" s="101">
        <v>4.9000000000000002E-2</v>
      </c>
      <c r="K171" s="102">
        <v>5.5E-2</v>
      </c>
      <c r="L171" s="6"/>
      <c r="M171" s="6"/>
    </row>
    <row r="172" spans="1:13" ht="15" customHeight="1" x14ac:dyDescent="0.25">
      <c r="A172" s="30">
        <v>166</v>
      </c>
      <c r="B172" s="33">
        <v>43236</v>
      </c>
      <c r="C172" s="30" t="s">
        <v>363</v>
      </c>
      <c r="D172" s="30" t="s">
        <v>354</v>
      </c>
      <c r="E172" s="98">
        <v>187</v>
      </c>
      <c r="F172" s="99" t="s">
        <v>293</v>
      </c>
      <c r="G172" s="100" t="s">
        <v>294</v>
      </c>
      <c r="H172" s="99" t="s">
        <v>29</v>
      </c>
      <c r="I172" s="101">
        <v>5.8999999999999997E-2</v>
      </c>
      <c r="J172" s="101">
        <v>0.05</v>
      </c>
      <c r="K172" s="102">
        <v>5.6000000000000001E-2</v>
      </c>
      <c r="L172" s="6"/>
      <c r="M172" s="6"/>
    </row>
    <row r="173" spans="1:13" ht="15" customHeight="1" x14ac:dyDescent="0.25">
      <c r="A173" s="30">
        <v>167</v>
      </c>
      <c r="B173" s="33">
        <v>43236</v>
      </c>
      <c r="C173" s="30">
        <v>2</v>
      </c>
      <c r="D173" s="30" t="s">
        <v>358</v>
      </c>
      <c r="E173" s="98">
        <v>188</v>
      </c>
      <c r="F173" s="99" t="s">
        <v>295</v>
      </c>
      <c r="G173" s="100" t="s">
        <v>296</v>
      </c>
      <c r="H173" s="99" t="s">
        <v>29</v>
      </c>
      <c r="I173" s="101">
        <v>5.7000000000000002E-2</v>
      </c>
      <c r="J173" s="101">
        <v>4.8000000000000001E-2</v>
      </c>
      <c r="K173" s="102">
        <v>5.3999999999999999E-2</v>
      </c>
      <c r="L173" s="6"/>
      <c r="M173" s="6"/>
    </row>
    <row r="174" spans="1:13" ht="15" customHeight="1" x14ac:dyDescent="0.25">
      <c r="A174" s="30">
        <v>168</v>
      </c>
      <c r="B174" s="33">
        <v>43236</v>
      </c>
      <c r="C174" s="30">
        <v>2</v>
      </c>
      <c r="D174" s="30" t="s">
        <v>359</v>
      </c>
      <c r="E174" s="98">
        <v>189</v>
      </c>
      <c r="F174" s="99" t="s">
        <v>297</v>
      </c>
      <c r="G174" s="100" t="s">
        <v>298</v>
      </c>
      <c r="H174" s="99" t="s">
        <v>29</v>
      </c>
      <c r="I174" s="101">
        <v>6.7000000000000004E-2</v>
      </c>
      <c r="J174" s="101">
        <v>5.8000000000000003E-2</v>
      </c>
      <c r="K174" s="102">
        <v>6.3E-2</v>
      </c>
      <c r="L174" s="6"/>
      <c r="M174" s="6"/>
    </row>
    <row r="175" spans="1:13" ht="15" customHeight="1" x14ac:dyDescent="0.25">
      <c r="A175" s="30">
        <v>169</v>
      </c>
      <c r="B175" s="33">
        <v>43236</v>
      </c>
      <c r="C175" s="30">
        <v>2</v>
      </c>
      <c r="D175" s="30" t="s">
        <v>354</v>
      </c>
      <c r="E175" s="98">
        <v>190</v>
      </c>
      <c r="F175" s="99" t="s">
        <v>299</v>
      </c>
      <c r="G175" s="100" t="s">
        <v>300</v>
      </c>
      <c r="H175" s="99" t="s">
        <v>29</v>
      </c>
      <c r="I175" s="101">
        <v>7.0999999999999994E-2</v>
      </c>
      <c r="J175" s="101">
        <v>6.2E-2</v>
      </c>
      <c r="K175" s="102">
        <v>6.8000000000000005E-2</v>
      </c>
      <c r="L175" s="6"/>
      <c r="M175" s="6"/>
    </row>
    <row r="176" spans="1:13" ht="15" customHeight="1" x14ac:dyDescent="0.25">
      <c r="A176" s="30">
        <v>170</v>
      </c>
      <c r="B176" s="33">
        <v>43236</v>
      </c>
      <c r="C176" s="30" t="s">
        <v>364</v>
      </c>
      <c r="D176" s="30" t="s">
        <v>358</v>
      </c>
      <c r="E176" s="98">
        <v>191</v>
      </c>
      <c r="F176" s="99" t="s">
        <v>301</v>
      </c>
      <c r="G176" s="100" t="s">
        <v>302</v>
      </c>
      <c r="H176" s="99" t="s">
        <v>29</v>
      </c>
      <c r="I176" s="101">
        <v>7.8E-2</v>
      </c>
      <c r="J176" s="101">
        <v>6.9000000000000006E-2</v>
      </c>
      <c r="K176" s="102">
        <v>7.4999999999999997E-2</v>
      </c>
      <c r="L176" s="6"/>
      <c r="M176" s="6"/>
    </row>
    <row r="177" spans="1:13" ht="15" customHeight="1" x14ac:dyDescent="0.25">
      <c r="A177" s="30">
        <v>171</v>
      </c>
      <c r="B177" s="33">
        <v>43236</v>
      </c>
      <c r="C177" s="30" t="s">
        <v>364</v>
      </c>
      <c r="D177" s="30" t="s">
        <v>359</v>
      </c>
      <c r="E177" s="98">
        <v>193</v>
      </c>
      <c r="F177" s="99" t="s">
        <v>303</v>
      </c>
      <c r="G177" s="100" t="s">
        <v>304</v>
      </c>
      <c r="H177" s="99" t="s">
        <v>29</v>
      </c>
      <c r="I177" s="101">
        <v>7.8E-2</v>
      </c>
      <c r="J177" s="101">
        <v>6.9000000000000006E-2</v>
      </c>
      <c r="K177" s="102">
        <v>7.4999999999999997E-2</v>
      </c>
      <c r="L177" s="6"/>
      <c r="M177" s="6"/>
    </row>
    <row r="178" spans="1:13" ht="15" customHeight="1" x14ac:dyDescent="0.25">
      <c r="A178" s="30">
        <v>172</v>
      </c>
      <c r="B178" s="33">
        <v>43236</v>
      </c>
      <c r="C178" s="30" t="s">
        <v>364</v>
      </c>
      <c r="D178" s="30" t="s">
        <v>354</v>
      </c>
      <c r="E178" s="98">
        <v>194</v>
      </c>
      <c r="F178" s="99" t="s">
        <v>305</v>
      </c>
      <c r="G178" s="100" t="s">
        <v>306</v>
      </c>
      <c r="H178" s="99" t="s">
        <v>29</v>
      </c>
      <c r="I178" s="101">
        <v>7.5999999999999998E-2</v>
      </c>
      <c r="J178" s="101">
        <v>6.7000000000000004E-2</v>
      </c>
      <c r="K178" s="102">
        <v>7.2999999999999995E-2</v>
      </c>
      <c r="L178" s="6"/>
      <c r="M178" s="6"/>
    </row>
    <row r="179" spans="1:13" ht="15" customHeight="1" x14ac:dyDescent="0.25">
      <c r="A179" s="30">
        <v>173</v>
      </c>
      <c r="B179" s="33">
        <v>43236</v>
      </c>
      <c r="C179" s="30">
        <v>3</v>
      </c>
      <c r="D179" s="30" t="s">
        <v>358</v>
      </c>
      <c r="E179" s="98">
        <v>195</v>
      </c>
      <c r="F179" s="99" t="s">
        <v>307</v>
      </c>
      <c r="G179" s="100" t="s">
        <v>308</v>
      </c>
      <c r="H179" s="99" t="s">
        <v>29</v>
      </c>
      <c r="I179" s="101">
        <v>7.8E-2</v>
      </c>
      <c r="J179" s="101">
        <v>6.8000000000000005E-2</v>
      </c>
      <c r="K179" s="102">
        <v>7.3999999999999996E-2</v>
      </c>
      <c r="L179" s="6"/>
      <c r="M179" s="6"/>
    </row>
    <row r="180" spans="1:13" ht="15" customHeight="1" x14ac:dyDescent="0.25">
      <c r="A180" s="30">
        <v>174</v>
      </c>
      <c r="B180" s="33">
        <v>43236</v>
      </c>
      <c r="C180" s="30">
        <v>3</v>
      </c>
      <c r="D180" s="30" t="s">
        <v>359</v>
      </c>
      <c r="E180" s="98">
        <v>196</v>
      </c>
      <c r="F180" s="99" t="s">
        <v>309</v>
      </c>
      <c r="G180" s="100" t="s">
        <v>310</v>
      </c>
      <c r="H180" s="99" t="s">
        <v>29</v>
      </c>
      <c r="I180" s="101">
        <v>7.8E-2</v>
      </c>
      <c r="J180" s="101">
        <v>6.8000000000000005E-2</v>
      </c>
      <c r="K180" s="102">
        <v>7.3999999999999996E-2</v>
      </c>
      <c r="L180" s="6"/>
      <c r="M180" s="6"/>
    </row>
    <row r="181" spans="1:13" ht="15" customHeight="1" x14ac:dyDescent="0.25">
      <c r="A181" s="30">
        <v>175</v>
      </c>
      <c r="B181" s="33">
        <v>43236</v>
      </c>
      <c r="C181" s="30">
        <v>3</v>
      </c>
      <c r="D181" s="30" t="s">
        <v>354</v>
      </c>
      <c r="E181" s="98">
        <v>197</v>
      </c>
      <c r="F181" s="99" t="s">
        <v>311</v>
      </c>
      <c r="G181" s="100" t="s">
        <v>312</v>
      </c>
      <c r="H181" s="99" t="s">
        <v>29</v>
      </c>
      <c r="I181" s="101">
        <v>7.8E-2</v>
      </c>
      <c r="J181" s="101">
        <v>6.9000000000000006E-2</v>
      </c>
      <c r="K181" s="102">
        <v>7.4999999999999997E-2</v>
      </c>
      <c r="L181" s="6"/>
      <c r="M181" s="6"/>
    </row>
    <row r="182" spans="1:13" ht="15" customHeight="1" x14ac:dyDescent="0.25">
      <c r="K182" s="6"/>
      <c r="L182" s="6"/>
      <c r="M182" s="6"/>
    </row>
    <row r="183" spans="1:13" ht="15" customHeight="1" x14ac:dyDescent="0.25">
      <c r="K183" s="6"/>
      <c r="L183" s="6"/>
      <c r="M183" s="6"/>
    </row>
    <row r="184" spans="1:13" ht="15" customHeight="1" x14ac:dyDescent="0.25">
      <c r="K184" s="6"/>
      <c r="L184" s="6"/>
      <c r="M184" s="6"/>
    </row>
    <row r="185" spans="1:13" ht="15" customHeight="1" x14ac:dyDescent="0.25">
      <c r="K185" s="6"/>
      <c r="L185" s="6"/>
      <c r="M185" s="6"/>
    </row>
    <row r="186" spans="1:13" ht="15" customHeight="1" x14ac:dyDescent="0.25">
      <c r="K186" s="6"/>
      <c r="L186" s="6"/>
      <c r="M186" s="6"/>
    </row>
    <row r="187" spans="1:13" ht="15" customHeight="1" x14ac:dyDescent="0.25">
      <c r="K187" s="6"/>
      <c r="L187" s="6"/>
      <c r="M187" s="6"/>
    </row>
    <row r="188" spans="1:13" ht="15" customHeight="1" x14ac:dyDescent="0.25">
      <c r="K188" s="6"/>
      <c r="L188" s="6"/>
      <c r="M188" s="6"/>
    </row>
    <row r="189" spans="1:13" ht="15" customHeight="1" x14ac:dyDescent="0.25">
      <c r="K189" s="6"/>
      <c r="L189" s="6"/>
      <c r="M189" s="6"/>
    </row>
    <row r="190" spans="1:13" ht="15" customHeight="1" x14ac:dyDescent="0.25">
      <c r="K190" s="6"/>
      <c r="L190" s="6"/>
      <c r="M190" s="6"/>
    </row>
    <row r="191" spans="1:13" ht="15" customHeight="1" x14ac:dyDescent="0.25">
      <c r="K191" s="6"/>
      <c r="L191" s="6"/>
      <c r="M191" s="6"/>
    </row>
    <row r="192" spans="1:13" ht="15" customHeight="1" x14ac:dyDescent="0.25">
      <c r="K192" s="6"/>
      <c r="L192" s="6"/>
      <c r="M192" s="6"/>
    </row>
    <row r="193" spans="11:13" ht="15" customHeight="1" x14ac:dyDescent="0.25">
      <c r="K193" s="37"/>
      <c r="L193" s="6"/>
      <c r="M193" s="6"/>
    </row>
    <row r="194" spans="11:13" ht="15" customHeight="1" x14ac:dyDescent="0.25">
      <c r="K194" s="37"/>
      <c r="L194" s="6"/>
      <c r="M194" s="6"/>
    </row>
    <row r="195" spans="11:13" ht="15" customHeight="1" x14ac:dyDescent="0.25">
      <c r="L195" s="6"/>
      <c r="M195" s="6"/>
    </row>
    <row r="196" spans="11:13" ht="15" customHeight="1" x14ac:dyDescent="0.25">
      <c r="L196" s="6"/>
      <c r="M196" s="6"/>
    </row>
    <row r="197" spans="11:13" ht="15" customHeight="1" x14ac:dyDescent="0.25">
      <c r="L197" s="6"/>
      <c r="M197" s="6"/>
    </row>
    <row r="198" spans="11:13" ht="15" customHeight="1" x14ac:dyDescent="0.25">
      <c r="L198" s="6"/>
      <c r="M198" s="6"/>
    </row>
    <row r="199" spans="11:13" ht="15" customHeight="1" x14ac:dyDescent="0.25">
      <c r="L199" s="6"/>
      <c r="M199" s="6"/>
    </row>
    <row r="200" spans="11:13" ht="15" customHeight="1" x14ac:dyDescent="0.25">
      <c r="L200" s="6"/>
      <c r="M200" s="6"/>
    </row>
    <row r="201" spans="11:13" ht="15" customHeight="1" x14ac:dyDescent="0.25">
      <c r="L201" s="6"/>
      <c r="M201" s="6"/>
    </row>
    <row r="202" spans="11:13" ht="15" customHeight="1" x14ac:dyDescent="0.25">
      <c r="L202" s="6"/>
      <c r="M202" s="6"/>
    </row>
    <row r="203" spans="11:13" ht="15" customHeight="1" x14ac:dyDescent="0.25">
      <c r="L203" s="6"/>
      <c r="M203" s="6"/>
    </row>
    <row r="204" spans="11:13" ht="15" customHeight="1" x14ac:dyDescent="0.25">
      <c r="L204" s="6"/>
      <c r="M204" s="6"/>
    </row>
    <row r="205" spans="11:13" ht="15" customHeight="1" x14ac:dyDescent="0.25">
      <c r="L205" s="6"/>
      <c r="M205" s="6"/>
    </row>
    <row r="206" spans="11:13" ht="15" customHeight="1" x14ac:dyDescent="0.25">
      <c r="L206" s="6"/>
      <c r="M206" s="6"/>
    </row>
    <row r="207" spans="11:13" ht="15" customHeight="1" x14ac:dyDescent="0.25">
      <c r="L207" s="6"/>
      <c r="M207" s="6"/>
    </row>
    <row r="208" spans="11:13" ht="15" customHeight="1" x14ac:dyDescent="0.25">
      <c r="L208" s="6"/>
      <c r="M208" s="6"/>
    </row>
    <row r="209" spans="12:13" ht="15" customHeight="1" x14ac:dyDescent="0.25">
      <c r="L209" s="6"/>
      <c r="M209" s="6"/>
    </row>
    <row r="210" spans="12:13" ht="15" customHeight="1" x14ac:dyDescent="0.25">
      <c r="L210" s="6"/>
      <c r="M210" s="6"/>
    </row>
    <row r="211" spans="12:13" ht="15" customHeight="1" x14ac:dyDescent="0.25">
      <c r="L211" s="6"/>
      <c r="M211" s="6"/>
    </row>
    <row r="212" spans="12:13" ht="15" customHeight="1" x14ac:dyDescent="0.25">
      <c r="L212" s="6"/>
      <c r="M212" s="6"/>
    </row>
    <row r="213" spans="12:13" ht="15" customHeight="1" x14ac:dyDescent="0.25">
      <c r="L213" s="6"/>
      <c r="M213" s="6"/>
    </row>
    <row r="214" spans="12:13" ht="15" customHeight="1" x14ac:dyDescent="0.25">
      <c r="L214" s="6"/>
      <c r="M214" s="6"/>
    </row>
    <row r="215" spans="12:13" ht="15" customHeight="1" x14ac:dyDescent="0.25">
      <c r="L215" s="6"/>
      <c r="M215" s="6"/>
    </row>
    <row r="216" spans="12:13" ht="15" customHeight="1" x14ac:dyDescent="0.25">
      <c r="L216" s="6"/>
      <c r="M216" s="6"/>
    </row>
    <row r="217" spans="12:13" ht="15" customHeight="1" x14ac:dyDescent="0.25">
      <c r="L217" s="6"/>
      <c r="M217" s="6"/>
    </row>
    <row r="218" spans="12:13" ht="15" customHeight="1" x14ac:dyDescent="0.25">
      <c r="L218" s="6"/>
      <c r="M218" s="6"/>
    </row>
    <row r="219" spans="12:13" ht="15" customHeight="1" x14ac:dyDescent="0.25">
      <c r="L219" s="6"/>
      <c r="M219" s="6"/>
    </row>
    <row r="220" spans="12:13" ht="15" customHeight="1" x14ac:dyDescent="0.25">
      <c r="L220" s="6"/>
      <c r="M220" s="6"/>
    </row>
    <row r="221" spans="12:13" ht="15" customHeight="1" x14ac:dyDescent="0.25">
      <c r="L221" s="6"/>
      <c r="M221" s="6"/>
    </row>
    <row r="222" spans="12:13" ht="15" customHeight="1" x14ac:dyDescent="0.25">
      <c r="L222" s="6"/>
      <c r="M222" s="6"/>
    </row>
    <row r="223" spans="12:13" ht="15" customHeight="1" x14ac:dyDescent="0.25">
      <c r="L223" s="38"/>
    </row>
    <row r="224" spans="12:13" ht="15" customHeight="1" x14ac:dyDescent="0.25">
      <c r="L224" s="38"/>
    </row>
  </sheetData>
  <mergeCells count="2">
    <mergeCell ref="E5:H5"/>
    <mergeCell ref="I5:J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topLeftCell="A20" zoomScale="74" zoomScaleNormal="74" workbookViewId="0">
      <selection activeCell="Y60" sqref="Y60:AC62"/>
    </sheetView>
  </sheetViews>
  <sheetFormatPr defaultRowHeight="12.5" x14ac:dyDescent="0.25"/>
  <cols>
    <col min="1" max="1" width="18.54296875" customWidth="1"/>
    <col min="2" max="2" width="13.1796875" customWidth="1"/>
    <col min="3" max="3" width="9.7265625" style="30" customWidth="1"/>
    <col min="4" max="4" width="13.54296875" customWidth="1"/>
    <col min="5" max="5" width="13" customWidth="1"/>
    <col min="6" max="6" width="12.7265625" customWidth="1"/>
    <col min="7" max="7" width="11.54296875" customWidth="1"/>
    <col min="9" max="9" width="13.81640625" customWidth="1"/>
    <col min="10" max="10" width="12.81640625" customWidth="1"/>
    <col min="13" max="13" width="17" customWidth="1"/>
    <col min="14" max="14" width="11" customWidth="1"/>
    <col min="15" max="15" width="20" customWidth="1"/>
    <col min="19" max="19" width="11" customWidth="1"/>
    <col min="20" max="20" width="12.453125" customWidth="1"/>
    <col min="34" max="34" width="14.7265625" customWidth="1"/>
  </cols>
  <sheetData>
    <row r="1" spans="1:40" ht="18.5" thickBot="1" x14ac:dyDescent="0.45">
      <c r="A1" s="65" t="s">
        <v>389</v>
      </c>
      <c r="B1" s="68"/>
      <c r="N1" s="66" t="s">
        <v>390</v>
      </c>
      <c r="O1" s="67"/>
      <c r="P1" s="67"/>
      <c r="Q1" s="68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1"/>
    </row>
    <row r="2" spans="1:40" ht="13" thickBot="1" x14ac:dyDescent="0.3">
      <c r="N2" s="72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73"/>
    </row>
    <row r="3" spans="1:40" ht="13" thickBot="1" x14ac:dyDescent="0.3">
      <c r="A3" s="11" t="s">
        <v>315</v>
      </c>
      <c r="B3" s="12"/>
      <c r="C3" s="43"/>
      <c r="D3" s="13"/>
      <c r="N3" s="72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73"/>
    </row>
    <row r="4" spans="1:40" x14ac:dyDescent="0.25">
      <c r="N4" s="72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73"/>
    </row>
    <row r="5" spans="1:40" x14ac:dyDescent="0.25">
      <c r="A5" s="59"/>
      <c r="B5" s="59"/>
      <c r="C5" s="60" t="s">
        <v>380</v>
      </c>
      <c r="D5" s="59"/>
      <c r="E5" s="59"/>
      <c r="F5" s="61" t="s">
        <v>393</v>
      </c>
      <c r="J5" s="15" t="s">
        <v>319</v>
      </c>
      <c r="K5" s="6" t="s">
        <v>383</v>
      </c>
      <c r="N5" s="72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74"/>
      <c r="AI5" s="74"/>
      <c r="AJ5" s="75" t="s">
        <v>380</v>
      </c>
      <c r="AK5" s="74"/>
      <c r="AL5" s="74"/>
      <c r="AM5" s="74"/>
      <c r="AN5" s="73"/>
    </row>
    <row r="6" spans="1:40" ht="15.5" x14ac:dyDescent="0.35">
      <c r="A6" s="61" t="s">
        <v>317</v>
      </c>
      <c r="B6" s="61" t="s">
        <v>17</v>
      </c>
      <c r="C6" s="60" t="s">
        <v>382</v>
      </c>
      <c r="D6" s="61" t="s">
        <v>17</v>
      </c>
      <c r="E6" s="59"/>
      <c r="F6" s="59"/>
      <c r="J6" s="6"/>
      <c r="K6" s="6"/>
      <c r="N6" s="72"/>
      <c r="O6" s="58"/>
      <c r="P6" s="76" t="s">
        <v>391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77" t="s">
        <v>317</v>
      </c>
      <c r="AI6" s="77" t="s">
        <v>17</v>
      </c>
      <c r="AJ6" s="75" t="s">
        <v>382</v>
      </c>
      <c r="AK6" s="77" t="s">
        <v>17</v>
      </c>
      <c r="AL6" s="74"/>
      <c r="AM6" s="74"/>
      <c r="AN6" s="73"/>
    </row>
    <row r="7" spans="1:40" ht="14.5" x14ac:dyDescent="0.25">
      <c r="A7" s="62" t="s">
        <v>318</v>
      </c>
      <c r="B7" s="62" t="s">
        <v>316</v>
      </c>
      <c r="C7" s="63" t="s">
        <v>381</v>
      </c>
      <c r="D7" s="62" t="s">
        <v>378</v>
      </c>
      <c r="E7" s="64" t="s">
        <v>379</v>
      </c>
      <c r="F7" s="62" t="s">
        <v>349</v>
      </c>
      <c r="H7" s="58"/>
      <c r="J7" s="7" t="s">
        <v>397</v>
      </c>
      <c r="K7" s="7" t="s">
        <v>314</v>
      </c>
      <c r="N7" s="72"/>
      <c r="O7" t="s">
        <v>321</v>
      </c>
      <c r="X7" s="58"/>
      <c r="Y7" s="58"/>
      <c r="Z7" s="58"/>
      <c r="AA7" s="58"/>
      <c r="AB7" s="58"/>
      <c r="AC7" s="58"/>
      <c r="AD7" s="58"/>
      <c r="AE7" s="58"/>
      <c r="AF7" s="58"/>
      <c r="AG7" s="58"/>
      <c r="AH7" s="62" t="s">
        <v>318</v>
      </c>
      <c r="AI7" s="62" t="s">
        <v>316</v>
      </c>
      <c r="AJ7" s="63" t="s">
        <v>381</v>
      </c>
      <c r="AK7" s="62" t="s">
        <v>378</v>
      </c>
      <c r="AL7" s="64" t="s">
        <v>379</v>
      </c>
      <c r="AM7" s="62" t="s">
        <v>349</v>
      </c>
      <c r="AN7" s="73"/>
    </row>
    <row r="8" spans="1:40" ht="15" thickBot="1" x14ac:dyDescent="0.3">
      <c r="A8" s="14" t="s">
        <v>367</v>
      </c>
      <c r="B8" s="14" t="s">
        <v>16</v>
      </c>
      <c r="C8" s="44">
        <v>1E-3</v>
      </c>
      <c r="D8" s="101">
        <v>2E-3</v>
      </c>
      <c r="E8" s="42">
        <f>$P$23+(D8*$P$24)</f>
        <v>-1.7598795023276719E-3</v>
      </c>
      <c r="F8" s="57">
        <f>(E8-C8)/C8*100</f>
        <v>-275.98795023276716</v>
      </c>
      <c r="J8" s="30" t="s">
        <v>16</v>
      </c>
      <c r="K8" s="30">
        <v>1E-3</v>
      </c>
      <c r="N8" s="72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78" t="s">
        <v>367</v>
      </c>
      <c r="AI8" s="14" t="s">
        <v>16</v>
      </c>
      <c r="AJ8" s="44">
        <v>1E-3</v>
      </c>
      <c r="AK8" s="101">
        <v>2E-3</v>
      </c>
      <c r="AL8" s="80">
        <f>($AB$24) +($AC$24*$AK8)+($AD$24*$AK$8*$AK$8)</f>
        <v>2.7087079999999983E-4</v>
      </c>
      <c r="AM8" s="81">
        <f t="shared" ref="AM8:AM10" si="0">((AL8-AJ8)/AJ8)*100</f>
        <v>-72.912920000000014</v>
      </c>
      <c r="AN8" s="73"/>
    </row>
    <row r="9" spans="1:40" ht="14.5" x14ac:dyDescent="0.3">
      <c r="A9" s="14" t="s">
        <v>367</v>
      </c>
      <c r="B9" s="14" t="s">
        <v>16</v>
      </c>
      <c r="C9" s="44">
        <v>1E-3</v>
      </c>
      <c r="D9" s="101">
        <v>2E-3</v>
      </c>
      <c r="E9" s="42">
        <f t="shared" ref="E9:E25" si="1">$P$23+(D9*$P$24)</f>
        <v>-1.7598795023276719E-3</v>
      </c>
      <c r="F9" s="57">
        <f t="shared" ref="F9:F25" si="2">(E9-C9)/C9*100</f>
        <v>-275.98795023276716</v>
      </c>
      <c r="J9" s="30" t="s">
        <v>19</v>
      </c>
      <c r="K9" s="30">
        <v>5.0000000000000001E-3</v>
      </c>
      <c r="N9" s="72"/>
      <c r="O9" s="21" t="s">
        <v>322</v>
      </c>
      <c r="P9" s="21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78" t="s">
        <v>367</v>
      </c>
      <c r="AI9" s="14" t="s">
        <v>16</v>
      </c>
      <c r="AJ9" s="44">
        <v>1E-3</v>
      </c>
      <c r="AK9" s="101">
        <v>2E-3</v>
      </c>
      <c r="AL9" s="80">
        <f t="shared" ref="AL9:AL25" si="3">($AB$24) +($AC$24*$AK9)+($AD$24*$AK$8*$AK$8)</f>
        <v>2.7087079999999983E-4</v>
      </c>
      <c r="AM9" s="81">
        <f t="shared" si="0"/>
        <v>-72.912920000000014</v>
      </c>
      <c r="AN9" s="73"/>
    </row>
    <row r="10" spans="1:40" ht="14.5" x14ac:dyDescent="0.25">
      <c r="A10" s="14" t="s">
        <v>367</v>
      </c>
      <c r="B10" s="14" t="s">
        <v>16</v>
      </c>
      <c r="C10" s="44">
        <v>1E-3</v>
      </c>
      <c r="D10" s="101">
        <v>2E-3</v>
      </c>
      <c r="E10" s="42">
        <f t="shared" si="1"/>
        <v>-1.7598795023276719E-3</v>
      </c>
      <c r="F10" s="57">
        <f t="shared" si="2"/>
        <v>-275.98795023276716</v>
      </c>
      <c r="J10" s="30" t="s">
        <v>21</v>
      </c>
      <c r="K10" s="30">
        <v>0.01</v>
      </c>
      <c r="N10" s="72"/>
      <c r="O10" s="18" t="s">
        <v>323</v>
      </c>
      <c r="P10" s="18">
        <v>0.99983933584162743</v>
      </c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78" t="s">
        <v>367</v>
      </c>
      <c r="AI10" s="14" t="s">
        <v>16</v>
      </c>
      <c r="AJ10" s="44">
        <v>1E-3</v>
      </c>
      <c r="AK10" s="101">
        <v>2E-3</v>
      </c>
      <c r="AL10" s="80">
        <f t="shared" si="3"/>
        <v>2.7087079999999983E-4</v>
      </c>
      <c r="AM10" s="81">
        <f t="shared" si="0"/>
        <v>-72.912920000000014</v>
      </c>
      <c r="AN10" s="73"/>
    </row>
    <row r="11" spans="1:40" ht="14.5" x14ac:dyDescent="0.25">
      <c r="A11" s="14" t="s">
        <v>367</v>
      </c>
      <c r="B11" s="14" t="s">
        <v>19</v>
      </c>
      <c r="C11" s="44">
        <v>5.0000000000000001E-3</v>
      </c>
      <c r="D11" s="101">
        <v>8.9999999999999993E-3</v>
      </c>
      <c r="E11" s="42">
        <f t="shared" si="1"/>
        <v>6.8300508587928153E-3</v>
      </c>
      <c r="F11" s="57">
        <f t="shared" si="2"/>
        <v>36.601017175856306</v>
      </c>
      <c r="J11" s="30" t="s">
        <v>23</v>
      </c>
      <c r="K11" s="30">
        <v>0.05</v>
      </c>
      <c r="N11" s="72"/>
      <c r="O11" s="18" t="s">
        <v>324</v>
      </c>
      <c r="P11" s="18">
        <v>0.99967869749622673</v>
      </c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78" t="s">
        <v>367</v>
      </c>
      <c r="AI11" s="14" t="s">
        <v>19</v>
      </c>
      <c r="AJ11" s="44">
        <v>5.0000000000000001E-3</v>
      </c>
      <c r="AK11" s="101">
        <v>8.9999999999999993E-3</v>
      </c>
      <c r="AL11" s="80">
        <f>($AB$24) +($AC$24*$AK11)+($AD$24*$AK$8*$AK$8)</f>
        <v>8.2158708000000004E-3</v>
      </c>
      <c r="AM11" s="81">
        <f>((AL11-AJ11)/AJ11)*100</f>
        <v>64.317416000000009</v>
      </c>
      <c r="AN11" s="73"/>
    </row>
    <row r="12" spans="1:40" ht="14.5" x14ac:dyDescent="0.25">
      <c r="A12" s="14" t="s">
        <v>367</v>
      </c>
      <c r="B12" s="14" t="s">
        <v>19</v>
      </c>
      <c r="C12" s="44">
        <v>5.0000000000000001E-3</v>
      </c>
      <c r="D12" s="101">
        <v>8.9999999999999993E-3</v>
      </c>
      <c r="E12" s="42">
        <f t="shared" si="1"/>
        <v>6.8300508587928153E-3</v>
      </c>
      <c r="F12" s="57">
        <f t="shared" si="2"/>
        <v>36.601017175856306</v>
      </c>
      <c r="J12" s="30" t="s">
        <v>25</v>
      </c>
      <c r="K12" s="30">
        <v>0.1</v>
      </c>
      <c r="N12" s="72"/>
      <c r="O12" s="18" t="s">
        <v>325</v>
      </c>
      <c r="P12" s="18">
        <v>0.99965861608974094</v>
      </c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78" t="s">
        <v>367</v>
      </c>
      <c r="AI12" s="14" t="s">
        <v>19</v>
      </c>
      <c r="AJ12" s="44">
        <v>5.0000000000000001E-3</v>
      </c>
      <c r="AK12" s="101">
        <v>8.9999999999999993E-3</v>
      </c>
      <c r="AL12" s="80">
        <f t="shared" si="3"/>
        <v>8.2158708000000004E-3</v>
      </c>
      <c r="AM12" s="81">
        <f t="shared" ref="AM12:AM25" si="4">((AL12-AJ12)/AJ12)*100</f>
        <v>64.317416000000009</v>
      </c>
      <c r="AN12" s="73"/>
    </row>
    <row r="13" spans="1:40" ht="14.5" x14ac:dyDescent="0.25">
      <c r="A13" s="14" t="s">
        <v>367</v>
      </c>
      <c r="B13" s="14" t="s">
        <v>19</v>
      </c>
      <c r="C13" s="44">
        <v>5.0000000000000001E-3</v>
      </c>
      <c r="D13" s="101">
        <v>8.9999999999999993E-3</v>
      </c>
      <c r="E13" s="42">
        <f t="shared" si="1"/>
        <v>6.8300508587928153E-3</v>
      </c>
      <c r="F13" s="57">
        <f t="shared" si="2"/>
        <v>36.601017175856306</v>
      </c>
      <c r="J13" s="41" t="s">
        <v>27</v>
      </c>
      <c r="K13" s="41">
        <v>0.5</v>
      </c>
      <c r="N13" s="72"/>
      <c r="O13" s="18" t="s">
        <v>326</v>
      </c>
      <c r="P13" s="18">
        <v>3.37165897024442E-3</v>
      </c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78" t="s">
        <v>367</v>
      </c>
      <c r="AI13" s="14" t="s">
        <v>19</v>
      </c>
      <c r="AJ13" s="44">
        <v>5.0000000000000001E-3</v>
      </c>
      <c r="AK13" s="101">
        <v>8.9999999999999993E-3</v>
      </c>
      <c r="AL13" s="80">
        <f t="shared" si="3"/>
        <v>8.2158708000000004E-3</v>
      </c>
      <c r="AM13" s="81">
        <f t="shared" si="4"/>
        <v>64.317416000000009</v>
      </c>
      <c r="AN13" s="73"/>
    </row>
    <row r="14" spans="1:40" ht="15" thickBot="1" x14ac:dyDescent="0.3">
      <c r="A14" s="14" t="s">
        <v>367</v>
      </c>
      <c r="B14" s="14" t="s">
        <v>21</v>
      </c>
      <c r="C14" s="44">
        <v>0.01</v>
      </c>
      <c r="D14" s="101">
        <v>8.9999999999999993E-3</v>
      </c>
      <c r="E14" s="42">
        <f t="shared" si="1"/>
        <v>6.8300508587928153E-3</v>
      </c>
      <c r="F14" s="57">
        <f t="shared" si="2"/>
        <v>-31.699491412071851</v>
      </c>
      <c r="J14" s="8"/>
      <c r="K14" s="8"/>
      <c r="N14" s="72"/>
      <c r="O14" s="19" t="s">
        <v>327</v>
      </c>
      <c r="P14" s="19">
        <v>18</v>
      </c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78" t="s">
        <v>367</v>
      </c>
      <c r="AI14" s="14" t="s">
        <v>21</v>
      </c>
      <c r="AJ14" s="44">
        <v>0.01</v>
      </c>
      <c r="AK14" s="101">
        <v>8.9999999999999993E-3</v>
      </c>
      <c r="AL14" s="80">
        <f t="shared" si="3"/>
        <v>8.2158708000000004E-3</v>
      </c>
      <c r="AM14" s="81">
        <f t="shared" si="4"/>
        <v>-17.841291999999996</v>
      </c>
      <c r="AN14" s="73"/>
    </row>
    <row r="15" spans="1:40" ht="14.5" x14ac:dyDescent="0.25">
      <c r="A15" s="14" t="s">
        <v>367</v>
      </c>
      <c r="B15" s="14" t="s">
        <v>21</v>
      </c>
      <c r="C15" s="44">
        <v>0.01</v>
      </c>
      <c r="D15" s="101">
        <v>8.9999999999999993E-3</v>
      </c>
      <c r="E15" s="42">
        <f t="shared" si="1"/>
        <v>6.8300508587928153E-3</v>
      </c>
      <c r="F15" s="57">
        <f t="shared" si="2"/>
        <v>-31.699491412071851</v>
      </c>
      <c r="N15" s="72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78" t="s">
        <v>367</v>
      </c>
      <c r="AI15" s="14" t="s">
        <v>21</v>
      </c>
      <c r="AJ15" s="44">
        <v>0.01</v>
      </c>
      <c r="AK15" s="101">
        <v>8.9999999999999993E-3</v>
      </c>
      <c r="AL15" s="80">
        <f t="shared" si="3"/>
        <v>8.2158708000000004E-3</v>
      </c>
      <c r="AM15" s="81">
        <f t="shared" si="4"/>
        <v>-17.841291999999996</v>
      </c>
      <c r="AN15" s="73"/>
    </row>
    <row r="16" spans="1:40" ht="15" thickBot="1" x14ac:dyDescent="0.3">
      <c r="A16" s="14" t="s">
        <v>367</v>
      </c>
      <c r="B16" s="14" t="s">
        <v>21</v>
      </c>
      <c r="C16" s="44">
        <v>0.01</v>
      </c>
      <c r="D16" s="101">
        <v>8.9999999999999993E-3</v>
      </c>
      <c r="E16" s="42">
        <f t="shared" si="1"/>
        <v>6.8300508587928153E-3</v>
      </c>
      <c r="F16" s="57">
        <f t="shared" si="2"/>
        <v>-31.699491412071851</v>
      </c>
      <c r="N16" s="72"/>
      <c r="O16" t="s">
        <v>328</v>
      </c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78" t="s">
        <v>367</v>
      </c>
      <c r="AI16" s="14" t="s">
        <v>21</v>
      </c>
      <c r="AJ16" s="44">
        <v>0.01</v>
      </c>
      <c r="AK16" s="101">
        <v>8.9999999999999993E-3</v>
      </c>
      <c r="AL16" s="80">
        <f t="shared" si="3"/>
        <v>8.2158708000000004E-3</v>
      </c>
      <c r="AM16" s="81">
        <f t="shared" si="4"/>
        <v>-17.841291999999996</v>
      </c>
      <c r="AN16" s="73"/>
    </row>
    <row r="17" spans="1:40" ht="14.5" x14ac:dyDescent="0.3">
      <c r="A17" s="14" t="s">
        <v>367</v>
      </c>
      <c r="B17" s="14" t="s">
        <v>23</v>
      </c>
      <c r="C17" s="44">
        <v>0.05</v>
      </c>
      <c r="D17" s="101">
        <v>4.4999999999999998E-2</v>
      </c>
      <c r="E17" s="42">
        <f t="shared" si="1"/>
        <v>5.1006835573126755E-2</v>
      </c>
      <c r="F17" s="57">
        <f t="shared" si="2"/>
        <v>2.013671146253504</v>
      </c>
      <c r="N17" s="72"/>
      <c r="O17" s="20"/>
      <c r="P17" s="20" t="s">
        <v>333</v>
      </c>
      <c r="Q17" s="20" t="s">
        <v>334</v>
      </c>
      <c r="R17" s="20" t="s">
        <v>335</v>
      </c>
      <c r="S17" s="20" t="s">
        <v>336</v>
      </c>
      <c r="T17" s="20" t="s">
        <v>337</v>
      </c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78" t="s">
        <v>367</v>
      </c>
      <c r="AI17" s="14" t="s">
        <v>23</v>
      </c>
      <c r="AJ17" s="44">
        <v>0.05</v>
      </c>
      <c r="AK17" s="101">
        <v>4.4999999999999998E-2</v>
      </c>
      <c r="AL17" s="80">
        <f t="shared" si="3"/>
        <v>4.907587079999999E-2</v>
      </c>
      <c r="AM17" s="81">
        <f t="shared" si="4"/>
        <v>-1.8482584000000246</v>
      </c>
      <c r="AN17" s="73"/>
    </row>
    <row r="18" spans="1:40" ht="14.5" x14ac:dyDescent="0.25">
      <c r="A18" s="14" t="s">
        <v>367</v>
      </c>
      <c r="B18" s="14" t="s">
        <v>23</v>
      </c>
      <c r="C18" s="44">
        <v>0.05</v>
      </c>
      <c r="D18" s="101">
        <v>4.4999999999999998E-2</v>
      </c>
      <c r="E18" s="42">
        <f t="shared" si="1"/>
        <v>5.1006835573126755E-2</v>
      </c>
      <c r="F18" s="57">
        <f t="shared" si="2"/>
        <v>2.013671146253504</v>
      </c>
      <c r="N18" s="72"/>
      <c r="O18" s="18" t="s">
        <v>329</v>
      </c>
      <c r="P18" s="18">
        <v>1</v>
      </c>
      <c r="Q18" s="18">
        <v>0.56591811065261399</v>
      </c>
      <c r="R18" s="18">
        <v>0.56591811065261399</v>
      </c>
      <c r="S18" s="18">
        <v>49781.308804316744</v>
      </c>
      <c r="T18" s="18">
        <v>2.2308661908395788E-29</v>
      </c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78" t="s">
        <v>367</v>
      </c>
      <c r="AI18" s="14" t="s">
        <v>23</v>
      </c>
      <c r="AJ18" s="44">
        <v>0.05</v>
      </c>
      <c r="AK18" s="101">
        <v>4.4999999999999998E-2</v>
      </c>
      <c r="AL18" s="80">
        <f t="shared" si="3"/>
        <v>4.907587079999999E-2</v>
      </c>
      <c r="AM18" s="81">
        <f t="shared" si="4"/>
        <v>-1.8482584000000246</v>
      </c>
      <c r="AN18" s="73"/>
    </row>
    <row r="19" spans="1:40" ht="14.5" x14ac:dyDescent="0.25">
      <c r="A19" s="14" t="s">
        <v>367</v>
      </c>
      <c r="B19" s="14" t="s">
        <v>23</v>
      </c>
      <c r="C19" s="44">
        <v>0.05</v>
      </c>
      <c r="D19" s="101">
        <v>4.2999999999999997E-2</v>
      </c>
      <c r="E19" s="42">
        <f t="shared" si="1"/>
        <v>4.8552569755663758E-2</v>
      </c>
      <c r="F19" s="57">
        <f t="shared" si="2"/>
        <v>-2.8948604886724905</v>
      </c>
      <c r="N19" s="72"/>
      <c r="O19" s="18" t="s">
        <v>330</v>
      </c>
      <c r="P19" s="18">
        <v>16</v>
      </c>
      <c r="Q19" s="18">
        <v>1.8188934738607462E-4</v>
      </c>
      <c r="R19" s="18">
        <v>1.1368084211629664E-5</v>
      </c>
      <c r="S19" s="18"/>
      <c r="T19" s="1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78" t="s">
        <v>367</v>
      </c>
      <c r="AI19" s="14" t="s">
        <v>23</v>
      </c>
      <c r="AJ19" s="44">
        <v>0.05</v>
      </c>
      <c r="AK19" s="101">
        <v>4.2999999999999997E-2</v>
      </c>
      <c r="AL19" s="80">
        <f t="shared" si="3"/>
        <v>4.6805870799999989E-2</v>
      </c>
      <c r="AM19" s="81">
        <f t="shared" si="4"/>
        <v>-6.3882584000000273</v>
      </c>
      <c r="AN19" s="73"/>
    </row>
    <row r="20" spans="1:40" ht="15" thickBot="1" x14ac:dyDescent="0.3">
      <c r="A20" s="14" t="s">
        <v>367</v>
      </c>
      <c r="B20" s="14" t="s">
        <v>25</v>
      </c>
      <c r="C20" s="44">
        <v>0.1</v>
      </c>
      <c r="D20" s="101">
        <v>8.8999999999999996E-2</v>
      </c>
      <c r="E20" s="42">
        <f t="shared" si="1"/>
        <v>0.10500068355731268</v>
      </c>
      <c r="F20" s="57">
        <f t="shared" si="2"/>
        <v>5.0006835573126738</v>
      </c>
      <c r="N20" s="72"/>
      <c r="O20" s="19" t="s">
        <v>331</v>
      </c>
      <c r="P20" s="19">
        <v>17</v>
      </c>
      <c r="Q20" s="19">
        <v>0.56610000000000005</v>
      </c>
      <c r="R20" s="19"/>
      <c r="S20" s="19"/>
      <c r="T20" s="19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78" t="s">
        <v>367</v>
      </c>
      <c r="AI20" s="14" t="s">
        <v>25</v>
      </c>
      <c r="AJ20" s="44">
        <v>0.1</v>
      </c>
      <c r="AK20" s="101">
        <v>8.8999999999999996E-2</v>
      </c>
      <c r="AL20" s="80">
        <f t="shared" si="3"/>
        <v>9.9015870799999989E-2</v>
      </c>
      <c r="AM20" s="81">
        <f t="shared" si="4"/>
        <v>-0.9841292000000168</v>
      </c>
      <c r="AN20" s="73"/>
    </row>
    <row r="21" spans="1:40" ht="15" thickBot="1" x14ac:dyDescent="0.3">
      <c r="A21" s="14" t="s">
        <v>367</v>
      </c>
      <c r="B21" s="14" t="s">
        <v>25</v>
      </c>
      <c r="C21" s="44">
        <v>0.1</v>
      </c>
      <c r="D21" s="101">
        <v>8.8999999999999996E-2</v>
      </c>
      <c r="E21" s="42">
        <f t="shared" si="1"/>
        <v>0.10500068355731268</v>
      </c>
      <c r="F21" s="57">
        <f t="shared" si="2"/>
        <v>5.0006835573126738</v>
      </c>
      <c r="N21" s="72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78" t="s">
        <v>367</v>
      </c>
      <c r="AI21" s="14" t="s">
        <v>25</v>
      </c>
      <c r="AJ21" s="44">
        <v>0.1</v>
      </c>
      <c r="AK21" s="101">
        <v>8.8999999999999996E-2</v>
      </c>
      <c r="AL21" s="80">
        <f t="shared" si="3"/>
        <v>9.9015870799999989E-2</v>
      </c>
      <c r="AM21" s="81">
        <f t="shared" si="4"/>
        <v>-0.9841292000000168</v>
      </c>
      <c r="AN21" s="73"/>
    </row>
    <row r="22" spans="1:40" ht="14.5" x14ac:dyDescent="0.3">
      <c r="A22" s="14" t="s">
        <v>367</v>
      </c>
      <c r="B22" s="14" t="s">
        <v>25</v>
      </c>
      <c r="C22" s="44">
        <v>0.1</v>
      </c>
      <c r="D22" s="101">
        <v>8.8999999999999996E-2</v>
      </c>
      <c r="E22" s="42">
        <f t="shared" si="1"/>
        <v>0.10500068355731268</v>
      </c>
      <c r="F22" s="57">
        <f t="shared" si="2"/>
        <v>5.0006835573126738</v>
      </c>
      <c r="N22" s="72"/>
      <c r="O22" s="20"/>
      <c r="P22" s="20" t="s">
        <v>338</v>
      </c>
      <c r="Q22" s="20" t="s">
        <v>326</v>
      </c>
      <c r="R22" s="20" t="s">
        <v>339</v>
      </c>
      <c r="S22" s="20" t="s">
        <v>340</v>
      </c>
      <c r="T22" s="20" t="s">
        <v>341</v>
      </c>
      <c r="U22" s="20" t="s">
        <v>342</v>
      </c>
      <c r="V22" s="20" t="s">
        <v>343</v>
      </c>
      <c r="W22" s="20" t="s">
        <v>344</v>
      </c>
      <c r="X22" s="58"/>
      <c r="Y22" s="82" t="s">
        <v>392</v>
      </c>
      <c r="Z22" s="83"/>
      <c r="AA22" s="83"/>
      <c r="AB22" s="83"/>
      <c r="AC22" s="83"/>
      <c r="AD22" s="83"/>
      <c r="AE22" s="83"/>
      <c r="AF22" s="58"/>
      <c r="AG22" s="58"/>
      <c r="AH22" s="78" t="s">
        <v>367</v>
      </c>
      <c r="AI22" s="14" t="s">
        <v>25</v>
      </c>
      <c r="AJ22" s="44">
        <v>0.1</v>
      </c>
      <c r="AK22" s="101">
        <v>8.8999999999999996E-2</v>
      </c>
      <c r="AL22" s="80">
        <f t="shared" si="3"/>
        <v>9.9015870799999989E-2</v>
      </c>
      <c r="AM22" s="81">
        <f t="shared" si="4"/>
        <v>-0.9841292000000168</v>
      </c>
      <c r="AN22" s="73"/>
    </row>
    <row r="23" spans="1:40" ht="14.5" x14ac:dyDescent="0.25">
      <c r="A23" s="14" t="s">
        <v>367</v>
      </c>
      <c r="B23" s="14" t="s">
        <v>27</v>
      </c>
      <c r="C23" s="44">
        <v>0.5</v>
      </c>
      <c r="D23" s="101">
        <v>0.41199999999999998</v>
      </c>
      <c r="E23" s="42">
        <f t="shared" si="1"/>
        <v>0.50136461307758662</v>
      </c>
      <c r="F23" s="57">
        <f t="shared" si="2"/>
        <v>0.27292261551732366</v>
      </c>
      <c r="N23" s="72"/>
      <c r="O23" s="18" t="s">
        <v>332</v>
      </c>
      <c r="P23" s="18">
        <v>-4.2141453197906686E-3</v>
      </c>
      <c r="Q23" s="18">
        <v>9.4774073971475384E-4</v>
      </c>
      <c r="R23" s="18">
        <v>-4.4465170095558211</v>
      </c>
      <c r="S23" s="18">
        <v>4.0610272905453466E-4</v>
      </c>
      <c r="T23" s="18">
        <v>-6.2232659361998472E-3</v>
      </c>
      <c r="U23" s="18">
        <v>-2.2050247033814896E-3</v>
      </c>
      <c r="V23" s="18">
        <v>-6.2232659361998472E-3</v>
      </c>
      <c r="W23" s="18">
        <v>-2.2050247033814896E-3</v>
      </c>
      <c r="X23" s="58"/>
      <c r="Y23" s="83"/>
      <c r="Z23" s="83"/>
      <c r="AA23" s="83"/>
      <c r="AB23" s="82" t="s">
        <v>351</v>
      </c>
      <c r="AC23" s="82" t="s">
        <v>352</v>
      </c>
      <c r="AD23" s="82" t="s">
        <v>353</v>
      </c>
      <c r="AE23" s="83"/>
      <c r="AF23" s="58"/>
      <c r="AG23" s="58"/>
      <c r="AH23" s="78" t="s">
        <v>367</v>
      </c>
      <c r="AI23" s="14" t="s">
        <v>27</v>
      </c>
      <c r="AJ23" s="44">
        <v>0.5</v>
      </c>
      <c r="AK23" s="101">
        <v>0.41199999999999998</v>
      </c>
      <c r="AL23" s="80">
        <f t="shared" si="3"/>
        <v>0.46562087079999998</v>
      </c>
      <c r="AM23" s="81">
        <f t="shared" si="4"/>
        <v>-6.8758258400000045</v>
      </c>
      <c r="AN23" s="73"/>
    </row>
    <row r="24" spans="1:40" ht="15" thickBot="1" x14ac:dyDescent="0.3">
      <c r="A24" s="14" t="s">
        <v>367</v>
      </c>
      <c r="B24" s="14" t="s">
        <v>27</v>
      </c>
      <c r="C24" s="44">
        <v>0.5</v>
      </c>
      <c r="D24" s="101">
        <v>0.41199999999999998</v>
      </c>
      <c r="E24" s="42">
        <f t="shared" si="1"/>
        <v>0.50136461307758662</v>
      </c>
      <c r="F24" s="57">
        <f t="shared" si="2"/>
        <v>0.27292261551732366</v>
      </c>
      <c r="N24" s="72"/>
      <c r="O24" s="19" t="s">
        <v>345</v>
      </c>
      <c r="P24" s="19">
        <v>1.2271329087314984</v>
      </c>
      <c r="Q24" s="19">
        <v>5.4999462818053407E-3</v>
      </c>
      <c r="R24" s="19">
        <v>223.11725348864601</v>
      </c>
      <c r="S24" s="19">
        <v>2.2308661908395788E-29</v>
      </c>
      <c r="T24" s="19">
        <v>1.2154735434632671</v>
      </c>
      <c r="U24" s="19">
        <v>1.2387922739997297</v>
      </c>
      <c r="V24" s="19">
        <v>1.2154735434632671</v>
      </c>
      <c r="W24" s="19">
        <v>1.2387922739997297</v>
      </c>
      <c r="X24" s="58"/>
      <c r="Y24" s="84"/>
      <c r="Z24" s="84"/>
      <c r="AA24" s="85" t="s">
        <v>377</v>
      </c>
      <c r="AB24" s="84">
        <v>-2E-3</v>
      </c>
      <c r="AC24" s="84">
        <v>1.135</v>
      </c>
      <c r="AD24" s="84">
        <v>0.2177</v>
      </c>
      <c r="AE24" s="84"/>
      <c r="AF24" s="58"/>
      <c r="AG24" s="58"/>
      <c r="AH24" s="78" t="s">
        <v>367</v>
      </c>
      <c r="AI24" s="14" t="s">
        <v>27</v>
      </c>
      <c r="AJ24" s="44">
        <v>0.5</v>
      </c>
      <c r="AK24" s="101">
        <v>0.41199999999999998</v>
      </c>
      <c r="AL24" s="80">
        <f t="shared" si="3"/>
        <v>0.46562087079999998</v>
      </c>
      <c r="AM24" s="81">
        <f t="shared" si="4"/>
        <v>-6.8758258400000045</v>
      </c>
      <c r="AN24" s="73"/>
    </row>
    <row r="25" spans="1:40" ht="14.5" x14ac:dyDescent="0.25">
      <c r="A25" s="14" t="s">
        <v>367</v>
      </c>
      <c r="B25" s="14" t="s">
        <v>27</v>
      </c>
      <c r="C25" s="44">
        <v>0.5</v>
      </c>
      <c r="D25" s="101">
        <v>0.40600000000000003</v>
      </c>
      <c r="E25" s="42">
        <f t="shared" si="1"/>
        <v>0.49400181562519774</v>
      </c>
      <c r="F25" s="57">
        <f t="shared" si="2"/>
        <v>-1.1996368749604525</v>
      </c>
      <c r="N25" s="72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78" t="s">
        <v>367</v>
      </c>
      <c r="AI25" s="14" t="s">
        <v>27</v>
      </c>
      <c r="AJ25" s="44">
        <v>0.5</v>
      </c>
      <c r="AK25" s="101">
        <v>0.40600000000000003</v>
      </c>
      <c r="AL25" s="80">
        <f t="shared" si="3"/>
        <v>0.45881087080000005</v>
      </c>
      <c r="AM25" s="81">
        <f t="shared" si="4"/>
        <v>-8.2378258399999904</v>
      </c>
      <c r="AN25" s="73"/>
    </row>
    <row r="26" spans="1:40" x14ac:dyDescent="0.25">
      <c r="A26" s="14" t="s">
        <v>367</v>
      </c>
      <c r="B26" s="44"/>
      <c r="C26" s="56"/>
      <c r="D26" s="42"/>
      <c r="E26" s="55"/>
      <c r="M26" s="93"/>
      <c r="X26" s="58"/>
      <c r="Y26" s="58"/>
      <c r="Z26" s="58"/>
      <c r="AA26" s="58"/>
      <c r="AB26" s="58"/>
      <c r="AC26" s="58"/>
      <c r="AD26" s="58"/>
      <c r="AE26" s="58"/>
      <c r="AF26" s="58"/>
      <c r="AG26" s="78"/>
      <c r="AH26" s="78"/>
      <c r="AI26" s="44"/>
      <c r="AJ26" s="44"/>
      <c r="AK26" s="80"/>
      <c r="AL26" s="81"/>
      <c r="AM26" s="73"/>
    </row>
    <row r="27" spans="1:40" x14ac:dyDescent="0.25">
      <c r="A27" s="14" t="s">
        <v>367</v>
      </c>
      <c r="B27" s="44"/>
      <c r="C27" s="56"/>
      <c r="D27" s="42"/>
      <c r="E27" s="55"/>
      <c r="M27" s="93"/>
      <c r="X27" s="58"/>
      <c r="Y27" s="58"/>
      <c r="Z27" s="58"/>
      <c r="AA27" s="58"/>
      <c r="AB27" s="58"/>
      <c r="AC27" s="58"/>
      <c r="AD27" s="58"/>
      <c r="AE27" s="58"/>
      <c r="AF27" s="58"/>
      <c r="AG27" s="78"/>
      <c r="AH27" s="78"/>
      <c r="AI27" s="44"/>
      <c r="AJ27" s="44"/>
      <c r="AK27" s="80"/>
      <c r="AL27" s="81"/>
      <c r="AM27" s="73"/>
    </row>
    <row r="28" spans="1:40" x14ac:dyDescent="0.25">
      <c r="A28" s="14" t="s">
        <v>367</v>
      </c>
      <c r="B28" s="44"/>
      <c r="C28" s="56"/>
      <c r="D28" s="56"/>
      <c r="E28" s="55"/>
      <c r="M28" s="93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78"/>
      <c r="AH28" s="78"/>
      <c r="AI28" s="44"/>
      <c r="AJ28" s="44"/>
      <c r="AK28" s="80"/>
      <c r="AL28" s="81"/>
      <c r="AM28" s="73"/>
    </row>
    <row r="29" spans="1:40" x14ac:dyDescent="0.25">
      <c r="A29" s="14" t="s">
        <v>367</v>
      </c>
      <c r="B29" s="14"/>
      <c r="C29" s="44"/>
      <c r="D29" s="56"/>
      <c r="E29" s="42"/>
      <c r="F29" s="55"/>
      <c r="N29" s="72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78"/>
      <c r="AI29" s="78"/>
      <c r="AJ29" s="44"/>
      <c r="AK29" s="44"/>
      <c r="AL29" s="80"/>
      <c r="AM29" s="81"/>
      <c r="AN29" s="73"/>
    </row>
    <row r="30" spans="1:40" x14ac:dyDescent="0.25">
      <c r="A30" s="14" t="s">
        <v>367</v>
      </c>
      <c r="B30" s="14"/>
      <c r="C30" s="44"/>
      <c r="D30" s="42"/>
      <c r="E30" s="42"/>
      <c r="F30" s="55"/>
      <c r="N30" s="72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78"/>
      <c r="AI30" s="78"/>
      <c r="AJ30" s="44"/>
      <c r="AK30" s="44"/>
      <c r="AL30" s="80"/>
      <c r="AM30" s="81"/>
      <c r="AN30" s="73"/>
    </row>
    <row r="31" spans="1:40" x14ac:dyDescent="0.25">
      <c r="A31" s="14" t="s">
        <v>367</v>
      </c>
      <c r="B31" s="14"/>
      <c r="D31" s="42"/>
      <c r="E31" s="42"/>
      <c r="N31" s="72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78"/>
      <c r="AI31" s="78"/>
      <c r="AJ31" s="44"/>
      <c r="AK31" s="44"/>
      <c r="AL31" s="80"/>
      <c r="AM31" s="81"/>
      <c r="AN31" s="73"/>
    </row>
    <row r="32" spans="1:40" x14ac:dyDescent="0.25">
      <c r="A32" s="14"/>
      <c r="B32" s="14"/>
      <c r="E32" s="42"/>
      <c r="G32" s="22"/>
      <c r="N32" s="72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78"/>
      <c r="AI32" s="78"/>
      <c r="AJ32" s="79"/>
      <c r="AK32" s="80"/>
      <c r="AL32" s="80"/>
      <c r="AM32" s="58"/>
      <c r="AN32" s="73"/>
    </row>
    <row r="33" spans="1:40" ht="13" thickBot="1" x14ac:dyDescent="0.3">
      <c r="A33" s="14"/>
      <c r="B33" s="14"/>
      <c r="G33" s="22"/>
      <c r="N33" s="72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73"/>
    </row>
    <row r="34" spans="1:40" ht="13" thickBot="1" x14ac:dyDescent="0.3">
      <c r="A34" s="14"/>
      <c r="B34" s="69"/>
      <c r="N34" s="72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73"/>
    </row>
    <row r="35" spans="1:40" x14ac:dyDescent="0.25">
      <c r="A35" s="14"/>
      <c r="B35" s="91"/>
      <c r="N35" s="72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73"/>
    </row>
    <row r="36" spans="1:40" ht="13" thickBot="1" x14ac:dyDescent="0.3">
      <c r="A36" s="14"/>
      <c r="N36" s="72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73"/>
    </row>
    <row r="37" spans="1:40" ht="13" thickBot="1" x14ac:dyDescent="0.3">
      <c r="B37" s="49" t="s">
        <v>385</v>
      </c>
      <c r="C37" s="50"/>
      <c r="D37" s="45"/>
      <c r="E37" s="46"/>
      <c r="F37" s="49" t="s">
        <v>387</v>
      </c>
      <c r="G37" s="50"/>
      <c r="H37" s="45"/>
      <c r="I37" s="46"/>
      <c r="N37" s="72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73"/>
    </row>
    <row r="38" spans="1:40" ht="18.5" thickBot="1" x14ac:dyDescent="0.45">
      <c r="A38" s="66" t="s">
        <v>384</v>
      </c>
      <c r="B38" s="51" t="s">
        <v>386</v>
      </c>
      <c r="C38" s="52" t="s">
        <v>320</v>
      </c>
      <c r="D38" s="47" t="s">
        <v>346</v>
      </c>
      <c r="E38" s="48" t="s">
        <v>349</v>
      </c>
      <c r="F38" s="51" t="s">
        <v>386</v>
      </c>
      <c r="G38" s="52" t="s">
        <v>320</v>
      </c>
      <c r="H38" s="47" t="s">
        <v>346</v>
      </c>
      <c r="I38" s="48" t="s">
        <v>349</v>
      </c>
      <c r="N38" s="86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8"/>
    </row>
    <row r="39" spans="1:40" ht="14.5" x14ac:dyDescent="0.25">
      <c r="B39" s="44">
        <v>1E-3</v>
      </c>
      <c r="C39" s="101">
        <v>2E-3</v>
      </c>
      <c r="D39" s="24">
        <f>$P$62 +($Q$62*$C39)+($R$62*$C39*$C39)</f>
        <v>8.2850280000000011E-4</v>
      </c>
      <c r="E39" s="55">
        <f>((D39-B39)/B39)*100</f>
        <v>-17.149719999999991</v>
      </c>
      <c r="F39" s="44">
        <v>1E-3</v>
      </c>
      <c r="G39" s="101">
        <v>2E-3</v>
      </c>
      <c r="H39" s="24" t="s">
        <v>388</v>
      </c>
      <c r="I39" s="17"/>
    </row>
    <row r="40" spans="1:40" ht="14.5" x14ac:dyDescent="0.25">
      <c r="A40" s="10"/>
      <c r="B40" s="44">
        <v>1E-3</v>
      </c>
      <c r="C40" s="101">
        <v>2E-3</v>
      </c>
      <c r="D40" s="24">
        <f>$P$62 +($Q$62*$C40)+($R$62*$C40*$C40)</f>
        <v>8.2850280000000011E-4</v>
      </c>
      <c r="E40" s="55">
        <f>((D40-B40)/B40)*100</f>
        <v>-17.149719999999991</v>
      </c>
      <c r="F40" s="44">
        <v>1E-3</v>
      </c>
      <c r="G40" s="101">
        <v>2E-3</v>
      </c>
      <c r="H40" s="24" t="s">
        <v>388</v>
      </c>
      <c r="I40" s="17"/>
    </row>
    <row r="41" spans="1:40" ht="14.5" x14ac:dyDescent="0.3">
      <c r="B41" s="44">
        <v>1E-3</v>
      </c>
      <c r="C41" s="101">
        <v>2E-3</v>
      </c>
      <c r="D41" s="24">
        <f>$P$62 +($Q$62*$C41)+($R$62*$C41*$C41)</f>
        <v>8.2850280000000011E-4</v>
      </c>
      <c r="E41" s="55">
        <f>((D41-B41)/B41)*100</f>
        <v>-17.149719999999991</v>
      </c>
      <c r="F41" s="44">
        <v>1E-3</v>
      </c>
      <c r="G41" s="101">
        <v>2E-3</v>
      </c>
      <c r="H41" s="24" t="s">
        <v>388</v>
      </c>
      <c r="I41" s="17"/>
      <c r="O41" s="16" t="s">
        <v>347</v>
      </c>
      <c r="W41" s="16" t="s">
        <v>348</v>
      </c>
    </row>
    <row r="42" spans="1:40" ht="14.5" x14ac:dyDescent="0.25">
      <c r="B42" s="44">
        <v>5.0000000000000001E-3</v>
      </c>
      <c r="C42" s="101">
        <v>8.9999999999999993E-3</v>
      </c>
      <c r="D42" s="24">
        <f>$P$62 +($Q$62*$C42)+($R$62*$C42*$C42)</f>
        <v>7.5763816999999999E-3</v>
      </c>
      <c r="E42" s="55">
        <f>((D42-B42)/B42)*100</f>
        <v>51.527633999999999</v>
      </c>
      <c r="F42" s="44">
        <v>5.0000000000000001E-3</v>
      </c>
      <c r="G42" s="101">
        <v>8.9999999999999993E-3</v>
      </c>
      <c r="H42" s="24" t="s">
        <v>388</v>
      </c>
      <c r="I42" s="25"/>
    </row>
    <row r="43" spans="1:40" ht="14.5" x14ac:dyDescent="0.25">
      <c r="B43" s="44">
        <v>5.0000000000000001E-3</v>
      </c>
      <c r="C43" s="101">
        <v>8.9999999999999993E-3</v>
      </c>
      <c r="D43" s="24">
        <f>$P$62 +($Q$62*$C43)+($R$62*$C43*$C43)</f>
        <v>7.5763816999999999E-3</v>
      </c>
      <c r="E43" s="55">
        <f>((D43-B43)/B43)*100</f>
        <v>51.527633999999999</v>
      </c>
      <c r="F43" s="44">
        <v>5.0000000000000001E-3</v>
      </c>
      <c r="G43" s="101">
        <v>8.9999999999999993E-3</v>
      </c>
      <c r="H43" s="24" t="s">
        <v>388</v>
      </c>
      <c r="I43" s="25"/>
    </row>
    <row r="44" spans="1:40" ht="14.5" x14ac:dyDescent="0.25">
      <c r="B44" s="44">
        <v>5.0000000000000001E-3</v>
      </c>
      <c r="C44" s="101">
        <v>8.9999999999999993E-3</v>
      </c>
      <c r="D44" s="24">
        <f>$P$62 +($Q$62*$C44)+($R$62*$C44*$C44)</f>
        <v>7.5763816999999999E-3</v>
      </c>
      <c r="E44" s="55">
        <f>((D44-B44)/B44)*100</f>
        <v>51.527633999999999</v>
      </c>
      <c r="F44" s="44">
        <v>5.0000000000000001E-3</v>
      </c>
      <c r="G44" s="101">
        <v>8.9999999999999993E-3</v>
      </c>
      <c r="H44" s="24" t="s">
        <v>388</v>
      </c>
      <c r="I44" s="25"/>
    </row>
    <row r="45" spans="1:40" ht="14.5" x14ac:dyDescent="0.25">
      <c r="B45" s="44">
        <v>0.01</v>
      </c>
      <c r="C45" s="101">
        <v>8.9999999999999993E-3</v>
      </c>
      <c r="D45" s="24">
        <f>$P$62 +($Q$62*$C45)+($R$62*$C45*$C45)</f>
        <v>7.5763816999999999E-3</v>
      </c>
      <c r="E45" s="55">
        <f>((D45-B45)/B45)*100</f>
        <v>-24.236183000000004</v>
      </c>
      <c r="F45" s="44">
        <v>0.01</v>
      </c>
      <c r="G45" s="101">
        <v>8.9999999999999993E-3</v>
      </c>
      <c r="H45" s="24" t="s">
        <v>388</v>
      </c>
      <c r="I45" s="25"/>
    </row>
    <row r="46" spans="1:40" ht="14.5" x14ac:dyDescent="0.25">
      <c r="B46" s="44">
        <v>0.01</v>
      </c>
      <c r="C46" s="101">
        <v>8.9999999999999993E-3</v>
      </c>
      <c r="D46" s="24">
        <f>$P$62 +($Q$62*$C46)+($R$62*$C46*$C46)</f>
        <v>7.5763816999999999E-3</v>
      </c>
      <c r="E46" s="55">
        <f>((D46-B46)/B46)*100</f>
        <v>-24.236183000000004</v>
      </c>
      <c r="F46" s="44">
        <v>0.01</v>
      </c>
      <c r="G46" s="101">
        <v>8.9999999999999993E-3</v>
      </c>
      <c r="H46" s="24" t="s">
        <v>388</v>
      </c>
      <c r="I46" s="25"/>
    </row>
    <row r="47" spans="1:40" ht="14.5" x14ac:dyDescent="0.25">
      <c r="B47" s="44">
        <v>0.01</v>
      </c>
      <c r="C47" s="101">
        <v>8.9999999999999993E-3</v>
      </c>
      <c r="D47" s="24">
        <f>$P$62 +($Q$62*$C47)+($R$62*$C47*$C47)</f>
        <v>7.5763816999999999E-3</v>
      </c>
      <c r="E47" s="55">
        <f>((D47-B47)/B47)*100</f>
        <v>-24.236183000000004</v>
      </c>
      <c r="F47" s="44">
        <v>0.01</v>
      </c>
      <c r="G47" s="101">
        <v>8.9999999999999993E-3</v>
      </c>
      <c r="H47" s="24" t="s">
        <v>388</v>
      </c>
      <c r="I47" s="25"/>
    </row>
    <row r="48" spans="1:40" ht="14.5" x14ac:dyDescent="0.25">
      <c r="B48" s="44">
        <v>0.05</v>
      </c>
      <c r="C48" s="101">
        <v>4.4999999999999998E-2</v>
      </c>
      <c r="D48" s="24">
        <f>$P$62 +($Q$62*$C48)+($R$62*$C48*$C48)</f>
        <v>5.0833542499999995E-2</v>
      </c>
      <c r="E48" s="55">
        <f>((D48-B48)/B48)*100</f>
        <v>1.6670849999999848</v>
      </c>
      <c r="F48" s="44">
        <v>0.05</v>
      </c>
      <c r="G48" s="101">
        <v>4.4999999999999998E-2</v>
      </c>
      <c r="H48" s="24">
        <f t="shared" ref="H48:H56" si="5">$Z$62 +($AA$62*$G48)+($AB$62*$G48*$G48)</f>
        <v>4.9648532500000002E-2</v>
      </c>
      <c r="I48" s="55">
        <f t="shared" ref="I48:I50" si="6">((H48-F48)/F48)*100</f>
        <v>-0.70293500000000175</v>
      </c>
    </row>
    <row r="49" spans="2:29" ht="14.5" x14ac:dyDescent="0.25">
      <c r="B49" s="44">
        <v>0.05</v>
      </c>
      <c r="C49" s="101">
        <v>4.4999999999999998E-2</v>
      </c>
      <c r="D49" s="24">
        <f>$P$62 +($Q$62*$C49)+($R$62*$C49*$C49)</f>
        <v>5.0833542499999995E-2</v>
      </c>
      <c r="E49" s="55">
        <f>((D49-B49)/B49)*100</f>
        <v>1.6670849999999848</v>
      </c>
      <c r="F49" s="44">
        <v>0.05</v>
      </c>
      <c r="G49" s="101">
        <v>4.4999999999999998E-2</v>
      </c>
      <c r="H49" s="24">
        <f t="shared" si="5"/>
        <v>4.9648532500000002E-2</v>
      </c>
      <c r="I49" s="55">
        <f t="shared" si="6"/>
        <v>-0.70293500000000175</v>
      </c>
    </row>
    <row r="50" spans="2:29" ht="14.5" x14ac:dyDescent="0.25">
      <c r="B50" s="44">
        <v>0.05</v>
      </c>
      <c r="C50" s="101">
        <v>4.2999999999999997E-2</v>
      </c>
      <c r="D50" s="24">
        <f>$P$62 +($Q$62*$C50)+($R$62*$C50*$C50)</f>
        <v>4.8054619299999997E-2</v>
      </c>
      <c r="E50" s="55">
        <f>((D50-B50)/B50)*100</f>
        <v>-3.8907614000000117</v>
      </c>
      <c r="F50" s="44">
        <v>0.05</v>
      </c>
      <c r="G50" s="101">
        <v>4.2999999999999997E-2</v>
      </c>
      <c r="H50" s="24">
        <f t="shared" si="5"/>
        <v>4.7459087699999992E-2</v>
      </c>
      <c r="I50" s="55">
        <f t="shared" si="6"/>
        <v>-5.0818246000000205</v>
      </c>
    </row>
    <row r="51" spans="2:29" ht="14.5" x14ac:dyDescent="0.25">
      <c r="B51" s="44">
        <v>0.1</v>
      </c>
      <c r="C51" s="101">
        <v>8.8999999999999996E-2</v>
      </c>
      <c r="D51" s="24" t="s">
        <v>388</v>
      </c>
      <c r="E51" s="55" t="e">
        <f>((D51-C51)/C51)*100</f>
        <v>#VALUE!</v>
      </c>
      <c r="F51" s="44">
        <v>0.1</v>
      </c>
      <c r="G51" s="101">
        <v>8.8999999999999996E-2</v>
      </c>
      <c r="H51" s="24">
        <f t="shared" si="5"/>
        <v>9.8458533299999998E-2</v>
      </c>
      <c r="I51" s="55">
        <f t="shared" ref="I51:I56" si="7">((H51-F51)/F51)*100</f>
        <v>-1.5414667000000075</v>
      </c>
    </row>
    <row r="52" spans="2:29" ht="14.5" x14ac:dyDescent="0.25">
      <c r="B52" s="44">
        <v>0.1</v>
      </c>
      <c r="C52" s="101">
        <v>8.8999999999999996E-2</v>
      </c>
      <c r="D52" s="24" t="s">
        <v>388</v>
      </c>
      <c r="E52" s="55" t="e">
        <f>((D52-C52)/C52)*100</f>
        <v>#VALUE!</v>
      </c>
      <c r="F52" s="44">
        <v>0.1</v>
      </c>
      <c r="G52" s="101">
        <v>8.8999999999999996E-2</v>
      </c>
      <c r="H52" s="24">
        <f t="shared" si="5"/>
        <v>9.8458533299999998E-2</v>
      </c>
      <c r="I52" s="55">
        <f t="shared" si="7"/>
        <v>-1.5414667000000075</v>
      </c>
    </row>
    <row r="53" spans="2:29" ht="14.5" x14ac:dyDescent="0.25">
      <c r="B53" s="44">
        <v>0.1</v>
      </c>
      <c r="C53" s="101">
        <v>8.8999999999999996E-2</v>
      </c>
      <c r="D53" s="24" t="s">
        <v>388</v>
      </c>
      <c r="E53" s="55" t="e">
        <f>((D53-C53)/C53)*100</f>
        <v>#VALUE!</v>
      </c>
      <c r="F53" s="44">
        <v>0.1</v>
      </c>
      <c r="G53" s="101">
        <v>8.8999999999999996E-2</v>
      </c>
      <c r="H53" s="24">
        <f t="shared" si="5"/>
        <v>9.8458533299999998E-2</v>
      </c>
      <c r="I53" s="55">
        <f t="shared" si="7"/>
        <v>-1.5414667000000075</v>
      </c>
    </row>
    <row r="54" spans="2:29" ht="14.5" x14ac:dyDescent="0.25">
      <c r="B54" s="44">
        <v>0.5</v>
      </c>
      <c r="C54" s="101">
        <v>0.41199999999999998</v>
      </c>
      <c r="D54" s="24" t="s">
        <v>388</v>
      </c>
      <c r="F54" s="44">
        <v>0.5</v>
      </c>
      <c r="G54" s="101">
        <v>0.41199999999999998</v>
      </c>
      <c r="H54" s="24">
        <f t="shared" si="5"/>
        <v>0.49438137119999997</v>
      </c>
      <c r="I54" s="55">
        <f t="shared" si="7"/>
        <v>-1.123725760000005</v>
      </c>
    </row>
    <row r="55" spans="2:29" ht="14.5" x14ac:dyDescent="0.25">
      <c r="B55" s="44">
        <v>0.5</v>
      </c>
      <c r="C55" s="101">
        <v>0.41199999999999998</v>
      </c>
      <c r="D55" s="24" t="s">
        <v>388</v>
      </c>
      <c r="F55" s="44">
        <v>0.5</v>
      </c>
      <c r="G55" s="101">
        <v>0.41199999999999998</v>
      </c>
      <c r="H55" s="24">
        <f t="shared" si="5"/>
        <v>0.49438137119999997</v>
      </c>
      <c r="I55" s="55">
        <f t="shared" si="7"/>
        <v>-1.123725760000005</v>
      </c>
    </row>
    <row r="56" spans="2:29" ht="14.5" x14ac:dyDescent="0.25">
      <c r="B56" s="44">
        <v>0.5</v>
      </c>
      <c r="C56" s="101">
        <v>0.40600000000000003</v>
      </c>
      <c r="D56" s="24" t="s">
        <v>388</v>
      </c>
      <c r="F56" s="44">
        <v>0.5</v>
      </c>
      <c r="G56" s="101">
        <v>0.40600000000000003</v>
      </c>
      <c r="H56" s="24">
        <f t="shared" si="5"/>
        <v>0.48642326280000003</v>
      </c>
      <c r="I56" s="55">
        <f t="shared" si="7"/>
        <v>-2.7153474399999933</v>
      </c>
    </row>
    <row r="57" spans="2:29" x14ac:dyDescent="0.25">
      <c r="B57" s="55"/>
      <c r="C57" s="56"/>
      <c r="D57" s="24" t="s">
        <v>388</v>
      </c>
      <c r="F57" s="55"/>
      <c r="G57" s="56"/>
      <c r="H57" s="24"/>
      <c r="I57" s="55"/>
    </row>
    <row r="58" spans="2:29" x14ac:dyDescent="0.25">
      <c r="B58" s="55"/>
      <c r="C58" s="56"/>
      <c r="D58" s="24" t="s">
        <v>388</v>
      </c>
      <c r="F58" s="55"/>
      <c r="G58" s="56"/>
      <c r="H58" s="24"/>
      <c r="I58" s="55"/>
    </row>
    <row r="59" spans="2:29" x14ac:dyDescent="0.25">
      <c r="B59" s="55"/>
      <c r="C59" s="56"/>
      <c r="D59" s="24" t="s">
        <v>388</v>
      </c>
      <c r="F59" s="55"/>
      <c r="G59" s="56"/>
      <c r="H59" s="24"/>
      <c r="I59" s="55"/>
    </row>
    <row r="60" spans="2:29" x14ac:dyDescent="0.25">
      <c r="H60" s="24"/>
      <c r="I60" s="55"/>
      <c r="O60" s="26"/>
      <c r="P60" s="26"/>
      <c r="Q60" s="26"/>
      <c r="R60" s="26"/>
      <c r="S60" s="26"/>
      <c r="T60" s="53"/>
      <c r="W60" s="26"/>
      <c r="X60" s="26"/>
      <c r="Y60" s="26"/>
      <c r="Z60" s="26"/>
      <c r="AA60" s="26"/>
      <c r="AB60" s="26"/>
      <c r="AC60" s="26"/>
    </row>
    <row r="61" spans="2:29" x14ac:dyDescent="0.25">
      <c r="H61" s="24"/>
      <c r="I61" s="55"/>
      <c r="O61" s="26"/>
      <c r="P61" s="23" t="s">
        <v>351</v>
      </c>
      <c r="Q61" s="23" t="s">
        <v>352</v>
      </c>
      <c r="R61" s="23" t="s">
        <v>353</v>
      </c>
      <c r="S61" s="26"/>
      <c r="T61" s="53"/>
      <c r="W61" s="26"/>
      <c r="X61" s="26"/>
      <c r="Y61" s="26"/>
      <c r="Z61" s="23" t="s">
        <v>351</v>
      </c>
      <c r="AA61" s="23" t="s">
        <v>352</v>
      </c>
      <c r="AB61" s="23" t="s">
        <v>353</v>
      </c>
      <c r="AC61" s="26"/>
    </row>
    <row r="62" spans="2:29" x14ac:dyDescent="0.25">
      <c r="H62" s="24"/>
      <c r="I62" s="55"/>
      <c r="O62" s="23" t="s">
        <v>350</v>
      </c>
      <c r="P62" s="27">
        <v>-1E-3</v>
      </c>
      <c r="Q62" s="27">
        <v>0.9032</v>
      </c>
      <c r="R62" s="27">
        <v>5.5256999999999996</v>
      </c>
      <c r="S62" s="27"/>
      <c r="T62" s="54"/>
      <c r="W62" s="27"/>
      <c r="X62" s="27"/>
      <c r="Y62" s="28" t="s">
        <v>377</v>
      </c>
      <c r="Z62" s="27">
        <v>1E-3</v>
      </c>
      <c r="AA62" s="27">
        <v>1.0668</v>
      </c>
      <c r="AB62" s="27">
        <v>0.31730000000000003</v>
      </c>
      <c r="AC62" s="27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4"/>
  <sheetViews>
    <sheetView workbookViewId="0">
      <selection activeCell="L7" sqref="L7:L147"/>
    </sheetView>
  </sheetViews>
  <sheetFormatPr defaultColWidth="11.453125" defaultRowHeight="12.5" x14ac:dyDescent="0.25"/>
  <cols>
    <col min="1" max="1" width="6.1796875" style="6" customWidth="1"/>
    <col min="2" max="2" width="11.1796875" style="6" customWidth="1"/>
    <col min="3" max="3" width="8.54296875" style="6" customWidth="1"/>
    <col min="4" max="4" width="10.1796875" style="6" bestFit="1" customWidth="1"/>
    <col min="5" max="5" width="8.54296875" style="6" customWidth="1"/>
    <col min="6" max="6" width="10.453125" style="6" customWidth="1"/>
    <col min="7" max="11" width="11.453125" style="6"/>
    <col min="12" max="12" width="15.1796875" style="6" customWidth="1"/>
    <col min="13" max="14" width="11.453125" style="6"/>
    <col min="15" max="15" width="19.90625" style="6" customWidth="1"/>
    <col min="16" max="16384" width="11.453125" style="6"/>
  </cols>
  <sheetData>
    <row r="1" spans="1:20" ht="12.75" customHeight="1" x14ac:dyDescent="0.25">
      <c r="E1" s="39" t="s">
        <v>396</v>
      </c>
    </row>
    <row r="2" spans="1:20" ht="12.75" customHeight="1" x14ac:dyDescent="0.25">
      <c r="E2" s="39" t="s">
        <v>365</v>
      </c>
    </row>
    <row r="3" spans="1:20" ht="12.75" customHeight="1" x14ac:dyDescent="0.25">
      <c r="E3" s="39" t="s">
        <v>366</v>
      </c>
    </row>
    <row r="4" spans="1:20" ht="12.75" customHeight="1" x14ac:dyDescent="0.25"/>
    <row r="5" spans="1:20" ht="15" customHeight="1" x14ac:dyDescent="0.25">
      <c r="E5" s="94" t="s">
        <v>0</v>
      </c>
      <c r="F5" s="94"/>
      <c r="G5" s="94"/>
      <c r="H5" s="94"/>
      <c r="I5" s="106" t="s">
        <v>367</v>
      </c>
      <c r="J5" s="107"/>
      <c r="K5" s="107"/>
      <c r="L5" s="109" t="s">
        <v>367</v>
      </c>
    </row>
    <row r="6" spans="1:20" ht="15" customHeight="1" x14ac:dyDescent="0.25">
      <c r="A6" s="29" t="s">
        <v>355</v>
      </c>
      <c r="B6" s="29" t="s">
        <v>356</v>
      </c>
      <c r="C6" s="29" t="s">
        <v>357</v>
      </c>
      <c r="D6" s="29" t="s">
        <v>376</v>
      </c>
      <c r="E6" s="89" t="s">
        <v>1</v>
      </c>
      <c r="F6" s="89" t="s">
        <v>2</v>
      </c>
      <c r="G6" s="89" t="s">
        <v>3</v>
      </c>
      <c r="H6" s="89" t="s">
        <v>4</v>
      </c>
      <c r="I6" s="89" t="s">
        <v>5</v>
      </c>
      <c r="J6" s="105" t="s">
        <v>399</v>
      </c>
      <c r="K6" s="108" t="s">
        <v>403</v>
      </c>
      <c r="L6" s="110" t="s">
        <v>404</v>
      </c>
    </row>
    <row r="7" spans="1:20" ht="15" customHeight="1" x14ac:dyDescent="0.25">
      <c r="A7" s="30">
        <v>1</v>
      </c>
      <c r="B7" s="33">
        <v>43154</v>
      </c>
      <c r="C7" s="30">
        <v>1</v>
      </c>
      <c r="D7" s="30" t="s">
        <v>358</v>
      </c>
      <c r="E7" s="1">
        <v>33</v>
      </c>
      <c r="F7" s="2" t="s">
        <v>30</v>
      </c>
      <c r="G7" s="3" t="s">
        <v>31</v>
      </c>
      <c r="H7" s="2" t="s">
        <v>29</v>
      </c>
      <c r="I7" s="4">
        <v>0.08</v>
      </c>
      <c r="J7" s="101">
        <v>7.8E-2</v>
      </c>
      <c r="K7" s="5">
        <v>8.4000000000000005E-2</v>
      </c>
      <c r="L7" s="92">
        <f>$Q$16+(J7*$R$16)+(J7*J7*$S$16)</f>
        <v>8.6140853200000006E-2</v>
      </c>
    </row>
    <row r="8" spans="1:20" ht="15" customHeight="1" x14ac:dyDescent="0.25">
      <c r="A8" s="30">
        <v>2</v>
      </c>
      <c r="B8" s="33">
        <v>43154</v>
      </c>
      <c r="C8" s="30">
        <v>1</v>
      </c>
      <c r="D8" s="30" t="s">
        <v>359</v>
      </c>
      <c r="E8" s="1">
        <v>34</v>
      </c>
      <c r="F8" s="2" t="s">
        <v>32</v>
      </c>
      <c r="G8" s="3" t="s">
        <v>33</v>
      </c>
      <c r="H8" s="2" t="s">
        <v>29</v>
      </c>
      <c r="I8" s="4">
        <v>8.1000000000000003E-2</v>
      </c>
      <c r="J8" s="101">
        <v>7.8E-2</v>
      </c>
      <c r="K8" s="5">
        <v>8.5000000000000006E-2</v>
      </c>
      <c r="L8" s="92">
        <f>$Q$16+(J8*$R$16)+(J8*J8*$S$16)</f>
        <v>8.6140853200000006E-2</v>
      </c>
      <c r="P8" s="15" t="s">
        <v>400</v>
      </c>
    </row>
    <row r="9" spans="1:20" ht="15" customHeight="1" x14ac:dyDescent="0.25">
      <c r="A9" s="30">
        <v>3</v>
      </c>
      <c r="B9" s="33">
        <v>43154</v>
      </c>
      <c r="C9" s="30">
        <v>1</v>
      </c>
      <c r="D9" s="30" t="s">
        <v>354</v>
      </c>
      <c r="E9" s="1">
        <v>35</v>
      </c>
      <c r="F9" s="2" t="s">
        <v>34</v>
      </c>
      <c r="G9" s="3" t="s">
        <v>35</v>
      </c>
      <c r="H9" s="2" t="s">
        <v>29</v>
      </c>
      <c r="I9" s="4">
        <v>8.6999999999999994E-2</v>
      </c>
      <c r="J9" s="101">
        <v>8.4000000000000005E-2</v>
      </c>
      <c r="K9" s="5">
        <v>0.09</v>
      </c>
      <c r="L9" s="92">
        <f>$Q$16+(J9*$R$16)+(J9*J9*$S$16)</f>
        <v>9.2850068800000005E-2</v>
      </c>
    </row>
    <row r="10" spans="1:20" ht="15" customHeight="1" x14ac:dyDescent="0.25">
      <c r="A10" s="30">
        <v>4</v>
      </c>
      <c r="B10" s="33">
        <v>43154</v>
      </c>
      <c r="C10" s="30" t="s">
        <v>360</v>
      </c>
      <c r="D10" s="30" t="s">
        <v>358</v>
      </c>
      <c r="E10" s="1">
        <v>36</v>
      </c>
      <c r="F10" s="2" t="s">
        <v>36</v>
      </c>
      <c r="G10" s="3" t="s">
        <v>37</v>
      </c>
      <c r="H10" s="2" t="s">
        <v>29</v>
      </c>
      <c r="I10" s="4">
        <v>6.2E-2</v>
      </c>
      <c r="J10" s="101">
        <v>5.8999999999999997E-2</v>
      </c>
      <c r="K10" s="5">
        <v>6.5000000000000002E-2</v>
      </c>
      <c r="L10" s="92">
        <f>$Q$16+(J10*$R$16)+(J10*J10*$S$16)</f>
        <v>6.5045721299999984E-2</v>
      </c>
      <c r="P10" s="26"/>
      <c r="Q10" s="26"/>
      <c r="R10" s="26"/>
      <c r="S10" s="26"/>
      <c r="T10" s="26"/>
    </row>
    <row r="11" spans="1:20" ht="15" customHeight="1" x14ac:dyDescent="0.25">
      <c r="A11" s="30">
        <v>5</v>
      </c>
      <c r="B11" s="33">
        <v>43154</v>
      </c>
      <c r="C11" s="30" t="s">
        <v>360</v>
      </c>
      <c r="D11" s="30" t="s">
        <v>359</v>
      </c>
      <c r="E11" s="1">
        <v>37</v>
      </c>
      <c r="F11" s="2" t="s">
        <v>38</v>
      </c>
      <c r="G11" s="3" t="s">
        <v>39</v>
      </c>
      <c r="H11" s="2" t="s">
        <v>29</v>
      </c>
      <c r="I11" s="4">
        <v>6.9000000000000006E-2</v>
      </c>
      <c r="J11" s="101">
        <v>6.6000000000000003E-2</v>
      </c>
      <c r="K11" s="5">
        <v>7.1999999999999995E-2</v>
      </c>
      <c r="L11" s="92">
        <f>$Q$16+(J11*$R$16)+(J11*J11*$S$16)</f>
        <v>7.2790958800000014E-2</v>
      </c>
      <c r="P11" s="26"/>
      <c r="Q11" s="23" t="s">
        <v>351</v>
      </c>
      <c r="R11" s="23" t="s">
        <v>352</v>
      </c>
      <c r="S11" s="23" t="s">
        <v>353</v>
      </c>
      <c r="T11" s="26"/>
    </row>
    <row r="12" spans="1:20" ht="15" customHeight="1" x14ac:dyDescent="0.25">
      <c r="A12" s="30">
        <v>6</v>
      </c>
      <c r="B12" s="33">
        <v>43154</v>
      </c>
      <c r="C12" s="30" t="s">
        <v>360</v>
      </c>
      <c r="D12" s="30" t="s">
        <v>354</v>
      </c>
      <c r="E12" s="1">
        <v>38</v>
      </c>
      <c r="F12" s="2" t="s">
        <v>40</v>
      </c>
      <c r="G12" s="3" t="s">
        <v>41</v>
      </c>
      <c r="H12" s="2" t="s">
        <v>29</v>
      </c>
      <c r="I12" s="4">
        <v>6.0999999999999999E-2</v>
      </c>
      <c r="J12" s="101">
        <v>5.8000000000000003E-2</v>
      </c>
      <c r="K12" s="5">
        <v>6.4000000000000001E-2</v>
      </c>
      <c r="L12" s="92">
        <f>$Q$16+(J12*$R$16)+(J12*J12*$S$16)</f>
        <v>6.3941797199999997E-2</v>
      </c>
      <c r="P12" s="23" t="s">
        <v>401</v>
      </c>
      <c r="Q12" s="27">
        <v>-1E-3</v>
      </c>
      <c r="R12" s="27">
        <v>0.9032</v>
      </c>
      <c r="S12" s="27">
        <v>5.5256999999999996</v>
      </c>
      <c r="T12" s="27"/>
    </row>
    <row r="13" spans="1:20" ht="15" customHeight="1" x14ac:dyDescent="0.25">
      <c r="A13" s="30">
        <v>7</v>
      </c>
      <c r="B13" s="33">
        <v>43154</v>
      </c>
      <c r="C13" s="30" t="s">
        <v>361</v>
      </c>
      <c r="D13" s="30" t="s">
        <v>358</v>
      </c>
      <c r="E13" s="1">
        <v>39</v>
      </c>
      <c r="F13" s="2" t="s">
        <v>42</v>
      </c>
      <c r="G13" s="3" t="s">
        <v>43</v>
      </c>
      <c r="H13" s="2" t="s">
        <v>29</v>
      </c>
      <c r="I13" s="4">
        <v>0.20599999999999999</v>
      </c>
      <c r="J13" s="101">
        <v>0.20300000000000001</v>
      </c>
      <c r="K13" s="5">
        <v>0.20200000000000001</v>
      </c>
      <c r="L13" s="92">
        <f>$Q$16+(J13*$R$16)+(J13*J13*$S$16)</f>
        <v>0.23063601570000003</v>
      </c>
    </row>
    <row r="14" spans="1:20" ht="15" customHeight="1" x14ac:dyDescent="0.25">
      <c r="A14" s="30">
        <v>8</v>
      </c>
      <c r="B14" s="33">
        <v>43154</v>
      </c>
      <c r="C14" s="30" t="s">
        <v>361</v>
      </c>
      <c r="D14" s="30" t="s">
        <v>359</v>
      </c>
      <c r="E14" s="1">
        <v>41</v>
      </c>
      <c r="F14" s="2" t="s">
        <v>45</v>
      </c>
      <c r="G14" s="3" t="s">
        <v>46</v>
      </c>
      <c r="H14" s="2" t="s">
        <v>29</v>
      </c>
      <c r="I14" s="4">
        <v>0.16900000000000001</v>
      </c>
      <c r="J14" s="101">
        <v>0.16600000000000001</v>
      </c>
      <c r="K14" s="5">
        <v>0.16800000000000001</v>
      </c>
      <c r="L14" s="92">
        <f>$Q$16+(J14*$R$16)+(J14*J14*$S$16)</f>
        <v>0.18683231880000001</v>
      </c>
      <c r="P14" s="26"/>
      <c r="Q14" s="26"/>
      <c r="R14" s="26"/>
      <c r="S14" s="26"/>
      <c r="T14" s="26"/>
    </row>
    <row r="15" spans="1:20" ht="15" customHeight="1" x14ac:dyDescent="0.25">
      <c r="A15" s="30">
        <v>9</v>
      </c>
      <c r="B15" s="33">
        <v>43154</v>
      </c>
      <c r="C15" s="30" t="s">
        <v>361</v>
      </c>
      <c r="D15" s="30" t="s">
        <v>354</v>
      </c>
      <c r="E15" s="1">
        <v>42</v>
      </c>
      <c r="F15" s="2" t="s">
        <v>47</v>
      </c>
      <c r="G15" s="3" t="s">
        <v>48</v>
      </c>
      <c r="H15" s="2" t="s">
        <v>29</v>
      </c>
      <c r="I15" s="4">
        <v>0.152</v>
      </c>
      <c r="J15" s="101">
        <v>0.14799999999999999</v>
      </c>
      <c r="K15" s="5">
        <v>0.152</v>
      </c>
      <c r="L15" s="92">
        <f>$Q$16+(J15*$R$16)+(J15*J15*$S$16)</f>
        <v>0.16583653919999999</v>
      </c>
      <c r="P15" s="26"/>
      <c r="Q15" s="23" t="s">
        <v>351</v>
      </c>
      <c r="R15" s="23" t="s">
        <v>352</v>
      </c>
      <c r="S15" s="23" t="s">
        <v>353</v>
      </c>
      <c r="T15" s="26"/>
    </row>
    <row r="16" spans="1:20" ht="15" customHeight="1" x14ac:dyDescent="0.25">
      <c r="A16" s="30">
        <v>10</v>
      </c>
      <c r="B16" s="33">
        <v>43154</v>
      </c>
      <c r="C16" s="30" t="s">
        <v>362</v>
      </c>
      <c r="D16" s="30" t="s">
        <v>358</v>
      </c>
      <c r="E16" s="1">
        <v>43</v>
      </c>
      <c r="F16" s="2" t="s">
        <v>49</v>
      </c>
      <c r="G16" s="3" t="s">
        <v>50</v>
      </c>
      <c r="H16" s="2" t="s">
        <v>29</v>
      </c>
      <c r="I16" s="4">
        <v>0.21099999999999999</v>
      </c>
      <c r="J16" s="101">
        <v>0.20699999999999999</v>
      </c>
      <c r="K16" s="5">
        <v>0.20599999999999999</v>
      </c>
      <c r="L16" s="92">
        <f>$Q$16+(J16*$R$16)+(J16*J16*$S$16)</f>
        <v>0.23542358769999999</v>
      </c>
      <c r="P16" s="28" t="s">
        <v>402</v>
      </c>
      <c r="Q16" s="27">
        <v>1E-3</v>
      </c>
      <c r="R16" s="27">
        <v>1.0668</v>
      </c>
      <c r="S16" s="27">
        <v>0.31730000000000003</v>
      </c>
      <c r="T16" s="27"/>
    </row>
    <row r="17" spans="1:14" ht="15" customHeight="1" x14ac:dyDescent="0.25">
      <c r="A17" s="30">
        <v>11</v>
      </c>
      <c r="B17" s="33">
        <v>43154</v>
      </c>
      <c r="C17" s="30" t="s">
        <v>362</v>
      </c>
      <c r="D17" s="30" t="s">
        <v>359</v>
      </c>
      <c r="E17" s="1">
        <v>44</v>
      </c>
      <c r="F17" s="2" t="s">
        <v>51</v>
      </c>
      <c r="G17" s="3" t="s">
        <v>52</v>
      </c>
      <c r="H17" s="2" t="s">
        <v>29</v>
      </c>
      <c r="I17" s="4">
        <v>0.20100000000000001</v>
      </c>
      <c r="J17" s="101">
        <v>0.19700000000000001</v>
      </c>
      <c r="K17" s="5">
        <v>0.19700000000000001</v>
      </c>
      <c r="L17" s="92">
        <f>$Q$16+(J17*$R$16)+(J17*J17*$S$16)</f>
        <v>0.2234736957</v>
      </c>
    </row>
    <row r="18" spans="1:14" ht="15" customHeight="1" x14ac:dyDescent="0.25">
      <c r="A18" s="30">
        <v>12</v>
      </c>
      <c r="B18" s="33">
        <v>43154</v>
      </c>
      <c r="C18" s="30" t="s">
        <v>362</v>
      </c>
      <c r="D18" s="30" t="s">
        <v>354</v>
      </c>
      <c r="E18" s="1">
        <v>45</v>
      </c>
      <c r="F18" s="2" t="s">
        <v>53</v>
      </c>
      <c r="G18" s="3" t="s">
        <v>54</v>
      </c>
      <c r="H18" s="2" t="s">
        <v>29</v>
      </c>
      <c r="I18" s="4">
        <v>0.222</v>
      </c>
      <c r="J18" s="101">
        <v>0.218</v>
      </c>
      <c r="K18" s="5">
        <v>0.216</v>
      </c>
      <c r="L18" s="92">
        <f>$Q$16+(J18*$R$16)+(J18*J18*$S$16)</f>
        <v>0.2486417652</v>
      </c>
    </row>
    <row r="19" spans="1:14" ht="15" customHeight="1" x14ac:dyDescent="0.25">
      <c r="A19" s="30">
        <v>13</v>
      </c>
      <c r="B19" s="33">
        <v>43154</v>
      </c>
      <c r="C19" s="30" t="s">
        <v>363</v>
      </c>
      <c r="D19" s="30" t="s">
        <v>358</v>
      </c>
      <c r="E19" s="1">
        <v>46</v>
      </c>
      <c r="F19" s="2" t="s">
        <v>55</v>
      </c>
      <c r="G19" s="3" t="s">
        <v>56</v>
      </c>
      <c r="H19" s="2" t="s">
        <v>29</v>
      </c>
      <c r="I19" s="4">
        <v>0.124</v>
      </c>
      <c r="J19" s="101">
        <v>0.12</v>
      </c>
      <c r="K19" s="5">
        <v>0.125</v>
      </c>
      <c r="L19" s="92">
        <f>$Q$16+(J19*$R$16)+(J19*J19*$S$16)</f>
        <v>0.13358512</v>
      </c>
    </row>
    <row r="20" spans="1:14" ht="15" customHeight="1" x14ac:dyDescent="0.25">
      <c r="A20" s="30">
        <v>14</v>
      </c>
      <c r="B20" s="33">
        <v>43154</v>
      </c>
      <c r="C20" s="30" t="s">
        <v>363</v>
      </c>
      <c r="D20" s="30" t="s">
        <v>359</v>
      </c>
      <c r="E20" s="1">
        <v>47</v>
      </c>
      <c r="F20" s="2" t="s">
        <v>57</v>
      </c>
      <c r="G20" s="3" t="s">
        <v>58</v>
      </c>
      <c r="H20" s="2" t="s">
        <v>29</v>
      </c>
      <c r="I20" s="4">
        <v>0.23599999999999999</v>
      </c>
      <c r="J20" s="101">
        <v>0.23200000000000001</v>
      </c>
      <c r="K20" s="5">
        <v>0.22900000000000001</v>
      </c>
      <c r="L20" s="92">
        <f>$Q$16+(J20*$R$16)+(J20*J20*$S$16)</f>
        <v>0.26557595519999999</v>
      </c>
    </row>
    <row r="21" spans="1:14" ht="15" customHeight="1" x14ac:dyDescent="0.25">
      <c r="A21" s="30">
        <v>15</v>
      </c>
      <c r="B21" s="33">
        <v>43154</v>
      </c>
      <c r="C21" s="30" t="s">
        <v>363</v>
      </c>
      <c r="D21" s="30" t="s">
        <v>354</v>
      </c>
      <c r="E21" s="1">
        <v>48</v>
      </c>
      <c r="F21" s="2" t="s">
        <v>59</v>
      </c>
      <c r="G21" s="3" t="s">
        <v>60</v>
      </c>
      <c r="H21" s="2" t="s">
        <v>29</v>
      </c>
      <c r="I21" s="4">
        <v>0.20200000000000001</v>
      </c>
      <c r="J21" s="101">
        <v>0.19700000000000001</v>
      </c>
      <c r="K21" s="5">
        <v>0.19700000000000001</v>
      </c>
      <c r="L21" s="92">
        <f>$Q$16+(J21*$R$16)+(J21*J21*$S$16)</f>
        <v>0.2234736957</v>
      </c>
    </row>
    <row r="22" spans="1:14" ht="15" customHeight="1" x14ac:dyDescent="0.25">
      <c r="A22" s="30">
        <v>16</v>
      </c>
      <c r="B22" s="33">
        <v>43154</v>
      </c>
      <c r="C22" s="30">
        <v>2</v>
      </c>
      <c r="D22" s="30" t="s">
        <v>358</v>
      </c>
      <c r="E22" s="1">
        <v>49</v>
      </c>
      <c r="F22" s="2" t="s">
        <v>61</v>
      </c>
      <c r="G22" s="3" t="s">
        <v>62</v>
      </c>
      <c r="H22" s="2" t="s">
        <v>29</v>
      </c>
      <c r="I22" s="4">
        <v>0.26100000000000001</v>
      </c>
      <c r="J22" s="101">
        <v>0.25600000000000001</v>
      </c>
      <c r="K22" s="5">
        <v>0.251</v>
      </c>
      <c r="L22" s="92">
        <f>$Q$16+(J22*$R$16)+(J22*J22*$S$16)</f>
        <v>0.2948953728</v>
      </c>
    </row>
    <row r="23" spans="1:14" ht="15" customHeight="1" x14ac:dyDescent="0.25">
      <c r="A23" s="30">
        <v>17</v>
      </c>
      <c r="B23" s="33">
        <v>43154</v>
      </c>
      <c r="C23" s="30">
        <v>2</v>
      </c>
      <c r="D23" s="30" t="s">
        <v>359</v>
      </c>
      <c r="E23" s="1">
        <v>50</v>
      </c>
      <c r="F23" s="2" t="s">
        <v>63</v>
      </c>
      <c r="G23" s="3" t="s">
        <v>64</v>
      </c>
      <c r="H23" s="2" t="s">
        <v>29</v>
      </c>
      <c r="I23" s="4">
        <v>0.311</v>
      </c>
      <c r="J23" s="101">
        <v>0.30599999999999999</v>
      </c>
      <c r="K23" s="5">
        <v>0.29599999999999999</v>
      </c>
      <c r="L23" s="92">
        <f>$Q$16+(J23*$R$16)+(J23*J23*$S$16)</f>
        <v>0.35715150279999996</v>
      </c>
    </row>
    <row r="24" spans="1:14" ht="15" customHeight="1" x14ac:dyDescent="0.25">
      <c r="A24" s="30">
        <v>18</v>
      </c>
      <c r="B24" s="33">
        <v>43154</v>
      </c>
      <c r="C24" s="30">
        <v>2</v>
      </c>
      <c r="D24" s="30" t="s">
        <v>354</v>
      </c>
      <c r="E24" s="1">
        <v>52</v>
      </c>
      <c r="F24" s="2" t="s">
        <v>65</v>
      </c>
      <c r="G24" s="3" t="s">
        <v>66</v>
      </c>
      <c r="H24" s="2" t="s">
        <v>29</v>
      </c>
      <c r="I24" s="4">
        <v>0.32600000000000001</v>
      </c>
      <c r="J24" s="101">
        <v>0.32200000000000001</v>
      </c>
      <c r="K24" s="5">
        <v>0.311</v>
      </c>
      <c r="L24" s="92">
        <f>$Q$16+(J24*$R$16)+(J24*J24*$S$16)</f>
        <v>0.37740853320000001</v>
      </c>
    </row>
    <row r="25" spans="1:14" ht="15" customHeight="1" x14ac:dyDescent="0.25">
      <c r="A25" s="30">
        <v>19</v>
      </c>
      <c r="B25" s="33">
        <v>43154</v>
      </c>
      <c r="C25" s="30" t="s">
        <v>364</v>
      </c>
      <c r="D25" s="30" t="s">
        <v>358</v>
      </c>
      <c r="E25" s="1">
        <v>53</v>
      </c>
      <c r="F25" s="2" t="s">
        <v>67</v>
      </c>
      <c r="G25" s="3" t="s">
        <v>68</v>
      </c>
      <c r="H25" s="2" t="s">
        <v>29</v>
      </c>
      <c r="I25" s="4">
        <v>0.28000000000000003</v>
      </c>
      <c r="J25" s="101">
        <v>0.27500000000000002</v>
      </c>
      <c r="K25" s="5">
        <v>0.26800000000000002</v>
      </c>
      <c r="L25" s="92">
        <f>$Q$16+(J25*$R$16)+(J25*J25*$S$16)</f>
        <v>0.31836581250000001</v>
      </c>
    </row>
    <row r="26" spans="1:14" ht="15" customHeight="1" x14ac:dyDescent="0.25">
      <c r="A26" s="30">
        <v>20</v>
      </c>
      <c r="B26" s="33">
        <v>43154</v>
      </c>
      <c r="C26" s="30" t="s">
        <v>364</v>
      </c>
      <c r="D26" s="30" t="s">
        <v>359</v>
      </c>
      <c r="E26" s="1">
        <v>54</v>
      </c>
      <c r="F26" s="2" t="s">
        <v>69</v>
      </c>
      <c r="G26" s="3" t="s">
        <v>70</v>
      </c>
      <c r="H26" s="2" t="s">
        <v>29</v>
      </c>
      <c r="I26" s="4">
        <v>0.33700000000000002</v>
      </c>
      <c r="J26" s="101">
        <v>0.33200000000000002</v>
      </c>
      <c r="K26" s="5">
        <v>0.32</v>
      </c>
      <c r="L26" s="92">
        <f>$Q$16+(J26*$R$16)+(J26*J26*$S$16)</f>
        <v>0.39015167519999999</v>
      </c>
    </row>
    <row r="27" spans="1:14" ht="15" customHeight="1" x14ac:dyDescent="0.25">
      <c r="A27" s="30">
        <v>21</v>
      </c>
      <c r="B27" s="33">
        <v>43154</v>
      </c>
      <c r="C27" s="30" t="s">
        <v>364</v>
      </c>
      <c r="D27" s="30" t="s">
        <v>354</v>
      </c>
      <c r="E27" s="1">
        <v>55</v>
      </c>
      <c r="F27" s="2" t="s">
        <v>71</v>
      </c>
      <c r="G27" s="3" t="s">
        <v>72</v>
      </c>
      <c r="H27" s="2" t="s">
        <v>29</v>
      </c>
      <c r="I27" s="4">
        <v>0.29899999999999999</v>
      </c>
      <c r="J27" s="101">
        <v>0.29399999999999998</v>
      </c>
      <c r="K27" s="5">
        <v>0.28499999999999998</v>
      </c>
      <c r="L27" s="92">
        <f>$Q$16+(J27*$R$16)+(J27*J27*$S$16)</f>
        <v>0.34206534279999995</v>
      </c>
    </row>
    <row r="28" spans="1:14" ht="15" customHeight="1" x14ac:dyDescent="0.25">
      <c r="A28" s="30">
        <v>22</v>
      </c>
      <c r="B28" s="33">
        <v>43154</v>
      </c>
      <c r="C28" s="30">
        <v>3</v>
      </c>
      <c r="D28" s="30" t="s">
        <v>358</v>
      </c>
      <c r="E28" s="1">
        <v>56</v>
      </c>
      <c r="F28" s="2" t="s">
        <v>73</v>
      </c>
      <c r="G28" s="3" t="s">
        <v>74</v>
      </c>
      <c r="H28" s="2" t="s">
        <v>29</v>
      </c>
      <c r="I28" s="4">
        <v>0.29199999999999998</v>
      </c>
      <c r="J28" s="101">
        <v>0.28599999999999998</v>
      </c>
      <c r="K28" s="5">
        <v>0.27800000000000002</v>
      </c>
      <c r="L28" s="92">
        <f>$Q$16+(J28*$R$16)+(J28*J28*$S$16)</f>
        <v>0.33205867079999996</v>
      </c>
    </row>
    <row r="29" spans="1:14" ht="15" customHeight="1" x14ac:dyDescent="0.25">
      <c r="A29" s="30">
        <v>23</v>
      </c>
      <c r="B29" s="33">
        <v>43154</v>
      </c>
      <c r="C29" s="30">
        <v>3</v>
      </c>
      <c r="D29" s="30" t="s">
        <v>359</v>
      </c>
      <c r="E29" s="1">
        <v>57</v>
      </c>
      <c r="F29" s="2" t="s">
        <v>75</v>
      </c>
      <c r="G29" s="3" t="s">
        <v>76</v>
      </c>
      <c r="H29" s="2" t="s">
        <v>29</v>
      </c>
      <c r="I29" s="4">
        <v>0.28399999999999997</v>
      </c>
      <c r="J29" s="101">
        <v>0.27900000000000003</v>
      </c>
      <c r="K29" s="5">
        <v>0.27100000000000002</v>
      </c>
      <c r="L29" s="92">
        <f>$Q$16+(J29*$R$16)+(J29*J29*$S$16)</f>
        <v>0.32333614930000004</v>
      </c>
    </row>
    <row r="30" spans="1:14" ht="15" customHeight="1" x14ac:dyDescent="0.25">
      <c r="A30" s="30">
        <v>24</v>
      </c>
      <c r="B30" s="33">
        <v>43154</v>
      </c>
      <c r="C30" s="30">
        <v>3</v>
      </c>
      <c r="D30" s="30" t="s">
        <v>354</v>
      </c>
      <c r="E30" s="1">
        <v>58</v>
      </c>
      <c r="F30" s="2" t="s">
        <v>77</v>
      </c>
      <c r="G30" s="3" t="s">
        <v>78</v>
      </c>
      <c r="H30" s="2" t="s">
        <v>29</v>
      </c>
      <c r="I30" s="4">
        <v>0.311</v>
      </c>
      <c r="J30" s="101">
        <v>0.30599999999999999</v>
      </c>
      <c r="K30" s="5">
        <v>0.29599999999999999</v>
      </c>
      <c r="L30" s="92">
        <f>$Q$16+(J30*$R$16)+(J30*J30*$S$16)</f>
        <v>0.35715150279999996</v>
      </c>
    </row>
    <row r="31" spans="1:14" ht="15" customHeight="1" x14ac:dyDescent="0.25">
      <c r="A31" s="30">
        <v>25</v>
      </c>
      <c r="B31" s="33">
        <v>43154</v>
      </c>
      <c r="C31" s="30">
        <v>4</v>
      </c>
      <c r="D31" s="30" t="s">
        <v>358</v>
      </c>
      <c r="E31" s="1">
        <v>59</v>
      </c>
      <c r="F31" s="2" t="s">
        <v>79</v>
      </c>
      <c r="G31" s="3" t="s">
        <v>80</v>
      </c>
      <c r="H31" s="2" t="s">
        <v>29</v>
      </c>
      <c r="I31" s="4">
        <v>0.19</v>
      </c>
      <c r="J31" s="101">
        <v>0.184</v>
      </c>
      <c r="K31" s="5">
        <v>0.185</v>
      </c>
      <c r="L31" s="92">
        <f>$Q$16+(J31*$R$16)+(J31*J31*$S$16)</f>
        <v>0.20803370879999999</v>
      </c>
      <c r="N31" s="15" t="s">
        <v>405</v>
      </c>
    </row>
    <row r="32" spans="1:14" ht="15" customHeight="1" x14ac:dyDescent="0.25">
      <c r="A32" s="30">
        <v>26</v>
      </c>
      <c r="B32" s="33">
        <v>43154</v>
      </c>
      <c r="C32" s="30">
        <v>4</v>
      </c>
      <c r="D32" s="30" t="s">
        <v>359</v>
      </c>
      <c r="E32" s="1">
        <v>60</v>
      </c>
      <c r="F32" s="2" t="s">
        <v>81</v>
      </c>
      <c r="G32" s="3" t="s">
        <v>82</v>
      </c>
      <c r="H32" s="2" t="s">
        <v>29</v>
      </c>
      <c r="I32" s="4">
        <v>0.16300000000000001</v>
      </c>
      <c r="J32" s="101">
        <v>0.158</v>
      </c>
      <c r="K32" s="5">
        <v>0.161</v>
      </c>
      <c r="L32" s="92">
        <f>$Q$16+(J32*$R$16)+(J32*J32*$S$16)</f>
        <v>0.17747547720000001</v>
      </c>
    </row>
    <row r="33" spans="1:12" ht="15" customHeight="1" x14ac:dyDescent="0.25">
      <c r="A33" s="30">
        <v>27</v>
      </c>
      <c r="B33" s="33">
        <v>43154</v>
      </c>
      <c r="C33" s="30">
        <v>4</v>
      </c>
      <c r="D33" s="30" t="s">
        <v>354</v>
      </c>
      <c r="E33" s="1">
        <v>61</v>
      </c>
      <c r="F33" s="2" t="s">
        <v>83</v>
      </c>
      <c r="G33" s="3" t="s">
        <v>84</v>
      </c>
      <c r="H33" s="2" t="s">
        <v>29</v>
      </c>
      <c r="I33" s="4">
        <v>0.151</v>
      </c>
      <c r="J33" s="101">
        <v>0.14599999999999999</v>
      </c>
      <c r="K33" s="5">
        <v>0.15</v>
      </c>
      <c r="L33" s="92">
        <f>$Q$16+(J33*$R$16)+(J33*J33*$S$16)</f>
        <v>0.16351636680000001</v>
      </c>
    </row>
    <row r="34" spans="1:12" ht="15" customHeight="1" x14ac:dyDescent="0.25">
      <c r="A34" s="30">
        <v>28</v>
      </c>
      <c r="B34" s="33">
        <v>43154</v>
      </c>
      <c r="C34" s="30">
        <v>5</v>
      </c>
      <c r="D34" s="30" t="s">
        <v>358</v>
      </c>
      <c r="E34" s="1">
        <v>63</v>
      </c>
      <c r="F34" s="2" t="s">
        <v>85</v>
      </c>
      <c r="G34" s="3" t="s">
        <v>86</v>
      </c>
      <c r="H34" s="2" t="s">
        <v>29</v>
      </c>
      <c r="I34" s="4">
        <v>0.14000000000000001</v>
      </c>
      <c r="J34" s="101">
        <v>0.13500000000000001</v>
      </c>
      <c r="K34" s="5">
        <v>0.14000000000000001</v>
      </c>
      <c r="L34" s="92">
        <f>$Q$16+(J34*$R$16)+(J34*J34*$S$16)</f>
        <v>0.1508007925</v>
      </c>
    </row>
    <row r="35" spans="1:12" ht="15" customHeight="1" x14ac:dyDescent="0.25">
      <c r="A35" s="30">
        <v>29</v>
      </c>
      <c r="B35" s="33">
        <v>43154</v>
      </c>
      <c r="C35" s="30">
        <v>5</v>
      </c>
      <c r="D35" s="30" t="s">
        <v>359</v>
      </c>
      <c r="E35" s="1">
        <v>64</v>
      </c>
      <c r="F35" s="2" t="s">
        <v>87</v>
      </c>
      <c r="G35" s="3" t="s">
        <v>88</v>
      </c>
      <c r="H35" s="2" t="s">
        <v>29</v>
      </c>
      <c r="I35" s="4">
        <v>0.152</v>
      </c>
      <c r="J35" s="101">
        <v>0.14799999999999999</v>
      </c>
      <c r="K35" s="5">
        <v>0.151</v>
      </c>
      <c r="L35" s="92">
        <f>$Q$16+(J35*$R$16)+(J35*J35*$S$16)</f>
        <v>0.16583653919999999</v>
      </c>
    </row>
    <row r="36" spans="1:12" ht="15" customHeight="1" x14ac:dyDescent="0.25">
      <c r="A36" s="30">
        <v>30</v>
      </c>
      <c r="B36" s="33">
        <v>43154</v>
      </c>
      <c r="C36" s="30">
        <v>5</v>
      </c>
      <c r="D36" s="30" t="s">
        <v>354</v>
      </c>
      <c r="E36" s="1">
        <v>67</v>
      </c>
      <c r="F36" s="2" t="s">
        <v>89</v>
      </c>
      <c r="G36" s="3" t="s">
        <v>90</v>
      </c>
      <c r="H36" s="2" t="s">
        <v>29</v>
      </c>
      <c r="I36" s="4">
        <v>0.17599999999999999</v>
      </c>
      <c r="J36" s="101">
        <v>0.17199999999999999</v>
      </c>
      <c r="K36" s="5">
        <v>0.17399999999999999</v>
      </c>
      <c r="L36" s="92">
        <f>$Q$16+(J36*$R$16)+(J36*J36*$S$16)</f>
        <v>0.19387660319999997</v>
      </c>
    </row>
    <row r="37" spans="1:12" ht="15" customHeight="1" x14ac:dyDescent="0.25">
      <c r="A37" s="30">
        <v>31</v>
      </c>
      <c r="B37" s="33">
        <v>43154</v>
      </c>
      <c r="C37" s="30">
        <v>6</v>
      </c>
      <c r="D37" s="30" t="s">
        <v>358</v>
      </c>
      <c r="E37" s="1">
        <v>68</v>
      </c>
      <c r="F37" s="2" t="s">
        <v>91</v>
      </c>
      <c r="G37" s="3" t="s">
        <v>92</v>
      </c>
      <c r="H37" s="2" t="s">
        <v>29</v>
      </c>
      <c r="I37" s="4">
        <v>0.14199999999999999</v>
      </c>
      <c r="J37" s="101">
        <v>0.13700000000000001</v>
      </c>
      <c r="K37" s="5">
        <v>0.14099999999999999</v>
      </c>
      <c r="L37" s="92">
        <f>$Q$16+(J37*$R$16)+(J37*J37*$S$16)</f>
        <v>0.15310700370000002</v>
      </c>
    </row>
    <row r="38" spans="1:12" ht="15" customHeight="1" x14ac:dyDescent="0.25">
      <c r="A38" s="30">
        <v>32</v>
      </c>
      <c r="B38" s="33">
        <v>43154</v>
      </c>
      <c r="C38" s="30">
        <v>6</v>
      </c>
      <c r="D38" s="30" t="s">
        <v>359</v>
      </c>
      <c r="E38" s="1">
        <v>69</v>
      </c>
      <c r="F38" s="2" t="s">
        <v>93</v>
      </c>
      <c r="G38" s="3" t="s">
        <v>94</v>
      </c>
      <c r="H38" s="2" t="s">
        <v>29</v>
      </c>
      <c r="I38" s="4">
        <v>0.14599999999999999</v>
      </c>
      <c r="J38" s="101">
        <v>0.14000000000000001</v>
      </c>
      <c r="K38" s="5">
        <v>0.14399999999999999</v>
      </c>
      <c r="L38" s="92">
        <f>$Q$16+(J38*$R$16)+(J38*J38*$S$16)</f>
        <v>0.15657108000000003</v>
      </c>
    </row>
    <row r="39" spans="1:12" ht="15" customHeight="1" x14ac:dyDescent="0.25">
      <c r="A39" s="30">
        <v>33</v>
      </c>
      <c r="B39" s="33">
        <v>43154</v>
      </c>
      <c r="C39" s="30">
        <v>6</v>
      </c>
      <c r="D39" s="30" t="s">
        <v>354</v>
      </c>
      <c r="E39" s="1">
        <v>70</v>
      </c>
      <c r="F39" s="2" t="s">
        <v>95</v>
      </c>
      <c r="G39" s="3" t="s">
        <v>96</v>
      </c>
      <c r="H39" s="2" t="s">
        <v>29</v>
      </c>
      <c r="I39" s="4">
        <v>0.14199999999999999</v>
      </c>
      <c r="J39" s="101">
        <v>0.13700000000000001</v>
      </c>
      <c r="K39" s="5">
        <v>0.14099999999999999</v>
      </c>
      <c r="L39" s="92">
        <f>$Q$16+(J39*$R$16)+(J39*J39*$S$16)</f>
        <v>0.15310700370000002</v>
      </c>
    </row>
    <row r="40" spans="1:12" ht="15" customHeight="1" x14ac:dyDescent="0.25">
      <c r="A40" s="30">
        <v>34</v>
      </c>
      <c r="B40" s="33">
        <v>43154</v>
      </c>
      <c r="C40" s="30">
        <v>7</v>
      </c>
      <c r="D40" s="30" t="s">
        <v>358</v>
      </c>
      <c r="E40" s="1">
        <v>71</v>
      </c>
      <c r="F40" s="2" t="s">
        <v>97</v>
      </c>
      <c r="G40" s="3" t="s">
        <v>98</v>
      </c>
      <c r="H40" s="2" t="s">
        <v>29</v>
      </c>
      <c r="I40" s="4">
        <v>0.123</v>
      </c>
      <c r="J40" s="101">
        <v>0.11799999999999999</v>
      </c>
      <c r="K40" s="5">
        <v>0.123</v>
      </c>
      <c r="L40" s="92">
        <f>$Q$16+(J40*$R$16)+(J40*J40*$S$16)</f>
        <v>0.13130048519999998</v>
      </c>
    </row>
    <row r="41" spans="1:12" ht="15" customHeight="1" x14ac:dyDescent="0.25">
      <c r="A41" s="30">
        <v>35</v>
      </c>
      <c r="B41" s="33">
        <v>43154</v>
      </c>
      <c r="C41" s="30">
        <v>7</v>
      </c>
      <c r="D41" s="30" t="s">
        <v>359</v>
      </c>
      <c r="E41" s="1">
        <v>72</v>
      </c>
      <c r="F41" s="2" t="s">
        <v>99</v>
      </c>
      <c r="G41" s="3" t="s">
        <v>100</v>
      </c>
      <c r="H41" s="2" t="s">
        <v>29</v>
      </c>
      <c r="I41" s="4">
        <v>0.128</v>
      </c>
      <c r="J41" s="101">
        <v>0.123</v>
      </c>
      <c r="K41" s="5">
        <v>0.128</v>
      </c>
      <c r="L41" s="92">
        <f>$Q$16+(J41*$R$16)+(J41*J41*$S$16)</f>
        <v>0.13701683169999998</v>
      </c>
    </row>
    <row r="42" spans="1:12" ht="15" customHeight="1" x14ac:dyDescent="0.25">
      <c r="A42" s="30">
        <v>36</v>
      </c>
      <c r="B42" s="33">
        <v>43154</v>
      </c>
      <c r="C42" s="30">
        <v>7</v>
      </c>
      <c r="D42" s="30" t="s">
        <v>354</v>
      </c>
      <c r="E42" s="1">
        <v>74</v>
      </c>
      <c r="F42" s="2" t="s">
        <v>101</v>
      </c>
      <c r="G42" s="3" t="s">
        <v>102</v>
      </c>
      <c r="H42" s="2" t="s">
        <v>29</v>
      </c>
      <c r="I42" s="4">
        <v>0.13500000000000001</v>
      </c>
      <c r="J42" s="101">
        <v>0.13</v>
      </c>
      <c r="K42" s="5">
        <v>0.13500000000000001</v>
      </c>
      <c r="L42" s="92">
        <f>$Q$16+(J42*$R$16)+(J42*J42*$S$16)</f>
        <v>0.14504637000000001</v>
      </c>
    </row>
    <row r="43" spans="1:12" ht="15" customHeight="1" x14ac:dyDescent="0.25">
      <c r="A43" s="30">
        <v>37</v>
      </c>
      <c r="B43" s="33">
        <v>43154</v>
      </c>
      <c r="C43" s="30">
        <v>8</v>
      </c>
      <c r="D43" s="30" t="s">
        <v>358</v>
      </c>
      <c r="E43" s="1">
        <v>75</v>
      </c>
      <c r="F43" s="2" t="s">
        <v>103</v>
      </c>
      <c r="G43" s="3" t="s">
        <v>104</v>
      </c>
      <c r="H43" s="2" t="s">
        <v>29</v>
      </c>
      <c r="I43" s="4">
        <v>6.2E-2</v>
      </c>
      <c r="J43" s="101">
        <v>5.7000000000000002E-2</v>
      </c>
      <c r="K43" s="5">
        <v>6.3E-2</v>
      </c>
      <c r="L43" s="92">
        <f>$Q$16+(J43*$R$16)+(J43*J43*$S$16)</f>
        <v>6.2838507700000004E-2</v>
      </c>
    </row>
    <row r="44" spans="1:12" ht="15" customHeight="1" x14ac:dyDescent="0.25">
      <c r="A44" s="30">
        <v>38</v>
      </c>
      <c r="B44" s="33">
        <v>43154</v>
      </c>
      <c r="C44" s="30">
        <v>8</v>
      </c>
      <c r="D44" s="30" t="s">
        <v>359</v>
      </c>
      <c r="E44" s="1">
        <v>76</v>
      </c>
      <c r="F44" s="2" t="s">
        <v>105</v>
      </c>
      <c r="G44" s="3" t="s">
        <v>106</v>
      </c>
      <c r="H44" s="2" t="s">
        <v>29</v>
      </c>
      <c r="I44" s="4">
        <v>6.9000000000000006E-2</v>
      </c>
      <c r="J44" s="101">
        <v>6.4000000000000001E-2</v>
      </c>
      <c r="K44" s="5">
        <v>7.0000000000000007E-2</v>
      </c>
      <c r="L44" s="92">
        <f>$Q$16+(J44*$R$16)+(J44*J44*$S$16)</f>
        <v>7.05748608E-2</v>
      </c>
    </row>
    <row r="45" spans="1:12" ht="15" customHeight="1" x14ac:dyDescent="0.25">
      <c r="A45" s="30">
        <v>39</v>
      </c>
      <c r="B45" s="33">
        <v>43154</v>
      </c>
      <c r="C45" s="30">
        <v>8</v>
      </c>
      <c r="D45" s="30" t="s">
        <v>354</v>
      </c>
      <c r="E45" s="1">
        <v>77</v>
      </c>
      <c r="F45" s="2" t="s">
        <v>107</v>
      </c>
      <c r="G45" s="3" t="s">
        <v>108</v>
      </c>
      <c r="H45" s="2" t="s">
        <v>29</v>
      </c>
      <c r="I45" s="4">
        <v>6.0999999999999999E-2</v>
      </c>
      <c r="J45" s="101">
        <v>5.6000000000000001E-2</v>
      </c>
      <c r="K45" s="5">
        <v>6.2E-2</v>
      </c>
      <c r="L45" s="92">
        <f>$Q$16+(J45*$R$16)+(J45*J45*$S$16)</f>
        <v>6.1735852799999998E-2</v>
      </c>
    </row>
    <row r="46" spans="1:12" ht="15" customHeight="1" x14ac:dyDescent="0.25">
      <c r="A46" s="30">
        <v>40</v>
      </c>
      <c r="B46" s="33">
        <v>43182</v>
      </c>
      <c r="C46" s="30">
        <v>1</v>
      </c>
      <c r="D46" s="30" t="s">
        <v>358</v>
      </c>
      <c r="E46" s="1">
        <v>78</v>
      </c>
      <c r="F46" s="2" t="s">
        <v>109</v>
      </c>
      <c r="G46" s="3" t="s">
        <v>110</v>
      </c>
      <c r="H46" s="2" t="s">
        <v>29</v>
      </c>
      <c r="I46" s="4">
        <v>0.122</v>
      </c>
      <c r="J46" s="101">
        <v>0.11700000000000001</v>
      </c>
      <c r="K46" s="5">
        <v>0.122</v>
      </c>
      <c r="L46" s="92">
        <f>$Q$16+(J46*$R$16)+(J46*J46*$S$16)</f>
        <v>0.13015911969999999</v>
      </c>
    </row>
    <row r="47" spans="1:12" ht="15" customHeight="1" x14ac:dyDescent="0.25">
      <c r="A47" s="30">
        <v>41</v>
      </c>
      <c r="B47" s="33">
        <v>43182</v>
      </c>
      <c r="C47" s="30">
        <v>1</v>
      </c>
      <c r="D47" s="30" t="s">
        <v>359</v>
      </c>
      <c r="E47" s="1">
        <v>79</v>
      </c>
      <c r="F47" s="2" t="s">
        <v>111</v>
      </c>
      <c r="G47" s="3" t="s">
        <v>112</v>
      </c>
      <c r="H47" s="2" t="s">
        <v>29</v>
      </c>
      <c r="I47" s="4">
        <v>0.14699999999999999</v>
      </c>
      <c r="J47" s="101">
        <v>0.14099999999999999</v>
      </c>
      <c r="K47" s="5">
        <v>0.14499999999999999</v>
      </c>
      <c r="L47" s="92">
        <f>$Q$16+(J47*$R$16)+(J47*J47*$S$16)</f>
        <v>0.15772704129999998</v>
      </c>
    </row>
    <row r="48" spans="1:12" ht="15" customHeight="1" x14ac:dyDescent="0.25">
      <c r="A48" s="30">
        <v>42</v>
      </c>
      <c r="B48" s="33">
        <v>43182</v>
      </c>
      <c r="C48" s="30">
        <v>1</v>
      </c>
      <c r="D48" s="30" t="s">
        <v>354</v>
      </c>
      <c r="E48" s="1">
        <v>80</v>
      </c>
      <c r="F48" s="2" t="s">
        <v>113</v>
      </c>
      <c r="G48" s="3" t="s">
        <v>114</v>
      </c>
      <c r="H48" s="2" t="s">
        <v>29</v>
      </c>
      <c r="I48" s="4">
        <v>0.12</v>
      </c>
      <c r="J48" s="101">
        <v>0.114</v>
      </c>
      <c r="K48" s="5">
        <v>0.12</v>
      </c>
      <c r="L48" s="92">
        <f>$Q$16+(J48*$R$16)+(J48*J48*$S$16)</f>
        <v>0.12673883080000001</v>
      </c>
    </row>
    <row r="49" spans="1:12" ht="15" customHeight="1" x14ac:dyDescent="0.25">
      <c r="A49" s="30">
        <v>43</v>
      </c>
      <c r="B49" s="33">
        <v>43182</v>
      </c>
      <c r="C49" s="30" t="s">
        <v>360</v>
      </c>
      <c r="D49" s="30" t="s">
        <v>358</v>
      </c>
      <c r="E49" s="1">
        <v>81</v>
      </c>
      <c r="F49" s="2" t="s">
        <v>115</v>
      </c>
      <c r="G49" s="3" t="s">
        <v>116</v>
      </c>
      <c r="H49" s="2" t="s">
        <v>29</v>
      </c>
      <c r="I49" s="4">
        <v>8.5000000000000006E-2</v>
      </c>
      <c r="J49" s="101">
        <v>7.9000000000000001E-2</v>
      </c>
      <c r="K49" s="5">
        <v>8.5999999999999993E-2</v>
      </c>
      <c r="L49" s="92">
        <f>$Q$16+(J49*$R$16)+(J49*J49*$S$16)</f>
        <v>8.7257469300000001E-2</v>
      </c>
    </row>
    <row r="50" spans="1:12" ht="15" customHeight="1" x14ac:dyDescent="0.25">
      <c r="A50" s="30">
        <v>44</v>
      </c>
      <c r="B50" s="33">
        <v>43182</v>
      </c>
      <c r="C50" s="30" t="s">
        <v>360</v>
      </c>
      <c r="D50" s="30" t="s">
        <v>359</v>
      </c>
      <c r="E50" s="1">
        <v>82</v>
      </c>
      <c r="F50" s="2" t="s">
        <v>117</v>
      </c>
      <c r="G50" s="3" t="s">
        <v>118</v>
      </c>
      <c r="H50" s="2" t="s">
        <v>29</v>
      </c>
      <c r="I50" s="4">
        <v>9.1999999999999998E-2</v>
      </c>
      <c r="J50" s="101">
        <v>8.5999999999999993E-2</v>
      </c>
      <c r="K50" s="5">
        <v>9.1999999999999998E-2</v>
      </c>
      <c r="L50" s="92">
        <f>$Q$16+(J50*$R$16)+(J50*J50*$S$16)</f>
        <v>9.5091550799999994E-2</v>
      </c>
    </row>
    <row r="51" spans="1:12" ht="15" customHeight="1" x14ac:dyDescent="0.25">
      <c r="A51" s="30">
        <v>45</v>
      </c>
      <c r="B51" s="33">
        <v>43182</v>
      </c>
      <c r="C51" s="30" t="s">
        <v>360</v>
      </c>
      <c r="D51" s="30" t="s">
        <v>354</v>
      </c>
      <c r="E51" s="1">
        <v>83</v>
      </c>
      <c r="F51" s="2" t="s">
        <v>119</v>
      </c>
      <c r="G51" s="3" t="s">
        <v>120</v>
      </c>
      <c r="H51" s="2" t="s">
        <v>29</v>
      </c>
      <c r="I51" s="4">
        <v>9.7000000000000003E-2</v>
      </c>
      <c r="J51" s="101">
        <v>9.1999999999999998E-2</v>
      </c>
      <c r="K51" s="5">
        <v>9.8000000000000004E-2</v>
      </c>
      <c r="L51" s="92">
        <f>$Q$16+(J51*$R$16)+(J51*J51*$S$16)</f>
        <v>0.1018312272</v>
      </c>
    </row>
    <row r="52" spans="1:12" ht="15" customHeight="1" x14ac:dyDescent="0.25">
      <c r="A52" s="30">
        <v>46</v>
      </c>
      <c r="B52" s="33">
        <v>43182</v>
      </c>
      <c r="C52" s="30" t="s">
        <v>361</v>
      </c>
      <c r="D52" s="30" t="s">
        <v>358</v>
      </c>
      <c r="E52" s="1">
        <v>85</v>
      </c>
      <c r="F52" s="2" t="s">
        <v>121</v>
      </c>
      <c r="G52" s="3" t="s">
        <v>122</v>
      </c>
      <c r="H52" s="2" t="s">
        <v>29</v>
      </c>
      <c r="I52" s="4">
        <v>0.154</v>
      </c>
      <c r="J52" s="101">
        <v>0.14799999999999999</v>
      </c>
      <c r="K52" s="5">
        <v>0.152</v>
      </c>
      <c r="L52" s="92">
        <f>$Q$16+(J52*$R$16)+(J52*J52*$S$16)</f>
        <v>0.16583653919999999</v>
      </c>
    </row>
    <row r="53" spans="1:12" ht="15" customHeight="1" x14ac:dyDescent="0.25">
      <c r="A53" s="30">
        <v>47</v>
      </c>
      <c r="B53" s="33">
        <v>43182</v>
      </c>
      <c r="C53" s="30" t="s">
        <v>361</v>
      </c>
      <c r="D53" s="30" t="s">
        <v>359</v>
      </c>
      <c r="E53" s="1">
        <v>86</v>
      </c>
      <c r="F53" s="2" t="s">
        <v>123</v>
      </c>
      <c r="G53" s="3" t="s">
        <v>124</v>
      </c>
      <c r="H53" s="2" t="s">
        <v>29</v>
      </c>
      <c r="I53" s="4">
        <v>0.13600000000000001</v>
      </c>
      <c r="J53" s="101">
        <v>0.13</v>
      </c>
      <c r="K53" s="5">
        <v>0.13500000000000001</v>
      </c>
      <c r="L53" s="92">
        <f>$Q$16+(J53*$R$16)+(J53*J53*$S$16)</f>
        <v>0.14504637000000001</v>
      </c>
    </row>
    <row r="54" spans="1:12" ht="15" customHeight="1" x14ac:dyDescent="0.25">
      <c r="A54" s="30">
        <v>48</v>
      </c>
      <c r="B54" s="33">
        <v>43182</v>
      </c>
      <c r="C54" s="30" t="s">
        <v>361</v>
      </c>
      <c r="D54" s="30" t="s">
        <v>354</v>
      </c>
      <c r="E54" s="1">
        <v>87</v>
      </c>
      <c r="F54" s="2" t="s">
        <v>125</v>
      </c>
      <c r="G54" s="3" t="s">
        <v>126</v>
      </c>
      <c r="H54" s="2" t="s">
        <v>29</v>
      </c>
      <c r="I54" s="4">
        <v>0.156</v>
      </c>
      <c r="J54" s="101">
        <v>0.15</v>
      </c>
      <c r="K54" s="5">
        <v>0.153</v>
      </c>
      <c r="L54" s="92">
        <f>$Q$16+(J54*$R$16)+(J54*J54*$S$16)</f>
        <v>0.16815925000000001</v>
      </c>
    </row>
    <row r="55" spans="1:12" ht="15" customHeight="1" x14ac:dyDescent="0.25">
      <c r="A55" s="30">
        <v>49</v>
      </c>
      <c r="B55" s="33">
        <v>43182</v>
      </c>
      <c r="C55" s="30" t="s">
        <v>362</v>
      </c>
      <c r="D55" s="30" t="s">
        <v>358</v>
      </c>
      <c r="E55" s="1">
        <v>88</v>
      </c>
      <c r="F55" s="2" t="s">
        <v>127</v>
      </c>
      <c r="G55" s="3" t="s">
        <v>128</v>
      </c>
      <c r="H55" s="2" t="s">
        <v>29</v>
      </c>
      <c r="I55" s="4">
        <v>0.159</v>
      </c>
      <c r="J55" s="101">
        <v>0.153</v>
      </c>
      <c r="K55" s="5">
        <v>0.156</v>
      </c>
      <c r="L55" s="92">
        <f>$Q$16+(J55*$R$16)+(J55*J55*$S$16)</f>
        <v>0.17164807569999999</v>
      </c>
    </row>
    <row r="56" spans="1:12" ht="15" customHeight="1" x14ac:dyDescent="0.25">
      <c r="A56" s="30">
        <v>50</v>
      </c>
      <c r="B56" s="33">
        <v>43182</v>
      </c>
      <c r="C56" s="30" t="s">
        <v>362</v>
      </c>
      <c r="D56" s="30" t="s">
        <v>359</v>
      </c>
      <c r="E56" s="1">
        <v>89</v>
      </c>
      <c r="F56" s="2" t="s">
        <v>129</v>
      </c>
      <c r="G56" s="3" t="s">
        <v>130</v>
      </c>
      <c r="H56" s="2" t="s">
        <v>29</v>
      </c>
      <c r="I56" s="4">
        <v>0.14299999999999999</v>
      </c>
      <c r="J56" s="101">
        <v>0.13700000000000001</v>
      </c>
      <c r="K56" s="5">
        <v>0.14099999999999999</v>
      </c>
      <c r="L56" s="92">
        <f>$Q$16+(J56*$R$16)+(J56*J56*$S$16)</f>
        <v>0.15310700370000002</v>
      </c>
    </row>
    <row r="57" spans="1:12" ht="15" customHeight="1" x14ac:dyDescent="0.25">
      <c r="A57" s="30">
        <v>51</v>
      </c>
      <c r="B57" s="33">
        <v>43182</v>
      </c>
      <c r="C57" s="30" t="s">
        <v>362</v>
      </c>
      <c r="D57" s="30" t="s">
        <v>354</v>
      </c>
      <c r="E57" s="1">
        <v>92</v>
      </c>
      <c r="F57" s="2" t="s">
        <v>131</v>
      </c>
      <c r="G57" s="3" t="s">
        <v>132</v>
      </c>
      <c r="H57" s="2" t="s">
        <v>29</v>
      </c>
      <c r="I57" s="4">
        <v>0.16500000000000001</v>
      </c>
      <c r="J57" s="101">
        <v>0.159</v>
      </c>
      <c r="K57" s="5">
        <v>0.16200000000000001</v>
      </c>
      <c r="L57" s="92">
        <f>$Q$16+(J57*$R$16)+(J57*J57*$S$16)</f>
        <v>0.17864286130000001</v>
      </c>
    </row>
    <row r="58" spans="1:12" ht="15" customHeight="1" x14ac:dyDescent="0.25">
      <c r="A58" s="30">
        <v>52</v>
      </c>
      <c r="B58" s="33">
        <v>43182</v>
      </c>
      <c r="C58" s="30" t="s">
        <v>363</v>
      </c>
      <c r="D58" s="30" t="s">
        <v>358</v>
      </c>
      <c r="E58" s="1">
        <v>93</v>
      </c>
      <c r="F58" s="2" t="s">
        <v>133</v>
      </c>
      <c r="G58" s="3" t="s">
        <v>134</v>
      </c>
      <c r="H58" s="2" t="s">
        <v>29</v>
      </c>
      <c r="I58" s="4">
        <v>0.16400000000000001</v>
      </c>
      <c r="J58" s="101">
        <v>0.158</v>
      </c>
      <c r="K58" s="5">
        <v>0.16</v>
      </c>
      <c r="L58" s="92">
        <f>$Q$16+(J58*$R$16)+(J58*J58*$S$16)</f>
        <v>0.17747547720000001</v>
      </c>
    </row>
    <row r="59" spans="1:12" ht="15" customHeight="1" x14ac:dyDescent="0.25">
      <c r="A59" s="30">
        <v>53</v>
      </c>
      <c r="B59" s="33">
        <v>43182</v>
      </c>
      <c r="C59" s="30" t="s">
        <v>363</v>
      </c>
      <c r="D59" s="30" t="s">
        <v>359</v>
      </c>
      <c r="E59" s="1">
        <v>94</v>
      </c>
      <c r="F59" s="2" t="s">
        <v>135</v>
      </c>
      <c r="G59" s="3" t="s">
        <v>136</v>
      </c>
      <c r="H59" s="2" t="s">
        <v>29</v>
      </c>
      <c r="I59" s="4">
        <v>0.14799999999999999</v>
      </c>
      <c r="J59" s="101">
        <v>0.14199999999999999</v>
      </c>
      <c r="K59" s="5">
        <v>0.14499999999999999</v>
      </c>
      <c r="L59" s="92">
        <f>$Q$16+(J59*$R$16)+(J59*J59*$S$16)</f>
        <v>0.15888363719999998</v>
      </c>
    </row>
    <row r="60" spans="1:12" ht="15" customHeight="1" x14ac:dyDescent="0.25">
      <c r="A60" s="30">
        <v>54</v>
      </c>
      <c r="B60" s="33">
        <v>43182</v>
      </c>
      <c r="C60" s="30" t="s">
        <v>363</v>
      </c>
      <c r="D60" s="30" t="s">
        <v>354</v>
      </c>
      <c r="E60" s="1">
        <v>96</v>
      </c>
      <c r="F60" s="2" t="s">
        <v>137</v>
      </c>
      <c r="G60" s="3" t="s">
        <v>138</v>
      </c>
      <c r="H60" s="2" t="s">
        <v>29</v>
      </c>
      <c r="I60" s="4">
        <v>0.161</v>
      </c>
      <c r="J60" s="101">
        <v>0.154</v>
      </c>
      <c r="K60" s="5">
        <v>0.157</v>
      </c>
      <c r="L60" s="92">
        <f>$Q$16+(J60*$R$16)+(J60*J60*$S$16)</f>
        <v>0.17281228679999999</v>
      </c>
    </row>
    <row r="61" spans="1:12" ht="15" customHeight="1" x14ac:dyDescent="0.25">
      <c r="A61" s="30">
        <v>55</v>
      </c>
      <c r="B61" s="33">
        <v>43182</v>
      </c>
      <c r="C61" s="30">
        <v>2</v>
      </c>
      <c r="D61" s="30" t="s">
        <v>358</v>
      </c>
      <c r="E61" s="1">
        <v>97</v>
      </c>
      <c r="F61" s="2" t="s">
        <v>139</v>
      </c>
      <c r="G61" s="3" t="s">
        <v>140</v>
      </c>
      <c r="H61" s="2" t="s">
        <v>29</v>
      </c>
      <c r="I61" s="4">
        <v>0.16800000000000001</v>
      </c>
      <c r="J61" s="101">
        <v>0.161</v>
      </c>
      <c r="K61" s="5">
        <v>0.16400000000000001</v>
      </c>
      <c r="L61" s="92">
        <f>$Q$16+(J61*$R$16)+(J61*J61*$S$16)</f>
        <v>0.18097953330000002</v>
      </c>
    </row>
    <row r="62" spans="1:12" ht="15" customHeight="1" x14ac:dyDescent="0.25">
      <c r="A62" s="30">
        <v>56</v>
      </c>
      <c r="B62" s="33">
        <v>43182</v>
      </c>
      <c r="C62" s="30">
        <v>2</v>
      </c>
      <c r="D62" s="30" t="s">
        <v>359</v>
      </c>
      <c r="E62" s="1">
        <v>98</v>
      </c>
      <c r="F62" s="2" t="s">
        <v>141</v>
      </c>
      <c r="G62" s="3" t="s">
        <v>142</v>
      </c>
      <c r="H62" s="2" t="s">
        <v>29</v>
      </c>
      <c r="I62" s="4">
        <v>0.17499999999999999</v>
      </c>
      <c r="J62" s="101">
        <v>0.16800000000000001</v>
      </c>
      <c r="K62" s="5">
        <v>0.17</v>
      </c>
      <c r="L62" s="92">
        <f>$Q$16+(J62*$R$16)+(J62*J62*$S$16)</f>
        <v>0.18917787520000001</v>
      </c>
    </row>
    <row r="63" spans="1:12" ht="15" customHeight="1" x14ac:dyDescent="0.25">
      <c r="A63" s="30">
        <v>57</v>
      </c>
      <c r="B63" s="33">
        <v>43182</v>
      </c>
      <c r="C63" s="30">
        <v>2</v>
      </c>
      <c r="D63" s="30" t="s">
        <v>354</v>
      </c>
      <c r="E63" s="1">
        <v>99</v>
      </c>
      <c r="F63" s="2" t="s">
        <v>143</v>
      </c>
      <c r="G63" s="3" t="s">
        <v>144</v>
      </c>
      <c r="H63" s="2" t="s">
        <v>29</v>
      </c>
      <c r="I63" s="4">
        <v>0.2</v>
      </c>
      <c r="J63" s="101">
        <v>0.193</v>
      </c>
      <c r="K63" s="5">
        <v>0.193</v>
      </c>
      <c r="L63" s="92">
        <f>$Q$16+(J63*$R$16)+(J63*J63*$S$16)</f>
        <v>0.2187115077</v>
      </c>
    </row>
    <row r="64" spans="1:12" ht="15" customHeight="1" x14ac:dyDescent="0.25">
      <c r="A64" s="30">
        <v>58</v>
      </c>
      <c r="B64" s="33">
        <v>43182</v>
      </c>
      <c r="C64" s="30" t="s">
        <v>364</v>
      </c>
      <c r="D64" s="30" t="s">
        <v>358</v>
      </c>
      <c r="E64" s="1">
        <v>100</v>
      </c>
      <c r="F64" s="2" t="s">
        <v>145</v>
      </c>
      <c r="G64" s="3" t="s">
        <v>146</v>
      </c>
      <c r="H64" s="2" t="s">
        <v>29</v>
      </c>
      <c r="I64" s="4">
        <v>0.17</v>
      </c>
      <c r="J64" s="101">
        <v>0.16200000000000001</v>
      </c>
      <c r="K64" s="5">
        <v>0.16500000000000001</v>
      </c>
      <c r="L64" s="92">
        <f>$Q$16+(J64*$R$16)+(J64*J64*$S$16)</f>
        <v>0.18214882120000001</v>
      </c>
    </row>
    <row r="65" spans="1:12" ht="15" customHeight="1" x14ac:dyDescent="0.25">
      <c r="A65" s="30">
        <v>59</v>
      </c>
      <c r="B65" s="33">
        <v>43182</v>
      </c>
      <c r="C65" s="30" t="s">
        <v>364</v>
      </c>
      <c r="D65" s="30" t="s">
        <v>359</v>
      </c>
      <c r="E65" s="1">
        <v>101</v>
      </c>
      <c r="F65" s="2" t="s">
        <v>147</v>
      </c>
      <c r="G65" s="3" t="s">
        <v>148</v>
      </c>
      <c r="H65" s="2" t="s">
        <v>29</v>
      </c>
      <c r="I65" s="4">
        <v>0.129</v>
      </c>
      <c r="J65" s="101">
        <v>0.122</v>
      </c>
      <c r="K65" s="5">
        <v>0.127</v>
      </c>
      <c r="L65" s="92">
        <f>$Q$16+(J65*$R$16)+(J65*J65*$S$16)</f>
        <v>0.13587229319999999</v>
      </c>
    </row>
    <row r="66" spans="1:12" ht="15" customHeight="1" x14ac:dyDescent="0.25">
      <c r="A66" s="30">
        <v>60</v>
      </c>
      <c r="B66" s="33">
        <v>43182</v>
      </c>
      <c r="C66" s="30" t="s">
        <v>364</v>
      </c>
      <c r="D66" s="30" t="s">
        <v>354</v>
      </c>
      <c r="E66" s="1">
        <v>104</v>
      </c>
      <c r="F66" s="2" t="s">
        <v>149</v>
      </c>
      <c r="G66" s="3" t="s">
        <v>150</v>
      </c>
      <c r="H66" s="2" t="s">
        <v>29</v>
      </c>
      <c r="I66" s="4">
        <v>0.16700000000000001</v>
      </c>
      <c r="J66" s="101">
        <v>0.159</v>
      </c>
      <c r="K66" s="5">
        <v>0.16200000000000001</v>
      </c>
      <c r="L66" s="92">
        <f>$Q$16+(J66*$R$16)+(J66*J66*$S$16)</f>
        <v>0.17864286130000001</v>
      </c>
    </row>
    <row r="67" spans="1:12" ht="15" customHeight="1" x14ac:dyDescent="0.25">
      <c r="A67" s="30">
        <v>61</v>
      </c>
      <c r="B67" s="33">
        <v>43182</v>
      </c>
      <c r="C67" s="30">
        <v>3</v>
      </c>
      <c r="D67" s="30" t="s">
        <v>358</v>
      </c>
      <c r="E67" s="1">
        <v>105</v>
      </c>
      <c r="F67" s="2" t="s">
        <v>151</v>
      </c>
      <c r="G67" s="3" t="s">
        <v>152</v>
      </c>
      <c r="H67" s="2" t="s">
        <v>29</v>
      </c>
      <c r="I67" s="4">
        <v>0.20200000000000001</v>
      </c>
      <c r="J67" s="101">
        <v>0.19500000000000001</v>
      </c>
      <c r="K67" s="5">
        <v>0.19500000000000001</v>
      </c>
      <c r="L67" s="92">
        <f>$Q$16+(J67*$R$16)+(J67*J67*$S$16)</f>
        <v>0.22109133249999999</v>
      </c>
    </row>
    <row r="68" spans="1:12" ht="15" customHeight="1" x14ac:dyDescent="0.25">
      <c r="A68" s="30">
        <v>62</v>
      </c>
      <c r="B68" s="33">
        <v>43182</v>
      </c>
      <c r="C68" s="30">
        <v>3</v>
      </c>
      <c r="D68" s="30" t="s">
        <v>359</v>
      </c>
      <c r="E68" s="1">
        <v>107</v>
      </c>
      <c r="F68" s="2" t="s">
        <v>153</v>
      </c>
      <c r="G68" s="3" t="s">
        <v>154</v>
      </c>
      <c r="H68" s="2" t="s">
        <v>29</v>
      </c>
      <c r="I68" s="4">
        <v>0.156</v>
      </c>
      <c r="J68" s="101">
        <v>0.14899999999999999</v>
      </c>
      <c r="K68" s="5">
        <v>0.152</v>
      </c>
      <c r="L68" s="92">
        <f>$Q$16+(J68*$R$16)+(J68*J68*$S$16)</f>
        <v>0.16699757729999998</v>
      </c>
    </row>
    <row r="69" spans="1:12" ht="15" customHeight="1" x14ac:dyDescent="0.25">
      <c r="A69" s="30">
        <v>63</v>
      </c>
      <c r="B69" s="33">
        <v>43182</v>
      </c>
      <c r="C69" s="30">
        <v>3</v>
      </c>
      <c r="D69" s="30" t="s">
        <v>354</v>
      </c>
      <c r="E69" s="1">
        <v>108</v>
      </c>
      <c r="F69" s="2" t="s">
        <v>155</v>
      </c>
      <c r="G69" s="3" t="s">
        <v>156</v>
      </c>
      <c r="H69" s="2" t="s">
        <v>29</v>
      </c>
      <c r="I69" s="4">
        <v>0.215</v>
      </c>
      <c r="J69" s="101">
        <v>0.20799999999999999</v>
      </c>
      <c r="K69" s="5">
        <v>0.20699999999999999</v>
      </c>
      <c r="L69" s="92">
        <f>$Q$16+(J69*$R$16)+(J69*J69*$S$16)</f>
        <v>0.23662206719999998</v>
      </c>
    </row>
    <row r="70" spans="1:12" ht="15" customHeight="1" x14ac:dyDescent="0.25">
      <c r="A70" s="30">
        <v>64</v>
      </c>
      <c r="B70" s="33">
        <v>43182</v>
      </c>
      <c r="C70" s="30">
        <v>4</v>
      </c>
      <c r="D70" s="30" t="s">
        <v>358</v>
      </c>
      <c r="E70" s="1">
        <v>109</v>
      </c>
      <c r="F70" s="2" t="s">
        <v>157</v>
      </c>
      <c r="G70" s="3" t="s">
        <v>158</v>
      </c>
      <c r="H70" s="2" t="s">
        <v>29</v>
      </c>
      <c r="I70" s="4">
        <v>0.17100000000000001</v>
      </c>
      <c r="J70" s="101">
        <v>0.16300000000000001</v>
      </c>
      <c r="K70" s="5">
        <v>0.16600000000000001</v>
      </c>
      <c r="L70" s="92">
        <f>$Q$16+(J70*$R$16)+(J70*J70*$S$16)</f>
        <v>0.18331874370000001</v>
      </c>
    </row>
    <row r="71" spans="1:12" ht="15" customHeight="1" x14ac:dyDescent="0.25">
      <c r="A71" s="30">
        <v>65</v>
      </c>
      <c r="B71" s="33">
        <v>43182</v>
      </c>
      <c r="C71" s="30">
        <v>4</v>
      </c>
      <c r="D71" s="30" t="s">
        <v>359</v>
      </c>
      <c r="E71" s="1">
        <v>110</v>
      </c>
      <c r="F71" s="2" t="s">
        <v>159</v>
      </c>
      <c r="G71" s="3" t="s">
        <v>160</v>
      </c>
      <c r="H71" s="2" t="s">
        <v>29</v>
      </c>
      <c r="I71" s="4">
        <v>0.16200000000000001</v>
      </c>
      <c r="J71" s="101">
        <v>0.154</v>
      </c>
      <c r="K71" s="5">
        <v>0.157</v>
      </c>
      <c r="L71" s="92">
        <f>$Q$16+(J71*$R$16)+(J71*J71*$S$16)</f>
        <v>0.17281228679999999</v>
      </c>
    </row>
    <row r="72" spans="1:12" ht="15" customHeight="1" x14ac:dyDescent="0.25">
      <c r="A72" s="30">
        <v>66</v>
      </c>
      <c r="B72" s="33">
        <v>43182</v>
      </c>
      <c r="C72" s="30">
        <v>4</v>
      </c>
      <c r="D72" s="30" t="s">
        <v>354</v>
      </c>
      <c r="E72" s="1">
        <v>111</v>
      </c>
      <c r="F72" s="2" t="s">
        <v>161</v>
      </c>
      <c r="G72" s="3" t="s">
        <v>162</v>
      </c>
      <c r="H72" s="2" t="s">
        <v>29</v>
      </c>
      <c r="I72" s="4">
        <v>0.16400000000000001</v>
      </c>
      <c r="J72" s="101">
        <v>0.156</v>
      </c>
      <c r="K72" s="5">
        <v>0.159</v>
      </c>
      <c r="L72" s="92">
        <f>$Q$16+(J72*$R$16)+(J72*J72*$S$16)</f>
        <v>0.17514261280000001</v>
      </c>
    </row>
    <row r="73" spans="1:12" ht="15" customHeight="1" x14ac:dyDescent="0.25">
      <c r="A73" s="30">
        <v>67</v>
      </c>
      <c r="B73" s="33">
        <v>43182</v>
      </c>
      <c r="C73" s="30">
        <v>5</v>
      </c>
      <c r="D73" s="30" t="s">
        <v>358</v>
      </c>
      <c r="E73" s="1">
        <v>112</v>
      </c>
      <c r="F73" s="2" t="s">
        <v>163</v>
      </c>
      <c r="G73" s="3" t="s">
        <v>164</v>
      </c>
      <c r="H73" s="2" t="s">
        <v>29</v>
      </c>
      <c r="I73" s="4">
        <v>0.128</v>
      </c>
      <c r="J73" s="101">
        <v>0.12</v>
      </c>
      <c r="K73" s="5">
        <v>0.125</v>
      </c>
      <c r="L73" s="92">
        <f>$Q$16+(J73*$R$16)+(J73*J73*$S$16)</f>
        <v>0.13358512</v>
      </c>
    </row>
    <row r="74" spans="1:12" ht="15" customHeight="1" x14ac:dyDescent="0.25">
      <c r="A74" s="30">
        <v>68</v>
      </c>
      <c r="B74" s="33">
        <v>43182</v>
      </c>
      <c r="C74" s="30">
        <v>5</v>
      </c>
      <c r="D74" s="30" t="s">
        <v>359</v>
      </c>
      <c r="E74" s="1">
        <v>113</v>
      </c>
      <c r="F74" s="2" t="s">
        <v>165</v>
      </c>
      <c r="G74" s="3" t="s">
        <v>166</v>
      </c>
      <c r="H74" s="2" t="s">
        <v>29</v>
      </c>
      <c r="I74" s="4">
        <v>0.128</v>
      </c>
      <c r="J74" s="101">
        <v>0.121</v>
      </c>
      <c r="K74" s="5">
        <v>0.126</v>
      </c>
      <c r="L74" s="92">
        <f>$Q$16+(J74*$R$16)+(J74*J74*$S$16)</f>
        <v>0.1347283893</v>
      </c>
    </row>
    <row r="75" spans="1:12" ht="15" customHeight="1" x14ac:dyDescent="0.25">
      <c r="A75" s="30">
        <v>69</v>
      </c>
      <c r="B75" s="33">
        <v>43182</v>
      </c>
      <c r="C75" s="30">
        <v>5</v>
      </c>
      <c r="D75" s="30" t="s">
        <v>354</v>
      </c>
      <c r="E75" s="1">
        <v>114</v>
      </c>
      <c r="F75" s="2" t="s">
        <v>167</v>
      </c>
      <c r="G75" s="3" t="s">
        <v>168</v>
      </c>
      <c r="H75" s="2" t="s">
        <v>29</v>
      </c>
      <c r="I75" s="4">
        <v>0.12</v>
      </c>
      <c r="J75" s="101">
        <v>0.113</v>
      </c>
      <c r="K75" s="5">
        <v>0.11799999999999999</v>
      </c>
      <c r="L75" s="92">
        <f>$Q$16+(J75*$R$16)+(J75*J75*$S$16)</f>
        <v>0.12560000369999999</v>
      </c>
    </row>
    <row r="76" spans="1:12" ht="15" customHeight="1" x14ac:dyDescent="0.25">
      <c r="A76" s="30">
        <v>70</v>
      </c>
      <c r="B76" s="33">
        <v>43182</v>
      </c>
      <c r="C76" s="30">
        <v>6</v>
      </c>
      <c r="D76" s="30" t="s">
        <v>358</v>
      </c>
      <c r="E76" s="1">
        <v>115</v>
      </c>
      <c r="F76" s="2" t="s">
        <v>169</v>
      </c>
      <c r="G76" s="3" t="s">
        <v>170</v>
      </c>
      <c r="H76" s="2" t="s">
        <v>29</v>
      </c>
      <c r="I76" s="4">
        <v>5.5E-2</v>
      </c>
      <c r="J76" s="101">
        <v>4.7E-2</v>
      </c>
      <c r="K76" s="5">
        <v>5.2999999999999999E-2</v>
      </c>
      <c r="L76" s="92">
        <f>$Q$16+(J76*$R$16)+(J76*J76*$S$16)</f>
        <v>5.1840515699999999E-2</v>
      </c>
    </row>
    <row r="77" spans="1:12" ht="15" customHeight="1" x14ac:dyDescent="0.25">
      <c r="A77" s="30">
        <v>71</v>
      </c>
      <c r="B77" s="33">
        <v>43182</v>
      </c>
      <c r="C77" s="30">
        <v>6</v>
      </c>
      <c r="D77" s="30" t="s">
        <v>359</v>
      </c>
      <c r="E77" s="1">
        <v>116</v>
      </c>
      <c r="F77" s="2" t="s">
        <v>171</v>
      </c>
      <c r="G77" s="3" t="s">
        <v>172</v>
      </c>
      <c r="H77" s="2" t="s">
        <v>29</v>
      </c>
      <c r="I77" s="4">
        <v>4.7E-2</v>
      </c>
      <c r="J77" s="101">
        <v>3.9E-2</v>
      </c>
      <c r="K77" s="5">
        <v>4.4999999999999998E-2</v>
      </c>
      <c r="L77" s="92">
        <f>$Q$12+(J77*$R$12)+(J77*J77*$S$12)</f>
        <v>4.2629389699999999E-2</v>
      </c>
    </row>
    <row r="78" spans="1:12" ht="15" customHeight="1" x14ac:dyDescent="0.25">
      <c r="A78" s="30">
        <v>72</v>
      </c>
      <c r="B78" s="33">
        <v>43182</v>
      </c>
      <c r="C78" s="30">
        <v>6</v>
      </c>
      <c r="D78" s="30" t="s">
        <v>354</v>
      </c>
      <c r="E78" s="1">
        <v>118</v>
      </c>
      <c r="F78" s="2" t="s">
        <v>173</v>
      </c>
      <c r="G78" s="3" t="s">
        <v>174</v>
      </c>
      <c r="H78" s="2" t="s">
        <v>29</v>
      </c>
      <c r="I78" s="4">
        <v>4.4999999999999998E-2</v>
      </c>
      <c r="J78" s="101">
        <v>3.7999999999999999E-2</v>
      </c>
      <c r="K78" s="5">
        <v>4.2999999999999997E-2</v>
      </c>
      <c r="L78" s="92">
        <f>$Q$12+(J78*$R$12)+(J78*J78*$S$12)</f>
        <v>4.1300710800000001E-2</v>
      </c>
    </row>
    <row r="79" spans="1:12" ht="15" customHeight="1" x14ac:dyDescent="0.25">
      <c r="A79" s="30">
        <v>73</v>
      </c>
      <c r="B79" s="33">
        <v>43182</v>
      </c>
      <c r="C79" s="30">
        <v>7</v>
      </c>
      <c r="D79" s="30" t="s">
        <v>358</v>
      </c>
      <c r="E79" s="1">
        <v>119</v>
      </c>
      <c r="F79" s="2" t="s">
        <v>175</v>
      </c>
      <c r="G79" s="3" t="s">
        <v>176</v>
      </c>
      <c r="H79" s="2" t="s">
        <v>29</v>
      </c>
      <c r="I79" s="4">
        <v>4.4999999999999998E-2</v>
      </c>
      <c r="J79" s="101">
        <v>3.6999999999999998E-2</v>
      </c>
      <c r="K79" s="5">
        <v>4.2000000000000003E-2</v>
      </c>
      <c r="L79" s="92">
        <f>$Q$12+(J79*$R$12)+(J79*J79*$S$12)</f>
        <v>3.99830833E-2</v>
      </c>
    </row>
    <row r="80" spans="1:12" ht="15" customHeight="1" x14ac:dyDescent="0.25">
      <c r="A80" s="30">
        <v>74</v>
      </c>
      <c r="B80" s="33">
        <v>43182</v>
      </c>
      <c r="C80" s="30">
        <v>7</v>
      </c>
      <c r="D80" s="30" t="s">
        <v>359</v>
      </c>
      <c r="E80" s="1">
        <v>120</v>
      </c>
      <c r="F80" s="2" t="s">
        <v>177</v>
      </c>
      <c r="G80" s="3" t="s">
        <v>178</v>
      </c>
      <c r="H80" s="2" t="s">
        <v>29</v>
      </c>
      <c r="I80" s="4">
        <v>4.3999999999999997E-2</v>
      </c>
      <c r="J80" s="101">
        <v>3.6999999999999998E-2</v>
      </c>
      <c r="K80" s="5">
        <v>4.2000000000000003E-2</v>
      </c>
      <c r="L80" s="92">
        <f>$Q$12+(J80*$R$12)+(J80*J80*$S$12)</f>
        <v>3.99830833E-2</v>
      </c>
    </row>
    <row r="81" spans="1:12" ht="15" customHeight="1" x14ac:dyDescent="0.25">
      <c r="A81" s="30">
        <v>75</v>
      </c>
      <c r="B81" s="33">
        <v>43182</v>
      </c>
      <c r="C81" s="30">
        <v>7</v>
      </c>
      <c r="D81" s="30" t="s">
        <v>354</v>
      </c>
      <c r="E81" s="1">
        <v>121</v>
      </c>
      <c r="F81" s="2" t="s">
        <v>179</v>
      </c>
      <c r="G81" s="3" t="s">
        <v>180</v>
      </c>
      <c r="H81" s="2" t="s">
        <v>29</v>
      </c>
      <c r="I81" s="4">
        <v>0.04</v>
      </c>
      <c r="J81" s="101">
        <v>3.3000000000000002E-2</v>
      </c>
      <c r="K81" s="5">
        <v>3.7999999999999999E-2</v>
      </c>
      <c r="L81" s="92">
        <f>$Q$12+(J81*$R$12)+(J81*J81*$S$12)</f>
        <v>3.48230873E-2</v>
      </c>
    </row>
    <row r="82" spans="1:12" ht="15" customHeight="1" x14ac:dyDescent="0.25">
      <c r="A82" s="30">
        <v>76</v>
      </c>
      <c r="B82" s="33">
        <v>43182</v>
      </c>
      <c r="C82" s="30">
        <v>8</v>
      </c>
      <c r="D82" s="30" t="s">
        <v>358</v>
      </c>
      <c r="E82" s="1">
        <v>122</v>
      </c>
      <c r="F82" s="2" t="s">
        <v>181</v>
      </c>
      <c r="G82" s="3" t="s">
        <v>182</v>
      </c>
      <c r="H82" s="2" t="s">
        <v>29</v>
      </c>
      <c r="I82" s="4">
        <v>1.4E-2</v>
      </c>
      <c r="J82" s="101">
        <v>7.0000000000000001E-3</v>
      </c>
      <c r="K82" s="5">
        <v>8.0000000000000002E-3</v>
      </c>
      <c r="L82" s="92">
        <f>$Q$12+(J82*$R$12)+(J82*J82*$S$12)</f>
        <v>5.5931593E-3</v>
      </c>
    </row>
    <row r="83" spans="1:12" ht="15" customHeight="1" x14ac:dyDescent="0.25">
      <c r="A83" s="30">
        <v>77</v>
      </c>
      <c r="B83" s="33">
        <v>43182</v>
      </c>
      <c r="C83" s="30">
        <v>8</v>
      </c>
      <c r="D83" s="30" t="s">
        <v>359</v>
      </c>
      <c r="E83" s="1">
        <v>123</v>
      </c>
      <c r="F83" s="2" t="s">
        <v>183</v>
      </c>
      <c r="G83" s="3" t="s">
        <v>184</v>
      </c>
      <c r="H83" s="2" t="s">
        <v>29</v>
      </c>
      <c r="I83" s="4">
        <v>1.4E-2</v>
      </c>
      <c r="J83" s="101">
        <v>7.0000000000000001E-3</v>
      </c>
      <c r="K83" s="5">
        <v>8.0000000000000002E-3</v>
      </c>
      <c r="L83" s="92">
        <f>$Q$12+(J83*$R$12)+(J83*J83*$S$12)</f>
        <v>5.5931593E-3</v>
      </c>
    </row>
    <row r="84" spans="1:12" ht="15" customHeight="1" x14ac:dyDescent="0.25">
      <c r="A84" s="30">
        <v>78</v>
      </c>
      <c r="B84" s="33">
        <v>43182</v>
      </c>
      <c r="C84" s="30">
        <v>8</v>
      </c>
      <c r="D84" s="30" t="s">
        <v>354</v>
      </c>
      <c r="E84" s="1">
        <v>124</v>
      </c>
      <c r="F84" s="2" t="s">
        <v>185</v>
      </c>
      <c r="G84" s="3" t="s">
        <v>186</v>
      </c>
      <c r="H84" s="2" t="s">
        <v>29</v>
      </c>
      <c r="I84" s="4">
        <v>1.4E-2</v>
      </c>
      <c r="J84" s="101">
        <v>7.0000000000000001E-3</v>
      </c>
      <c r="K84" s="5">
        <v>8.0000000000000002E-3</v>
      </c>
      <c r="L84" s="92">
        <f>$Q$12+(J84*$R$12)+(J84*J84*$S$12)</f>
        <v>5.5931593E-3</v>
      </c>
    </row>
    <row r="85" spans="1:12" ht="15" customHeight="1" x14ac:dyDescent="0.25">
      <c r="A85" s="30">
        <v>79</v>
      </c>
      <c r="B85" s="33">
        <v>43211</v>
      </c>
      <c r="C85" s="30">
        <v>1</v>
      </c>
      <c r="D85" s="30" t="s">
        <v>358</v>
      </c>
      <c r="E85" s="1">
        <v>125</v>
      </c>
      <c r="F85" s="2" t="s">
        <v>187</v>
      </c>
      <c r="G85" s="3" t="s">
        <v>188</v>
      </c>
      <c r="H85" s="2" t="s">
        <v>29</v>
      </c>
      <c r="I85" s="4">
        <v>0.123</v>
      </c>
      <c r="J85" s="101">
        <v>0.115</v>
      </c>
      <c r="K85" s="5">
        <v>0.121</v>
      </c>
      <c r="L85" s="92">
        <f>$Q$16+(J85*$R$16)+(J85*J85*$S$16)</f>
        <v>0.12787829249999999</v>
      </c>
    </row>
    <row r="86" spans="1:12" ht="15" customHeight="1" x14ac:dyDescent="0.25">
      <c r="A86" s="30">
        <v>80</v>
      </c>
      <c r="B86" s="33">
        <v>43211</v>
      </c>
      <c r="C86" s="30">
        <v>1</v>
      </c>
      <c r="D86" s="30" t="s">
        <v>359</v>
      </c>
      <c r="E86" s="1">
        <v>126</v>
      </c>
      <c r="F86" s="2" t="s">
        <v>189</v>
      </c>
      <c r="G86" s="3" t="s">
        <v>190</v>
      </c>
      <c r="H86" s="2" t="s">
        <v>29</v>
      </c>
      <c r="I86" s="4">
        <v>0.13100000000000001</v>
      </c>
      <c r="J86" s="101">
        <v>0.123</v>
      </c>
      <c r="K86" s="5">
        <v>0.128</v>
      </c>
      <c r="L86" s="92">
        <f>$Q$16+(J86*$R$16)+(J86*J86*$S$16)</f>
        <v>0.13701683169999998</v>
      </c>
    </row>
    <row r="87" spans="1:12" ht="15" customHeight="1" x14ac:dyDescent="0.25">
      <c r="A87" s="30">
        <v>81</v>
      </c>
      <c r="B87" s="33">
        <v>43211</v>
      </c>
      <c r="C87" s="30">
        <v>1</v>
      </c>
      <c r="D87" s="30" t="s">
        <v>354</v>
      </c>
      <c r="E87" s="1">
        <v>127</v>
      </c>
      <c r="F87" s="2" t="s">
        <v>191</v>
      </c>
      <c r="G87" s="3" t="s">
        <v>192</v>
      </c>
      <c r="H87" s="2" t="s">
        <v>29</v>
      </c>
      <c r="I87" s="4">
        <v>0.14299999999999999</v>
      </c>
      <c r="J87" s="101">
        <v>0.13500000000000001</v>
      </c>
      <c r="K87" s="5">
        <v>0.13900000000000001</v>
      </c>
      <c r="L87" s="92">
        <f>$Q$16+(J87*$R$16)+(J87*J87*$S$16)</f>
        <v>0.1508007925</v>
      </c>
    </row>
    <row r="88" spans="1:12" ht="15" customHeight="1" x14ac:dyDescent="0.25">
      <c r="A88" s="30">
        <v>82</v>
      </c>
      <c r="B88" s="33">
        <v>43211</v>
      </c>
      <c r="C88" s="30" t="s">
        <v>360</v>
      </c>
      <c r="D88" s="30" t="s">
        <v>358</v>
      </c>
      <c r="E88" s="1">
        <v>131</v>
      </c>
      <c r="F88" s="2" t="s">
        <v>193</v>
      </c>
      <c r="G88" s="3" t="s">
        <v>194</v>
      </c>
      <c r="H88" s="2" t="s">
        <v>29</v>
      </c>
      <c r="I88" s="4">
        <v>0.155</v>
      </c>
      <c r="J88" s="101">
        <v>0.14699999999999999</v>
      </c>
      <c r="K88" s="5">
        <v>0.15</v>
      </c>
      <c r="L88" s="92">
        <f>$Q$16+(J88*$R$16)+(J88*J88*$S$16)</f>
        <v>0.16467613569999998</v>
      </c>
    </row>
    <row r="89" spans="1:12" ht="15" customHeight="1" x14ac:dyDescent="0.25">
      <c r="A89" s="30">
        <v>83</v>
      </c>
      <c r="B89" s="33">
        <v>43211</v>
      </c>
      <c r="C89" s="30" t="s">
        <v>360</v>
      </c>
      <c r="D89" s="30" t="s">
        <v>359</v>
      </c>
      <c r="E89" s="1">
        <v>132</v>
      </c>
      <c r="F89" s="2" t="s">
        <v>195</v>
      </c>
      <c r="G89" s="3" t="s">
        <v>196</v>
      </c>
      <c r="H89" s="2" t="s">
        <v>29</v>
      </c>
      <c r="I89" s="4">
        <v>0.115</v>
      </c>
      <c r="J89" s="101">
        <v>0.107</v>
      </c>
      <c r="K89" s="5">
        <v>0.112</v>
      </c>
      <c r="L89" s="92">
        <f>$Q$16+(J89*$R$16)+(J89*J89*$S$16)</f>
        <v>0.11878036769999999</v>
      </c>
    </row>
    <row r="90" spans="1:12" ht="15" customHeight="1" x14ac:dyDescent="0.25">
      <c r="A90" s="30">
        <v>84</v>
      </c>
      <c r="B90" s="33">
        <v>43211</v>
      </c>
      <c r="C90" s="30" t="s">
        <v>360</v>
      </c>
      <c r="D90" s="30" t="s">
        <v>354</v>
      </c>
      <c r="E90" s="1">
        <v>133</v>
      </c>
      <c r="F90" s="2" t="s">
        <v>197</v>
      </c>
      <c r="G90" s="3" t="s">
        <v>198</v>
      </c>
      <c r="H90" s="2" t="s">
        <v>29</v>
      </c>
      <c r="I90" s="4">
        <v>0.13500000000000001</v>
      </c>
      <c r="J90" s="101">
        <v>0.127</v>
      </c>
      <c r="K90" s="5">
        <v>0.13200000000000001</v>
      </c>
      <c r="L90" s="92">
        <f>$Q$16+(J90*$R$16)+(J90*J90*$S$16)</f>
        <v>0.1416013317</v>
      </c>
    </row>
    <row r="91" spans="1:12" ht="15" customHeight="1" x14ac:dyDescent="0.25">
      <c r="A91" s="30">
        <v>85</v>
      </c>
      <c r="B91" s="33">
        <v>43211</v>
      </c>
      <c r="C91" s="30" t="s">
        <v>361</v>
      </c>
      <c r="D91" s="30" t="s">
        <v>358</v>
      </c>
      <c r="E91" s="1">
        <v>134</v>
      </c>
      <c r="F91" s="2" t="s">
        <v>199</v>
      </c>
      <c r="G91" s="3" t="s">
        <v>200</v>
      </c>
      <c r="H91" s="2" t="s">
        <v>29</v>
      </c>
      <c r="I91" s="4">
        <v>0.157</v>
      </c>
      <c r="J91" s="101">
        <v>0.14899999999999999</v>
      </c>
      <c r="K91" s="5">
        <v>0.152</v>
      </c>
      <c r="L91" s="92">
        <f>$Q$16+(J91*$R$16)+(J91*J91*$S$16)</f>
        <v>0.16699757729999998</v>
      </c>
    </row>
    <row r="92" spans="1:12" ht="15" customHeight="1" x14ac:dyDescent="0.25">
      <c r="A92" s="30">
        <v>86</v>
      </c>
      <c r="B92" s="33">
        <v>43211</v>
      </c>
      <c r="C92" s="30" t="s">
        <v>361</v>
      </c>
      <c r="D92" s="30" t="s">
        <v>359</v>
      </c>
      <c r="E92" s="1">
        <v>135</v>
      </c>
      <c r="F92" s="2" t="s">
        <v>201</v>
      </c>
      <c r="G92" s="3" t="s">
        <v>202</v>
      </c>
      <c r="H92" s="2" t="s">
        <v>29</v>
      </c>
      <c r="I92" s="4">
        <v>0.159</v>
      </c>
      <c r="J92" s="101">
        <v>0.151</v>
      </c>
      <c r="K92" s="5">
        <v>0.154</v>
      </c>
      <c r="L92" s="92">
        <f>$Q$16+(J92*$R$16)+(J92*J92*$S$16)</f>
        <v>0.16932155730000001</v>
      </c>
    </row>
    <row r="93" spans="1:12" ht="15" customHeight="1" x14ac:dyDescent="0.25">
      <c r="A93" s="30">
        <v>87</v>
      </c>
      <c r="B93" s="33">
        <v>43211</v>
      </c>
      <c r="C93" s="30" t="s">
        <v>361</v>
      </c>
      <c r="D93" s="30" t="s">
        <v>354</v>
      </c>
      <c r="E93" s="1">
        <v>136</v>
      </c>
      <c r="F93" s="2" t="s">
        <v>203</v>
      </c>
      <c r="G93" s="3" t="s">
        <v>204</v>
      </c>
      <c r="H93" s="2" t="s">
        <v>29</v>
      </c>
      <c r="I93" s="4">
        <v>0.14799999999999999</v>
      </c>
      <c r="J93" s="101">
        <v>0.13900000000000001</v>
      </c>
      <c r="K93" s="5">
        <v>0.14299999999999999</v>
      </c>
      <c r="L93" s="92">
        <f>$Q$16+(J93*$R$16)+(J93*J93*$S$16)</f>
        <v>0.15541575330000001</v>
      </c>
    </row>
    <row r="94" spans="1:12" ht="15" customHeight="1" x14ac:dyDescent="0.25">
      <c r="A94" s="30">
        <v>88</v>
      </c>
      <c r="B94" s="33">
        <v>43211</v>
      </c>
      <c r="C94" s="30" t="s">
        <v>362</v>
      </c>
      <c r="D94" s="30" t="s">
        <v>358</v>
      </c>
      <c r="E94" s="1">
        <v>137</v>
      </c>
      <c r="F94" s="2" t="s">
        <v>205</v>
      </c>
      <c r="G94" s="3" t="s">
        <v>206</v>
      </c>
      <c r="H94" s="2" t="s">
        <v>29</v>
      </c>
      <c r="I94" s="4">
        <v>0.14399999999999999</v>
      </c>
      <c r="J94" s="101">
        <v>0.13600000000000001</v>
      </c>
      <c r="K94" s="5">
        <v>0.14000000000000001</v>
      </c>
      <c r="L94" s="92">
        <f>$Q$16+(J94*$R$16)+(J94*J94*$S$16)</f>
        <v>0.15195358080000002</v>
      </c>
    </row>
    <row r="95" spans="1:12" ht="15" customHeight="1" x14ac:dyDescent="0.25">
      <c r="A95" s="30">
        <v>89</v>
      </c>
      <c r="B95" s="33">
        <v>43211</v>
      </c>
      <c r="C95" s="30" t="s">
        <v>362</v>
      </c>
      <c r="D95" s="30" t="s">
        <v>359</v>
      </c>
      <c r="E95" s="1">
        <v>138</v>
      </c>
      <c r="F95" s="2" t="s">
        <v>207</v>
      </c>
      <c r="G95" s="3" t="s">
        <v>208</v>
      </c>
      <c r="H95" s="2" t="s">
        <v>29</v>
      </c>
      <c r="I95" s="4">
        <v>0.13900000000000001</v>
      </c>
      <c r="J95" s="101">
        <v>0.13100000000000001</v>
      </c>
      <c r="K95" s="5">
        <v>0.13500000000000001</v>
      </c>
      <c r="L95" s="92">
        <f>$Q$16+(J95*$R$16)+(J95*J95*$S$16)</f>
        <v>0.1461959853</v>
      </c>
    </row>
    <row r="96" spans="1:12" ht="15" customHeight="1" x14ac:dyDescent="0.25">
      <c r="A96" s="30">
        <v>90</v>
      </c>
      <c r="B96" s="33">
        <v>43211</v>
      </c>
      <c r="C96" s="30" t="s">
        <v>362</v>
      </c>
      <c r="D96" s="30" t="s">
        <v>354</v>
      </c>
      <c r="E96" s="1">
        <v>140</v>
      </c>
      <c r="F96" s="2" t="s">
        <v>209</v>
      </c>
      <c r="G96" s="3" t="s">
        <v>210</v>
      </c>
      <c r="H96" s="2" t="s">
        <v>29</v>
      </c>
      <c r="I96" s="4">
        <v>0.122</v>
      </c>
      <c r="J96" s="101">
        <v>0.114</v>
      </c>
      <c r="K96" s="5">
        <v>0.12</v>
      </c>
      <c r="L96" s="92">
        <f>$Q$16+(J96*$R$16)+(J96*J96*$S$16)</f>
        <v>0.12673883080000001</v>
      </c>
    </row>
    <row r="97" spans="1:12" ht="15" customHeight="1" x14ac:dyDescent="0.25">
      <c r="A97" s="30">
        <v>91</v>
      </c>
      <c r="B97" s="33">
        <v>43211</v>
      </c>
      <c r="C97" s="30" t="s">
        <v>363</v>
      </c>
      <c r="D97" s="30" t="s">
        <v>358</v>
      </c>
      <c r="E97" s="1">
        <v>141</v>
      </c>
      <c r="F97" s="2" t="s">
        <v>211</v>
      </c>
      <c r="G97" s="3" t="s">
        <v>212</v>
      </c>
      <c r="H97" s="2" t="s">
        <v>29</v>
      </c>
      <c r="I97" s="4">
        <v>0.14899999999999999</v>
      </c>
      <c r="J97" s="101">
        <v>0.14099999999999999</v>
      </c>
      <c r="K97" s="5">
        <v>0.14499999999999999</v>
      </c>
      <c r="L97" s="92">
        <f>$Q$16+(J97*$R$16)+(J97*J97*$S$16)</f>
        <v>0.15772704129999998</v>
      </c>
    </row>
    <row r="98" spans="1:12" ht="15" customHeight="1" x14ac:dyDescent="0.25">
      <c r="A98" s="30">
        <v>92</v>
      </c>
      <c r="B98" s="33">
        <v>43211</v>
      </c>
      <c r="C98" s="30" t="s">
        <v>363</v>
      </c>
      <c r="D98" s="30" t="s">
        <v>359</v>
      </c>
      <c r="E98" s="1">
        <v>142</v>
      </c>
      <c r="F98" s="2" t="s">
        <v>213</v>
      </c>
      <c r="G98" s="3" t="s">
        <v>214</v>
      </c>
      <c r="H98" s="2" t="s">
        <v>29</v>
      </c>
      <c r="I98" s="4">
        <v>0.14899999999999999</v>
      </c>
      <c r="J98" s="101">
        <v>0.14099999999999999</v>
      </c>
      <c r="K98" s="5">
        <v>0.14499999999999999</v>
      </c>
      <c r="L98" s="92">
        <f>$Q$16+(J98*$R$16)+(J98*J98*$S$16)</f>
        <v>0.15772704129999998</v>
      </c>
    </row>
    <row r="99" spans="1:12" ht="15" customHeight="1" x14ac:dyDescent="0.25">
      <c r="A99" s="30">
        <v>93</v>
      </c>
      <c r="B99" s="33">
        <v>43211</v>
      </c>
      <c r="C99" s="30" t="s">
        <v>363</v>
      </c>
      <c r="D99" s="30" t="s">
        <v>354</v>
      </c>
      <c r="E99" s="1">
        <v>143</v>
      </c>
      <c r="F99" s="2" t="s">
        <v>215</v>
      </c>
      <c r="G99" s="3" t="s">
        <v>216</v>
      </c>
      <c r="H99" s="2" t="s">
        <v>29</v>
      </c>
      <c r="I99" s="4">
        <v>0.13600000000000001</v>
      </c>
      <c r="J99" s="101">
        <v>0.128</v>
      </c>
      <c r="K99" s="5">
        <v>0.13300000000000001</v>
      </c>
      <c r="L99" s="92">
        <f>$Q$16+(J99*$R$16)+(J99*J99*$S$16)</f>
        <v>0.14274904319999998</v>
      </c>
    </row>
    <row r="100" spans="1:12" ht="15" customHeight="1" x14ac:dyDescent="0.25">
      <c r="A100" s="30">
        <v>94</v>
      </c>
      <c r="B100" s="33">
        <v>43211</v>
      </c>
      <c r="C100" s="30">
        <v>2</v>
      </c>
      <c r="D100" s="30" t="s">
        <v>358</v>
      </c>
      <c r="E100" s="1">
        <v>144</v>
      </c>
      <c r="F100" s="2" t="s">
        <v>217</v>
      </c>
      <c r="G100" s="3" t="s">
        <v>218</v>
      </c>
      <c r="H100" s="2" t="s">
        <v>29</v>
      </c>
      <c r="I100" s="4">
        <v>0.14000000000000001</v>
      </c>
      <c r="J100" s="101">
        <v>0.13200000000000001</v>
      </c>
      <c r="K100" s="5">
        <v>0.13600000000000001</v>
      </c>
      <c r="L100" s="92">
        <f>$Q$16+(J100*$R$16)+(J100*J100*$S$16)</f>
        <v>0.14734623520000001</v>
      </c>
    </row>
    <row r="101" spans="1:12" ht="15" customHeight="1" x14ac:dyDescent="0.25">
      <c r="A101" s="30">
        <v>95</v>
      </c>
      <c r="B101" s="33">
        <v>43211</v>
      </c>
      <c r="C101" s="30">
        <v>2</v>
      </c>
      <c r="D101" s="30" t="s">
        <v>359</v>
      </c>
      <c r="E101" s="1">
        <v>145</v>
      </c>
      <c r="F101" s="2" t="s">
        <v>219</v>
      </c>
      <c r="G101" s="3" t="s">
        <v>220</v>
      </c>
      <c r="H101" s="2" t="s">
        <v>29</v>
      </c>
      <c r="I101" s="4">
        <v>0.12</v>
      </c>
      <c r="J101" s="101">
        <v>0.112</v>
      </c>
      <c r="K101" s="5">
        <v>0.11700000000000001</v>
      </c>
      <c r="L101" s="92">
        <f>$Q$16+(J101*$R$16)+(J101*J101*$S$16)</f>
        <v>0.12446181119999999</v>
      </c>
    </row>
    <row r="102" spans="1:12" ht="15" customHeight="1" x14ac:dyDescent="0.25">
      <c r="A102" s="30">
        <v>96</v>
      </c>
      <c r="B102" s="33">
        <v>43211</v>
      </c>
      <c r="C102" s="30">
        <v>2</v>
      </c>
      <c r="D102" s="30" t="s">
        <v>354</v>
      </c>
      <c r="E102" s="1">
        <v>146</v>
      </c>
      <c r="F102" s="2" t="s">
        <v>221</v>
      </c>
      <c r="G102" s="3" t="s">
        <v>222</v>
      </c>
      <c r="H102" s="2" t="s">
        <v>29</v>
      </c>
      <c r="I102" s="4">
        <v>0.13700000000000001</v>
      </c>
      <c r="J102" s="101">
        <v>0.128</v>
      </c>
      <c r="K102" s="5">
        <v>0.13300000000000001</v>
      </c>
      <c r="L102" s="92">
        <f>$Q$16+(J102*$R$16)+(J102*J102*$S$16)</f>
        <v>0.14274904319999998</v>
      </c>
    </row>
    <row r="103" spans="1:12" ht="15" customHeight="1" x14ac:dyDescent="0.25">
      <c r="A103" s="30">
        <v>97</v>
      </c>
      <c r="B103" s="33">
        <v>43211</v>
      </c>
      <c r="C103" s="30" t="s">
        <v>364</v>
      </c>
      <c r="D103" s="30" t="s">
        <v>358</v>
      </c>
      <c r="E103" s="1">
        <v>147</v>
      </c>
      <c r="F103" s="2" t="s">
        <v>223</v>
      </c>
      <c r="G103" s="3" t="s">
        <v>224</v>
      </c>
      <c r="H103" s="2" t="s">
        <v>29</v>
      </c>
      <c r="I103" s="4">
        <v>0.111</v>
      </c>
      <c r="J103" s="101">
        <v>0.10299999999999999</v>
      </c>
      <c r="K103" s="5">
        <v>0.109</v>
      </c>
      <c r="L103" s="92">
        <f>$Q$16+(J103*$R$16)+(J103*J103*$S$16)</f>
        <v>0.11424663569999999</v>
      </c>
    </row>
    <row r="104" spans="1:12" ht="15" customHeight="1" x14ac:dyDescent="0.25">
      <c r="A104" s="30">
        <v>98</v>
      </c>
      <c r="B104" s="33">
        <v>43211</v>
      </c>
      <c r="C104" s="30" t="s">
        <v>364</v>
      </c>
      <c r="D104" s="30" t="s">
        <v>359</v>
      </c>
      <c r="E104" s="1">
        <v>148</v>
      </c>
      <c r="F104" s="2" t="s">
        <v>225</v>
      </c>
      <c r="G104" s="3" t="s">
        <v>226</v>
      </c>
      <c r="H104" s="2" t="s">
        <v>29</v>
      </c>
      <c r="I104" s="4">
        <v>9.2999999999999999E-2</v>
      </c>
      <c r="J104" s="101">
        <v>8.5000000000000006E-2</v>
      </c>
      <c r="K104" s="5">
        <v>9.0999999999999998E-2</v>
      </c>
      <c r="L104" s="92">
        <f>$Q$16+(J104*$R$16)+(J104*J104*$S$16)</f>
        <v>9.3970492500000016E-2</v>
      </c>
    </row>
    <row r="105" spans="1:12" ht="15" customHeight="1" x14ac:dyDescent="0.25">
      <c r="A105" s="30">
        <v>99</v>
      </c>
      <c r="B105" s="33">
        <v>43211</v>
      </c>
      <c r="C105" s="30" t="s">
        <v>364</v>
      </c>
      <c r="D105" s="30" t="s">
        <v>354</v>
      </c>
      <c r="E105" s="1">
        <v>149</v>
      </c>
      <c r="F105" s="2" t="s">
        <v>227</v>
      </c>
      <c r="G105" s="3" t="s">
        <v>228</v>
      </c>
      <c r="H105" s="2" t="s">
        <v>29</v>
      </c>
      <c r="I105" s="4">
        <v>8.6999999999999994E-2</v>
      </c>
      <c r="J105" s="101">
        <v>7.9000000000000001E-2</v>
      </c>
      <c r="K105" s="5">
        <v>8.5000000000000006E-2</v>
      </c>
      <c r="L105" s="92">
        <f>$Q$16+(J105*$R$16)+(J105*J105*$S$16)</f>
        <v>8.7257469300000001E-2</v>
      </c>
    </row>
    <row r="106" spans="1:12" ht="15" customHeight="1" x14ac:dyDescent="0.25">
      <c r="A106" s="30">
        <v>100</v>
      </c>
      <c r="B106" s="33">
        <v>43211</v>
      </c>
      <c r="C106" s="30">
        <v>3</v>
      </c>
      <c r="D106" s="30" t="s">
        <v>358</v>
      </c>
      <c r="E106" s="1">
        <v>151</v>
      </c>
      <c r="F106" s="2" t="s">
        <v>229</v>
      </c>
      <c r="G106" s="3" t="s">
        <v>230</v>
      </c>
      <c r="H106" s="2" t="s">
        <v>29</v>
      </c>
      <c r="I106" s="4">
        <v>6.9000000000000006E-2</v>
      </c>
      <c r="J106" s="101">
        <v>6.0999999999999999E-2</v>
      </c>
      <c r="K106" s="5">
        <v>6.7000000000000004E-2</v>
      </c>
      <c r="L106" s="92">
        <f>$Q$16+(J106*$R$16)+(J106*J106*$S$16)</f>
        <v>6.7255473300000007E-2</v>
      </c>
    </row>
    <row r="107" spans="1:12" ht="15" customHeight="1" x14ac:dyDescent="0.25">
      <c r="A107" s="30">
        <v>101</v>
      </c>
      <c r="B107" s="33">
        <v>43211</v>
      </c>
      <c r="C107" s="30">
        <v>3</v>
      </c>
      <c r="D107" s="30" t="s">
        <v>359</v>
      </c>
      <c r="E107" s="1">
        <v>152</v>
      </c>
      <c r="F107" s="2" t="s">
        <v>231</v>
      </c>
      <c r="G107" s="3" t="s">
        <v>232</v>
      </c>
      <c r="H107" s="2" t="s">
        <v>29</v>
      </c>
      <c r="I107" s="4">
        <v>7.8E-2</v>
      </c>
      <c r="J107" s="101">
        <v>7.0000000000000007E-2</v>
      </c>
      <c r="K107" s="5">
        <v>7.5999999999999998E-2</v>
      </c>
      <c r="L107" s="92">
        <f>$Q$16+(J107*$R$16)+(J107*J107*$S$16)</f>
        <v>7.7230770000000004E-2</v>
      </c>
    </row>
    <row r="108" spans="1:12" ht="15" customHeight="1" x14ac:dyDescent="0.25">
      <c r="A108" s="30">
        <v>102</v>
      </c>
      <c r="B108" s="33">
        <v>43211</v>
      </c>
      <c r="C108" s="30">
        <v>3</v>
      </c>
      <c r="D108" s="30" t="s">
        <v>354</v>
      </c>
      <c r="E108" s="1">
        <v>153</v>
      </c>
      <c r="F108" s="2" t="s">
        <v>233</v>
      </c>
      <c r="G108" s="3" t="s">
        <v>234</v>
      </c>
      <c r="H108" s="2" t="s">
        <v>29</v>
      </c>
      <c r="I108" s="4">
        <v>7.6999999999999999E-2</v>
      </c>
      <c r="J108" s="101">
        <v>6.9000000000000006E-2</v>
      </c>
      <c r="K108" s="5">
        <v>7.4999999999999997E-2</v>
      </c>
      <c r="L108" s="92">
        <f>$Q$16+(J108*$R$16)+(J108*J108*$S$16)</f>
        <v>7.6119865300000006E-2</v>
      </c>
    </row>
    <row r="109" spans="1:12" ht="15" customHeight="1" x14ac:dyDescent="0.25">
      <c r="A109" s="30">
        <v>103</v>
      </c>
      <c r="B109" s="33">
        <v>43211</v>
      </c>
      <c r="C109" s="30">
        <v>4</v>
      </c>
      <c r="D109" s="30" t="s">
        <v>358</v>
      </c>
      <c r="E109" s="1">
        <v>156</v>
      </c>
      <c r="F109" s="2" t="s">
        <v>235</v>
      </c>
      <c r="G109" s="3" t="s">
        <v>236</v>
      </c>
      <c r="H109" s="2" t="s">
        <v>29</v>
      </c>
      <c r="I109" s="4">
        <v>0.08</v>
      </c>
      <c r="J109" s="101">
        <v>7.0999999999999994E-2</v>
      </c>
      <c r="K109" s="5">
        <v>7.6999999999999999E-2</v>
      </c>
      <c r="L109" s="92">
        <f>$Q$16+(J109*$R$16)+(J109*J109*$S$16)</f>
        <v>7.8342309299999982E-2</v>
      </c>
    </row>
    <row r="110" spans="1:12" ht="15" customHeight="1" x14ac:dyDescent="0.25">
      <c r="A110" s="30">
        <v>104</v>
      </c>
      <c r="B110" s="33">
        <v>43211</v>
      </c>
      <c r="C110" s="30">
        <v>4</v>
      </c>
      <c r="D110" s="30" t="s">
        <v>359</v>
      </c>
      <c r="E110" s="1">
        <v>157</v>
      </c>
      <c r="F110" s="2" t="s">
        <v>237</v>
      </c>
      <c r="G110" s="3" t="s">
        <v>238</v>
      </c>
      <c r="H110" s="2" t="s">
        <v>29</v>
      </c>
      <c r="I110" s="4">
        <v>0.09</v>
      </c>
      <c r="J110" s="101">
        <v>8.2000000000000003E-2</v>
      </c>
      <c r="K110" s="5">
        <v>8.7999999999999995E-2</v>
      </c>
      <c r="L110" s="92">
        <f>$Q$16+(J110*$R$16)+(J110*J110*$S$16)</f>
        <v>9.0611125200000003E-2</v>
      </c>
    </row>
    <row r="111" spans="1:12" ht="15" customHeight="1" x14ac:dyDescent="0.25">
      <c r="A111" s="30">
        <v>105</v>
      </c>
      <c r="B111" s="33">
        <v>43211</v>
      </c>
      <c r="C111" s="30">
        <v>4</v>
      </c>
      <c r="D111" s="30" t="s">
        <v>354</v>
      </c>
      <c r="E111" s="1">
        <v>158</v>
      </c>
      <c r="F111" s="2" t="s">
        <v>239</v>
      </c>
      <c r="G111" s="3" t="s">
        <v>240</v>
      </c>
      <c r="H111" s="2" t="s">
        <v>29</v>
      </c>
      <c r="I111" s="4">
        <v>7.6999999999999999E-2</v>
      </c>
      <c r="J111" s="101">
        <v>6.9000000000000006E-2</v>
      </c>
      <c r="K111" s="5">
        <v>7.4999999999999997E-2</v>
      </c>
      <c r="L111" s="92">
        <f>$Q$16+(J111*$R$16)+(J111*J111*$S$16)</f>
        <v>7.6119865300000006E-2</v>
      </c>
    </row>
    <row r="112" spans="1:12" ht="15" customHeight="1" x14ac:dyDescent="0.25">
      <c r="A112" s="30">
        <v>106</v>
      </c>
      <c r="B112" s="33">
        <v>43211</v>
      </c>
      <c r="C112" s="30">
        <v>5</v>
      </c>
      <c r="D112" s="30" t="s">
        <v>358</v>
      </c>
      <c r="E112" s="1">
        <v>159</v>
      </c>
      <c r="F112" s="2" t="s">
        <v>241</v>
      </c>
      <c r="G112" s="3" t="s">
        <v>242</v>
      </c>
      <c r="H112" s="2" t="s">
        <v>29</v>
      </c>
      <c r="I112" s="4">
        <v>5.5E-2</v>
      </c>
      <c r="J112" s="101">
        <v>4.7E-2</v>
      </c>
      <c r="K112" s="5">
        <v>5.1999999999999998E-2</v>
      </c>
      <c r="L112" s="92">
        <f>$Q$16+(J112*$R$16)+(J112*J112*$S$16)</f>
        <v>5.1840515699999999E-2</v>
      </c>
    </row>
    <row r="113" spans="1:12" ht="15" customHeight="1" x14ac:dyDescent="0.25">
      <c r="A113" s="30">
        <v>107</v>
      </c>
      <c r="B113" s="33">
        <v>43211</v>
      </c>
      <c r="C113" s="30">
        <v>5</v>
      </c>
      <c r="D113" s="30" t="s">
        <v>359</v>
      </c>
      <c r="E113" s="1">
        <v>160</v>
      </c>
      <c r="F113" s="2" t="s">
        <v>243</v>
      </c>
      <c r="G113" s="3" t="s">
        <v>244</v>
      </c>
      <c r="H113" s="2" t="s">
        <v>29</v>
      </c>
      <c r="I113" s="4">
        <v>7.2999999999999995E-2</v>
      </c>
      <c r="J113" s="101">
        <v>6.4000000000000001E-2</v>
      </c>
      <c r="K113" s="5">
        <v>7.0000000000000007E-2</v>
      </c>
      <c r="L113" s="92">
        <f>$Q$16+(J113*$R$16)+(J113*J113*$S$16)</f>
        <v>7.05748608E-2</v>
      </c>
    </row>
    <row r="114" spans="1:12" ht="15" customHeight="1" x14ac:dyDescent="0.25">
      <c r="A114" s="30">
        <v>108</v>
      </c>
      <c r="B114" s="33">
        <v>43211</v>
      </c>
      <c r="C114" s="30">
        <v>5</v>
      </c>
      <c r="D114" s="30" t="s">
        <v>354</v>
      </c>
      <c r="E114" s="1">
        <v>162</v>
      </c>
      <c r="F114" s="2" t="s">
        <v>245</v>
      </c>
      <c r="G114" s="3" t="s">
        <v>246</v>
      </c>
      <c r="H114" s="2" t="s">
        <v>29</v>
      </c>
      <c r="I114" s="4">
        <v>7.3999999999999996E-2</v>
      </c>
      <c r="J114" s="101">
        <v>6.6000000000000003E-2</v>
      </c>
      <c r="K114" s="5">
        <v>7.2999999999999995E-2</v>
      </c>
      <c r="L114" s="92">
        <f>$Q$16+(J114*$R$16)+(J114*J114*$S$16)</f>
        <v>7.2790958800000014E-2</v>
      </c>
    </row>
    <row r="115" spans="1:12" ht="15" customHeight="1" x14ac:dyDescent="0.25">
      <c r="A115" s="30">
        <v>109</v>
      </c>
      <c r="B115" s="33">
        <v>43211</v>
      </c>
      <c r="C115" s="30">
        <v>6</v>
      </c>
      <c r="D115" s="30" t="s">
        <v>358</v>
      </c>
      <c r="E115" s="1">
        <v>163</v>
      </c>
      <c r="F115" s="2" t="s">
        <v>247</v>
      </c>
      <c r="G115" s="3" t="s">
        <v>248</v>
      </c>
      <c r="H115" s="2" t="s">
        <v>29</v>
      </c>
      <c r="I115" s="4">
        <v>6.5000000000000002E-2</v>
      </c>
      <c r="J115" s="101">
        <v>5.7000000000000002E-2</v>
      </c>
      <c r="K115" s="5">
        <v>6.3E-2</v>
      </c>
      <c r="L115" s="92">
        <f>$Q$16+(J115*$R$16)+(J115*J115*$S$16)</f>
        <v>6.2838507700000004E-2</v>
      </c>
    </row>
    <row r="116" spans="1:12" ht="15" customHeight="1" x14ac:dyDescent="0.25">
      <c r="A116" s="30">
        <v>110</v>
      </c>
      <c r="B116" s="33">
        <v>43211</v>
      </c>
      <c r="C116" s="30">
        <v>6</v>
      </c>
      <c r="D116" s="30" t="s">
        <v>359</v>
      </c>
      <c r="E116" s="1">
        <v>164</v>
      </c>
      <c r="F116" s="2" t="s">
        <v>249</v>
      </c>
      <c r="G116" s="3" t="s">
        <v>250</v>
      </c>
      <c r="H116" s="2" t="s">
        <v>29</v>
      </c>
      <c r="I116" s="4">
        <v>6.3E-2</v>
      </c>
      <c r="J116" s="101">
        <v>5.5E-2</v>
      </c>
      <c r="K116" s="5">
        <v>6.0999999999999999E-2</v>
      </c>
      <c r="L116" s="92">
        <f>$Q$16+(J116*$R$16)+(J116*J116*$S$16)</f>
        <v>6.0633832499999998E-2</v>
      </c>
    </row>
    <row r="117" spans="1:12" ht="15" customHeight="1" x14ac:dyDescent="0.25">
      <c r="A117" s="30">
        <v>111</v>
      </c>
      <c r="B117" s="33">
        <v>43211</v>
      </c>
      <c r="C117" s="30">
        <v>6</v>
      </c>
      <c r="D117" s="30" t="s">
        <v>354</v>
      </c>
      <c r="E117" s="1">
        <v>165</v>
      </c>
      <c r="F117" s="2" t="s">
        <v>251</v>
      </c>
      <c r="G117" s="3" t="s">
        <v>252</v>
      </c>
      <c r="H117" s="2" t="s">
        <v>29</v>
      </c>
      <c r="I117" s="4">
        <v>5.5E-2</v>
      </c>
      <c r="J117" s="101">
        <v>4.5999999999999999E-2</v>
      </c>
      <c r="K117" s="5">
        <v>5.1999999999999998E-2</v>
      </c>
      <c r="L117" s="92">
        <f>$Q$16+(J117*$R$16)+(J117*J117*$S$16)</f>
        <v>5.0744206800000004E-2</v>
      </c>
    </row>
    <row r="118" spans="1:12" ht="15" customHeight="1" x14ac:dyDescent="0.25">
      <c r="A118" s="30">
        <v>112</v>
      </c>
      <c r="B118" s="33">
        <v>43211</v>
      </c>
      <c r="C118" s="30">
        <v>7</v>
      </c>
      <c r="D118" s="30" t="s">
        <v>358</v>
      </c>
      <c r="E118" s="1">
        <v>166</v>
      </c>
      <c r="F118" s="2" t="s">
        <v>253</v>
      </c>
      <c r="G118" s="3" t="s">
        <v>254</v>
      </c>
      <c r="H118" s="2" t="s">
        <v>29</v>
      </c>
      <c r="I118" s="4">
        <v>7.0000000000000007E-2</v>
      </c>
      <c r="J118" s="101">
        <v>6.2E-2</v>
      </c>
      <c r="K118" s="5">
        <v>6.8000000000000005E-2</v>
      </c>
      <c r="L118" s="92">
        <f>$Q$16+(J118*$R$16)+(J118*J118*$S$16)</f>
        <v>6.8361301200000002E-2</v>
      </c>
    </row>
    <row r="119" spans="1:12" ht="15" customHeight="1" x14ac:dyDescent="0.25">
      <c r="A119" s="30">
        <v>113</v>
      </c>
      <c r="B119" s="33">
        <v>43211</v>
      </c>
      <c r="C119" s="30">
        <v>7</v>
      </c>
      <c r="D119" s="30" t="s">
        <v>359</v>
      </c>
      <c r="E119" s="1">
        <v>167</v>
      </c>
      <c r="F119" s="2" t="s">
        <v>255</v>
      </c>
      <c r="G119" s="3" t="s">
        <v>256</v>
      </c>
      <c r="H119" s="2" t="s">
        <v>29</v>
      </c>
      <c r="I119" s="4">
        <v>0.06</v>
      </c>
      <c r="J119" s="101">
        <v>5.1999999999999998E-2</v>
      </c>
      <c r="K119" s="5">
        <v>5.8000000000000003E-2</v>
      </c>
      <c r="L119" s="92">
        <f>$Q$16+(J119*$R$16)+(J119*J119*$S$16)</f>
        <v>5.7331579199999996E-2</v>
      </c>
    </row>
    <row r="120" spans="1:12" ht="15" customHeight="1" x14ac:dyDescent="0.25">
      <c r="A120" s="30">
        <v>114</v>
      </c>
      <c r="B120" s="33">
        <v>43211</v>
      </c>
      <c r="C120" s="30">
        <v>7</v>
      </c>
      <c r="D120" s="30" t="s">
        <v>354</v>
      </c>
      <c r="E120" s="1">
        <v>168</v>
      </c>
      <c r="F120" s="2" t="s">
        <v>257</v>
      </c>
      <c r="G120" s="3" t="s">
        <v>258</v>
      </c>
      <c r="H120" s="2" t="s">
        <v>29</v>
      </c>
      <c r="I120" s="4">
        <v>6.6000000000000003E-2</v>
      </c>
      <c r="J120" s="101">
        <v>5.7000000000000002E-2</v>
      </c>
      <c r="K120" s="5">
        <v>6.3E-2</v>
      </c>
      <c r="L120" s="92">
        <f>$Q$16+(J120*$R$16)+(J120*J120*$S$16)</f>
        <v>6.2838507700000004E-2</v>
      </c>
    </row>
    <row r="121" spans="1:12" ht="15" customHeight="1" x14ac:dyDescent="0.25">
      <c r="A121" s="30">
        <v>115</v>
      </c>
      <c r="B121" s="33">
        <v>43211</v>
      </c>
      <c r="C121" s="30">
        <v>8</v>
      </c>
      <c r="D121" s="30" t="s">
        <v>358</v>
      </c>
      <c r="E121" s="1">
        <v>169</v>
      </c>
      <c r="F121" s="2" t="s">
        <v>259</v>
      </c>
      <c r="G121" s="3" t="s">
        <v>260</v>
      </c>
      <c r="H121" s="2" t="s">
        <v>29</v>
      </c>
      <c r="I121" s="4">
        <v>7.4999999999999997E-2</v>
      </c>
      <c r="J121" s="101">
        <v>6.6000000000000003E-2</v>
      </c>
      <c r="K121" s="5">
        <v>7.1999999999999995E-2</v>
      </c>
      <c r="L121" s="92">
        <f>$Q$16+(J121*$R$16)+(J121*J121*$S$16)</f>
        <v>7.2790958800000014E-2</v>
      </c>
    </row>
    <row r="122" spans="1:12" ht="15" customHeight="1" x14ac:dyDescent="0.25">
      <c r="A122" s="30">
        <v>116</v>
      </c>
      <c r="B122" s="33">
        <v>43211</v>
      </c>
      <c r="C122" s="30">
        <v>8</v>
      </c>
      <c r="D122" s="30" t="s">
        <v>359</v>
      </c>
      <c r="E122" s="1">
        <v>170</v>
      </c>
      <c r="F122" s="2" t="s">
        <v>261</v>
      </c>
      <c r="G122" s="3" t="s">
        <v>262</v>
      </c>
      <c r="H122" s="2" t="s">
        <v>29</v>
      </c>
      <c r="I122" s="4">
        <v>6.7000000000000004E-2</v>
      </c>
      <c r="J122" s="101">
        <v>5.8999999999999997E-2</v>
      </c>
      <c r="K122" s="5">
        <v>6.5000000000000002E-2</v>
      </c>
      <c r="L122" s="92">
        <f>$Q$16+(J122*$R$16)+(J122*J122*$S$16)</f>
        <v>6.5045721299999984E-2</v>
      </c>
    </row>
    <row r="123" spans="1:12" ht="15" customHeight="1" x14ac:dyDescent="0.25">
      <c r="A123" s="30">
        <v>117</v>
      </c>
      <c r="B123" s="33">
        <v>43211</v>
      </c>
      <c r="C123" s="30">
        <v>8</v>
      </c>
      <c r="D123" s="30" t="s">
        <v>354</v>
      </c>
      <c r="E123" s="1">
        <v>173</v>
      </c>
      <c r="F123" s="2" t="s">
        <v>263</v>
      </c>
      <c r="G123" s="3" t="s">
        <v>264</v>
      </c>
      <c r="H123" s="2" t="s">
        <v>29</v>
      </c>
      <c r="I123" s="4">
        <v>8.3000000000000004E-2</v>
      </c>
      <c r="J123" s="101">
        <v>7.4999999999999997E-2</v>
      </c>
      <c r="K123" s="5">
        <v>8.1000000000000003E-2</v>
      </c>
      <c r="L123" s="92">
        <f>$Q$16+(J123*$R$16)+(J123*J123*$S$16)</f>
        <v>8.2794812499999995E-2</v>
      </c>
    </row>
    <row r="124" spans="1:12" ht="15" customHeight="1" x14ac:dyDescent="0.25">
      <c r="A124" s="30">
        <v>118</v>
      </c>
      <c r="B124" s="33">
        <v>43236</v>
      </c>
      <c r="C124" s="30">
        <v>1</v>
      </c>
      <c r="D124" s="30" t="s">
        <v>358</v>
      </c>
      <c r="E124" s="1">
        <v>174</v>
      </c>
      <c r="F124" s="2" t="s">
        <v>265</v>
      </c>
      <c r="G124" s="3" t="s">
        <v>266</v>
      </c>
      <c r="H124" s="2" t="s">
        <v>29</v>
      </c>
      <c r="I124" s="4">
        <v>4.2999999999999997E-2</v>
      </c>
      <c r="J124" s="101">
        <v>3.5000000000000003E-2</v>
      </c>
      <c r="K124" s="5">
        <v>3.9E-2</v>
      </c>
      <c r="L124" s="92">
        <f>$Q$12+(J124*$R$12)+(J124*J124*$S$12)</f>
        <v>3.73809825E-2</v>
      </c>
    </row>
    <row r="125" spans="1:12" ht="15" customHeight="1" x14ac:dyDescent="0.25">
      <c r="A125" s="30">
        <v>119</v>
      </c>
      <c r="B125" s="33">
        <v>43236</v>
      </c>
      <c r="C125" s="30">
        <v>1</v>
      </c>
      <c r="D125" s="30" t="s">
        <v>359</v>
      </c>
      <c r="E125" s="1">
        <v>175</v>
      </c>
      <c r="F125" s="2" t="s">
        <v>267</v>
      </c>
      <c r="G125" s="3" t="s">
        <v>268</v>
      </c>
      <c r="H125" s="2" t="s">
        <v>29</v>
      </c>
      <c r="I125" s="4">
        <v>4.7E-2</v>
      </c>
      <c r="J125" s="101">
        <v>3.9E-2</v>
      </c>
      <c r="K125" s="5">
        <v>4.3999999999999997E-2</v>
      </c>
      <c r="L125" s="92">
        <f>$Q$12+(J125*$R$12)+(J125*J125*$S$12)</f>
        <v>4.2629389699999999E-2</v>
      </c>
    </row>
    <row r="126" spans="1:12" ht="15" customHeight="1" x14ac:dyDescent="0.25">
      <c r="A126" s="30">
        <v>120</v>
      </c>
      <c r="B126" s="33">
        <v>43236</v>
      </c>
      <c r="C126" s="30">
        <v>1</v>
      </c>
      <c r="D126" s="30" t="s">
        <v>354</v>
      </c>
      <c r="E126" s="1">
        <v>176</v>
      </c>
      <c r="F126" s="2" t="s">
        <v>269</v>
      </c>
      <c r="G126" s="3" t="s">
        <v>270</v>
      </c>
      <c r="H126" s="2" t="s">
        <v>29</v>
      </c>
      <c r="I126" s="4">
        <v>3.9E-2</v>
      </c>
      <c r="J126" s="101">
        <v>0.03</v>
      </c>
      <c r="K126" s="5">
        <v>3.4000000000000002E-2</v>
      </c>
      <c r="L126" s="92">
        <f>$Q$12+(J126*$R$12)+(J126*J126*$S$12)</f>
        <v>3.1069129999999997E-2</v>
      </c>
    </row>
    <row r="127" spans="1:12" ht="15" customHeight="1" x14ac:dyDescent="0.25">
      <c r="A127" s="30">
        <v>121</v>
      </c>
      <c r="B127" s="33">
        <v>43236</v>
      </c>
      <c r="C127" s="30" t="s">
        <v>360</v>
      </c>
      <c r="D127" s="30" t="s">
        <v>358</v>
      </c>
      <c r="E127" s="1">
        <v>177</v>
      </c>
      <c r="F127" s="2" t="s">
        <v>271</v>
      </c>
      <c r="G127" s="3" t="s">
        <v>272</v>
      </c>
      <c r="H127" s="2" t="s">
        <v>29</v>
      </c>
      <c r="I127" s="4">
        <v>3.2000000000000001E-2</v>
      </c>
      <c r="J127" s="101">
        <v>2.3E-2</v>
      </c>
      <c r="K127" s="5">
        <v>2.7E-2</v>
      </c>
      <c r="L127" s="92">
        <f>$Q$12+(J127*$R$12)+(J127*J127*$S$12)</f>
        <v>2.26966953E-2</v>
      </c>
    </row>
    <row r="128" spans="1:12" ht="15" customHeight="1" x14ac:dyDescent="0.25">
      <c r="A128" s="30">
        <v>122</v>
      </c>
      <c r="B128" s="33">
        <v>43236</v>
      </c>
      <c r="C128" s="30" t="s">
        <v>360</v>
      </c>
      <c r="D128" s="30" t="s">
        <v>359</v>
      </c>
      <c r="E128" s="1">
        <v>178</v>
      </c>
      <c r="F128" s="2" t="s">
        <v>273</v>
      </c>
      <c r="G128" s="3" t="s">
        <v>274</v>
      </c>
      <c r="H128" s="2" t="s">
        <v>29</v>
      </c>
      <c r="I128" s="4">
        <v>3.1E-2</v>
      </c>
      <c r="J128" s="101">
        <v>2.1999999999999999E-2</v>
      </c>
      <c r="K128" s="5">
        <v>2.5999999999999999E-2</v>
      </c>
      <c r="L128" s="92">
        <f>$Q$12+(J128*$R$12)+(J128*J128*$S$12)</f>
        <v>2.1544838799999997E-2</v>
      </c>
    </row>
    <row r="129" spans="1:12" ht="15" customHeight="1" x14ac:dyDescent="0.25">
      <c r="A129" s="30">
        <v>123</v>
      </c>
      <c r="B129" s="33">
        <v>43236</v>
      </c>
      <c r="C129" s="30" t="s">
        <v>360</v>
      </c>
      <c r="D129" s="30" t="s">
        <v>354</v>
      </c>
      <c r="E129" s="1">
        <v>179</v>
      </c>
      <c r="F129" s="2" t="s">
        <v>275</v>
      </c>
      <c r="G129" s="3" t="s">
        <v>276</v>
      </c>
      <c r="H129" s="2" t="s">
        <v>29</v>
      </c>
      <c r="I129" s="4">
        <v>3.4000000000000002E-2</v>
      </c>
      <c r="J129" s="101">
        <v>2.5999999999999999E-2</v>
      </c>
      <c r="K129" s="5">
        <v>0.03</v>
      </c>
      <c r="L129" s="92">
        <f>$Q$12+(J129*$R$12)+(J129*J129*$S$12)</f>
        <v>2.6218573199999998E-2</v>
      </c>
    </row>
    <row r="130" spans="1:12" ht="15" customHeight="1" x14ac:dyDescent="0.25">
      <c r="A130" s="30">
        <v>124</v>
      </c>
      <c r="B130" s="33">
        <v>43236</v>
      </c>
      <c r="C130" s="30" t="s">
        <v>361</v>
      </c>
      <c r="D130" s="30" t="s">
        <v>358</v>
      </c>
      <c r="E130" s="1">
        <v>180</v>
      </c>
      <c r="F130" s="2" t="s">
        <v>277</v>
      </c>
      <c r="G130" s="3" t="s">
        <v>278</v>
      </c>
      <c r="H130" s="2" t="s">
        <v>29</v>
      </c>
      <c r="I130" s="4">
        <v>6.4000000000000001E-2</v>
      </c>
      <c r="J130" s="101">
        <v>5.5E-2</v>
      </c>
      <c r="K130" s="5">
        <v>6.0999999999999999E-2</v>
      </c>
      <c r="L130" s="92">
        <f>$Q$16+(J130*$R$16)+(J130*J130*$S$16)</f>
        <v>6.0633832499999998E-2</v>
      </c>
    </row>
    <row r="131" spans="1:12" ht="15" customHeight="1" x14ac:dyDescent="0.25">
      <c r="A131" s="30">
        <v>125</v>
      </c>
      <c r="B131" s="33">
        <v>43236</v>
      </c>
      <c r="C131" s="30" t="s">
        <v>361</v>
      </c>
      <c r="D131" s="30" t="s">
        <v>359</v>
      </c>
      <c r="E131" s="1">
        <v>181</v>
      </c>
      <c r="F131" s="2" t="s">
        <v>279</v>
      </c>
      <c r="G131" s="3" t="s">
        <v>280</v>
      </c>
      <c r="H131" s="2" t="s">
        <v>29</v>
      </c>
      <c r="I131" s="4">
        <v>5.3999999999999999E-2</v>
      </c>
      <c r="J131" s="101">
        <v>4.4999999999999998E-2</v>
      </c>
      <c r="K131" s="5">
        <v>0.05</v>
      </c>
      <c r="L131" s="92">
        <f>$Q$12+(J131*$R$12)+(J131*J131*$S$12)</f>
        <v>5.0833542499999995E-2</v>
      </c>
    </row>
    <row r="132" spans="1:12" ht="15" customHeight="1" x14ac:dyDescent="0.25">
      <c r="A132" s="30">
        <v>126</v>
      </c>
      <c r="B132" s="33">
        <v>43236</v>
      </c>
      <c r="C132" s="30" t="s">
        <v>361</v>
      </c>
      <c r="D132" s="30" t="s">
        <v>354</v>
      </c>
      <c r="E132" s="1">
        <v>182</v>
      </c>
      <c r="F132" s="2" t="s">
        <v>281</v>
      </c>
      <c r="G132" s="3" t="s">
        <v>282</v>
      </c>
      <c r="H132" s="2" t="s">
        <v>29</v>
      </c>
      <c r="I132" s="4">
        <v>5.5E-2</v>
      </c>
      <c r="J132" s="101">
        <v>4.5999999999999999E-2</v>
      </c>
      <c r="K132" s="5">
        <v>5.0999999999999997E-2</v>
      </c>
      <c r="L132" s="92">
        <f>$Q$16+(J132*$R$16)+(J132*J132*$S$16)</f>
        <v>5.0744206800000004E-2</v>
      </c>
    </row>
    <row r="133" spans="1:12" ht="15" customHeight="1" x14ac:dyDescent="0.25">
      <c r="A133" s="30">
        <v>127</v>
      </c>
      <c r="B133" s="33">
        <v>43236</v>
      </c>
      <c r="C133" s="30" t="s">
        <v>362</v>
      </c>
      <c r="D133" s="30" t="s">
        <v>358</v>
      </c>
      <c r="E133" s="1">
        <v>184</v>
      </c>
      <c r="F133" s="2" t="s">
        <v>283</v>
      </c>
      <c r="G133" s="3" t="s">
        <v>284</v>
      </c>
      <c r="H133" s="2" t="s">
        <v>29</v>
      </c>
      <c r="I133" s="4">
        <v>5.1999999999999998E-2</v>
      </c>
      <c r="J133" s="101">
        <v>4.2999999999999997E-2</v>
      </c>
      <c r="K133" s="5">
        <v>4.9000000000000002E-2</v>
      </c>
      <c r="L133" s="92">
        <f>$Q$12+(J133*$R$12)+(J133*J133*$S$12)</f>
        <v>4.8054619299999997E-2</v>
      </c>
    </row>
    <row r="134" spans="1:12" ht="15" customHeight="1" x14ac:dyDescent="0.25">
      <c r="A134" s="30">
        <v>128</v>
      </c>
      <c r="B134" s="33">
        <v>43236</v>
      </c>
      <c r="C134" s="30" t="s">
        <v>362</v>
      </c>
      <c r="D134" s="30" t="s">
        <v>359</v>
      </c>
      <c r="E134" s="1">
        <v>185</v>
      </c>
      <c r="F134" s="2" t="s">
        <v>285</v>
      </c>
      <c r="G134" s="3" t="s">
        <v>286</v>
      </c>
      <c r="H134" s="2" t="s">
        <v>29</v>
      </c>
      <c r="I134" s="4">
        <v>6.2E-2</v>
      </c>
      <c r="J134" s="101">
        <v>5.2999999999999999E-2</v>
      </c>
      <c r="K134" s="5">
        <v>5.8999999999999997E-2</v>
      </c>
      <c r="L134" s="92">
        <f>$Q$16+(J134*$R$16)+(J134*J134*$S$16)</f>
        <v>5.8431695700000001E-2</v>
      </c>
    </row>
    <row r="135" spans="1:12" ht="15" customHeight="1" x14ac:dyDescent="0.25">
      <c r="A135" s="30">
        <v>129</v>
      </c>
      <c r="B135" s="33">
        <v>43236</v>
      </c>
      <c r="C135" s="30" t="s">
        <v>362</v>
      </c>
      <c r="D135" s="30" t="s">
        <v>354</v>
      </c>
      <c r="E135" s="1">
        <v>186</v>
      </c>
      <c r="F135" s="2" t="s">
        <v>287</v>
      </c>
      <c r="G135" s="3" t="s">
        <v>288</v>
      </c>
      <c r="H135" s="2" t="s">
        <v>29</v>
      </c>
      <c r="I135" s="4">
        <v>5.5E-2</v>
      </c>
      <c r="J135" s="101">
        <v>4.5999999999999999E-2</v>
      </c>
      <c r="K135" s="5">
        <v>5.0999999999999997E-2</v>
      </c>
      <c r="L135" s="92">
        <f>$Q$16+(J135*$R$16)+(J135*J135*$S$16)</f>
        <v>5.0744206800000004E-2</v>
      </c>
    </row>
    <row r="136" spans="1:12" ht="15" customHeight="1" x14ac:dyDescent="0.25">
      <c r="A136" s="30">
        <v>130</v>
      </c>
      <c r="B136" s="33">
        <v>43236</v>
      </c>
      <c r="C136" s="30" t="s">
        <v>363</v>
      </c>
      <c r="D136" s="30" t="s">
        <v>358</v>
      </c>
      <c r="E136" s="1">
        <v>187</v>
      </c>
      <c r="F136" s="2" t="s">
        <v>289</v>
      </c>
      <c r="G136" s="3" t="s">
        <v>290</v>
      </c>
      <c r="H136" s="2" t="s">
        <v>29</v>
      </c>
      <c r="I136" s="4">
        <v>5.2999999999999999E-2</v>
      </c>
      <c r="J136" s="101">
        <v>4.3999999999999997E-2</v>
      </c>
      <c r="K136" s="5">
        <v>4.9000000000000002E-2</v>
      </c>
      <c r="L136" s="92">
        <f>$Q$12+(J136*$R$12)+(J136*J136*$S$12)</f>
        <v>4.9438555199999998E-2</v>
      </c>
    </row>
    <row r="137" spans="1:12" ht="15" customHeight="1" x14ac:dyDescent="0.25">
      <c r="A137" s="30">
        <v>131</v>
      </c>
      <c r="B137" s="33">
        <v>43236</v>
      </c>
      <c r="C137" s="30" t="s">
        <v>363</v>
      </c>
      <c r="D137" s="30" t="s">
        <v>359</v>
      </c>
      <c r="E137" s="1">
        <v>188</v>
      </c>
      <c r="F137" s="2" t="s">
        <v>291</v>
      </c>
      <c r="G137" s="3" t="s">
        <v>292</v>
      </c>
      <c r="H137" s="2" t="s">
        <v>29</v>
      </c>
      <c r="I137" s="4">
        <v>5.8000000000000003E-2</v>
      </c>
      <c r="J137" s="101">
        <v>4.9000000000000002E-2</v>
      </c>
      <c r="K137" s="5">
        <v>5.5E-2</v>
      </c>
      <c r="L137" s="92">
        <f>$Q$16+(J137*$R$16)+(J137*J137*$S$16)</f>
        <v>5.4035037299999998E-2</v>
      </c>
    </row>
    <row r="138" spans="1:12" ht="15" customHeight="1" x14ac:dyDescent="0.25">
      <c r="A138" s="30">
        <v>132</v>
      </c>
      <c r="B138" s="33">
        <v>43236</v>
      </c>
      <c r="C138" s="30" t="s">
        <v>363</v>
      </c>
      <c r="D138" s="30" t="s">
        <v>354</v>
      </c>
      <c r="E138" s="1">
        <v>189</v>
      </c>
      <c r="F138" s="2" t="s">
        <v>293</v>
      </c>
      <c r="G138" s="3" t="s">
        <v>294</v>
      </c>
      <c r="H138" s="2" t="s">
        <v>29</v>
      </c>
      <c r="I138" s="4">
        <v>5.8999999999999997E-2</v>
      </c>
      <c r="J138" s="101">
        <v>0.05</v>
      </c>
      <c r="K138" s="5">
        <v>5.6000000000000001E-2</v>
      </c>
      <c r="L138" s="92">
        <f>$Q$16+(J138*$R$16)+(J138*J138*$S$16)</f>
        <v>5.5133250000000002E-2</v>
      </c>
    </row>
    <row r="139" spans="1:12" ht="15" customHeight="1" x14ac:dyDescent="0.25">
      <c r="A139" s="30">
        <v>133</v>
      </c>
      <c r="B139" s="33">
        <v>43236</v>
      </c>
      <c r="C139" s="30">
        <v>2</v>
      </c>
      <c r="D139" s="30" t="s">
        <v>358</v>
      </c>
      <c r="E139" s="1">
        <v>190</v>
      </c>
      <c r="F139" s="2" t="s">
        <v>295</v>
      </c>
      <c r="G139" s="3" t="s">
        <v>296</v>
      </c>
      <c r="H139" s="2" t="s">
        <v>29</v>
      </c>
      <c r="I139" s="4">
        <v>5.7000000000000002E-2</v>
      </c>
      <c r="J139" s="101">
        <v>4.8000000000000001E-2</v>
      </c>
      <c r="K139" s="5">
        <v>5.3999999999999999E-2</v>
      </c>
      <c r="L139" s="92">
        <f>$Q$16+(J139*$R$16)+(J139*J139*$S$16)</f>
        <v>5.2937459200000002E-2</v>
      </c>
    </row>
    <row r="140" spans="1:12" ht="15" customHeight="1" x14ac:dyDescent="0.25">
      <c r="A140" s="30">
        <v>134</v>
      </c>
      <c r="B140" s="33">
        <v>43236</v>
      </c>
      <c r="C140" s="30">
        <v>2</v>
      </c>
      <c r="D140" s="30" t="s">
        <v>359</v>
      </c>
      <c r="E140" s="1">
        <v>191</v>
      </c>
      <c r="F140" s="2" t="s">
        <v>297</v>
      </c>
      <c r="G140" s="3" t="s">
        <v>298</v>
      </c>
      <c r="H140" s="2" t="s">
        <v>29</v>
      </c>
      <c r="I140" s="4">
        <v>6.7000000000000004E-2</v>
      </c>
      <c r="J140" s="101">
        <v>5.8000000000000003E-2</v>
      </c>
      <c r="K140" s="5">
        <v>6.3E-2</v>
      </c>
      <c r="L140" s="92">
        <f>$Q$16+(J140*$R$16)+(J140*J140*$S$16)</f>
        <v>6.3941797199999997E-2</v>
      </c>
    </row>
    <row r="141" spans="1:12" ht="15" customHeight="1" x14ac:dyDescent="0.25">
      <c r="A141" s="30">
        <v>135</v>
      </c>
      <c r="B141" s="33">
        <v>43236</v>
      </c>
      <c r="C141" s="30">
        <v>2</v>
      </c>
      <c r="D141" s="30" t="s">
        <v>354</v>
      </c>
      <c r="E141" s="1">
        <v>192</v>
      </c>
      <c r="F141" s="2" t="s">
        <v>299</v>
      </c>
      <c r="G141" s="3" t="s">
        <v>300</v>
      </c>
      <c r="H141" s="2" t="s">
        <v>29</v>
      </c>
      <c r="I141" s="4">
        <v>7.0999999999999994E-2</v>
      </c>
      <c r="J141" s="101">
        <v>6.2E-2</v>
      </c>
      <c r="K141" s="5">
        <v>6.8000000000000005E-2</v>
      </c>
      <c r="L141" s="92">
        <f>$Q$16+(J141*$R$16)+(J141*J141*$S$16)</f>
        <v>6.8361301200000002E-2</v>
      </c>
    </row>
    <row r="142" spans="1:12" ht="15" customHeight="1" x14ac:dyDescent="0.25">
      <c r="A142" s="30">
        <v>136</v>
      </c>
      <c r="B142" s="33">
        <v>43236</v>
      </c>
      <c r="C142" s="30" t="s">
        <v>364</v>
      </c>
      <c r="D142" s="30" t="s">
        <v>358</v>
      </c>
      <c r="E142" s="1">
        <v>193</v>
      </c>
      <c r="F142" s="2" t="s">
        <v>301</v>
      </c>
      <c r="G142" s="3" t="s">
        <v>302</v>
      </c>
      <c r="H142" s="2" t="s">
        <v>29</v>
      </c>
      <c r="I142" s="4">
        <v>7.8E-2</v>
      </c>
      <c r="J142" s="101">
        <v>6.9000000000000006E-2</v>
      </c>
      <c r="K142" s="5">
        <v>7.4999999999999997E-2</v>
      </c>
      <c r="L142" s="92">
        <f>$Q$16+(J142*$R$16)+(J142*J142*$S$16)</f>
        <v>7.6119865300000006E-2</v>
      </c>
    </row>
    <row r="143" spans="1:12" ht="15" customHeight="1" x14ac:dyDescent="0.25">
      <c r="A143" s="30">
        <v>137</v>
      </c>
      <c r="B143" s="33">
        <v>43236</v>
      </c>
      <c r="C143" s="30" t="s">
        <v>364</v>
      </c>
      <c r="D143" s="30" t="s">
        <v>359</v>
      </c>
      <c r="E143" s="1">
        <v>195</v>
      </c>
      <c r="F143" s="2" t="s">
        <v>303</v>
      </c>
      <c r="G143" s="3" t="s">
        <v>304</v>
      </c>
      <c r="H143" s="2" t="s">
        <v>29</v>
      </c>
      <c r="I143" s="4">
        <v>7.8E-2</v>
      </c>
      <c r="J143" s="101">
        <v>6.9000000000000006E-2</v>
      </c>
      <c r="K143" s="5">
        <v>7.4999999999999997E-2</v>
      </c>
      <c r="L143" s="92">
        <f>$Q$16+(J143*$R$16)+(J143*J143*$S$16)</f>
        <v>7.6119865300000006E-2</v>
      </c>
    </row>
    <row r="144" spans="1:12" ht="15" customHeight="1" x14ac:dyDescent="0.25">
      <c r="A144" s="30">
        <v>138</v>
      </c>
      <c r="B144" s="33">
        <v>43236</v>
      </c>
      <c r="C144" s="30" t="s">
        <v>364</v>
      </c>
      <c r="D144" s="30" t="s">
        <v>354</v>
      </c>
      <c r="E144" s="1">
        <v>196</v>
      </c>
      <c r="F144" s="2" t="s">
        <v>305</v>
      </c>
      <c r="G144" s="3" t="s">
        <v>306</v>
      </c>
      <c r="H144" s="2" t="s">
        <v>29</v>
      </c>
      <c r="I144" s="4">
        <v>7.5999999999999998E-2</v>
      </c>
      <c r="J144" s="101">
        <v>6.7000000000000004E-2</v>
      </c>
      <c r="K144" s="5">
        <v>7.2999999999999995E-2</v>
      </c>
      <c r="L144" s="92">
        <f>$Q$16+(J144*$R$16)+(J144*J144*$S$16)</f>
        <v>7.3899959700000004E-2</v>
      </c>
    </row>
    <row r="145" spans="1:12" ht="15" customHeight="1" x14ac:dyDescent="0.25">
      <c r="A145" s="30">
        <v>139</v>
      </c>
      <c r="B145" s="33">
        <v>43236</v>
      </c>
      <c r="C145" s="30">
        <v>3</v>
      </c>
      <c r="D145" s="30" t="s">
        <v>358</v>
      </c>
      <c r="E145" s="1">
        <v>197</v>
      </c>
      <c r="F145" s="2" t="s">
        <v>307</v>
      </c>
      <c r="G145" s="3" t="s">
        <v>308</v>
      </c>
      <c r="H145" s="2" t="s">
        <v>29</v>
      </c>
      <c r="I145" s="4">
        <v>7.8E-2</v>
      </c>
      <c r="J145" s="101">
        <v>6.8000000000000005E-2</v>
      </c>
      <c r="K145" s="5">
        <v>7.3999999999999996E-2</v>
      </c>
      <c r="L145" s="92">
        <f>$Q$16+(J145*$R$16)+(J145*J145*$S$16)</f>
        <v>7.5009595200000001E-2</v>
      </c>
    </row>
    <row r="146" spans="1:12" ht="15" customHeight="1" x14ac:dyDescent="0.25">
      <c r="A146" s="30">
        <v>140</v>
      </c>
      <c r="B146" s="33">
        <v>43236</v>
      </c>
      <c r="C146" s="30">
        <v>3</v>
      </c>
      <c r="D146" s="30" t="s">
        <v>359</v>
      </c>
      <c r="E146" s="1">
        <v>198</v>
      </c>
      <c r="F146" s="2" t="s">
        <v>309</v>
      </c>
      <c r="G146" s="3" t="s">
        <v>310</v>
      </c>
      <c r="H146" s="2" t="s">
        <v>29</v>
      </c>
      <c r="I146" s="4">
        <v>7.8E-2</v>
      </c>
      <c r="J146" s="101">
        <v>6.8000000000000005E-2</v>
      </c>
      <c r="K146" s="5">
        <v>7.3999999999999996E-2</v>
      </c>
      <c r="L146" s="92">
        <f>$Q$16+(J146*$R$16)+(J146*J146*$S$16)</f>
        <v>7.5009595200000001E-2</v>
      </c>
    </row>
    <row r="147" spans="1:12" ht="15" customHeight="1" x14ac:dyDescent="0.25">
      <c r="A147" s="30">
        <v>141</v>
      </c>
      <c r="B147" s="33">
        <v>43236</v>
      </c>
      <c r="C147" s="30">
        <v>3</v>
      </c>
      <c r="D147" s="30" t="s">
        <v>354</v>
      </c>
      <c r="E147" s="1">
        <v>199</v>
      </c>
      <c r="F147" s="2" t="s">
        <v>311</v>
      </c>
      <c r="G147" s="3" t="s">
        <v>312</v>
      </c>
      <c r="H147" s="2" t="s">
        <v>29</v>
      </c>
      <c r="I147" s="4">
        <v>7.8E-2</v>
      </c>
      <c r="J147" s="101">
        <v>6.9000000000000006E-2</v>
      </c>
      <c r="K147" s="5">
        <v>7.4999999999999997E-2</v>
      </c>
      <c r="L147" s="92">
        <f>$Q$16+(J147*$R$16)+(J147*J147*$S$16)</f>
        <v>7.6119865300000006E-2</v>
      </c>
    </row>
    <row r="148" spans="1:12" ht="15" customHeight="1" x14ac:dyDescent="0.25">
      <c r="A148" s="30">
        <v>142</v>
      </c>
      <c r="E148" s="1"/>
      <c r="F148" s="2"/>
      <c r="G148" s="3"/>
      <c r="H148" s="2"/>
      <c r="I148" s="4"/>
      <c r="J148" s="5"/>
    </row>
    <row r="149" spans="1:12" ht="15" customHeight="1" x14ac:dyDescent="0.25">
      <c r="A149" s="30">
        <v>143</v>
      </c>
      <c r="E149" s="1"/>
      <c r="F149" s="2"/>
      <c r="G149" s="3"/>
      <c r="H149" s="2"/>
      <c r="I149" s="4"/>
      <c r="J149" s="5"/>
    </row>
    <row r="150" spans="1:12" ht="15" customHeight="1" x14ac:dyDescent="0.25">
      <c r="A150" s="30">
        <v>144</v>
      </c>
      <c r="E150" s="2"/>
      <c r="F150" s="2"/>
      <c r="G150" s="3"/>
      <c r="H150" s="2"/>
      <c r="I150" s="90"/>
      <c r="J150" s="90"/>
    </row>
    <row r="151" spans="1:12" ht="15" customHeight="1" x14ac:dyDescent="0.25">
      <c r="A151" s="30">
        <v>145</v>
      </c>
      <c r="E151" s="1"/>
      <c r="F151" s="2"/>
      <c r="G151" s="3"/>
      <c r="H151" s="2"/>
      <c r="I151" s="4"/>
      <c r="J151" s="5"/>
    </row>
    <row r="152" spans="1:12" ht="15" customHeight="1" x14ac:dyDescent="0.25">
      <c r="A152" s="30">
        <v>146</v>
      </c>
      <c r="E152" s="1"/>
      <c r="F152" s="1"/>
      <c r="G152" s="3"/>
      <c r="H152" s="2"/>
      <c r="I152" s="4"/>
      <c r="J152" s="5"/>
    </row>
    <row r="153" spans="1:12" ht="15" customHeight="1" x14ac:dyDescent="0.25">
      <c r="A153" s="30">
        <v>147</v>
      </c>
      <c r="B153" s="2"/>
      <c r="C153" s="3"/>
      <c r="D153" s="2"/>
      <c r="E153" s="4"/>
      <c r="F153" s="5"/>
    </row>
    <row r="154" spans="1:12" ht="15" customHeight="1" x14ac:dyDescent="0.25">
      <c r="A154" s="30">
        <v>148</v>
      </c>
      <c r="B154" s="2"/>
      <c r="C154" s="3"/>
      <c r="D154" s="2"/>
      <c r="E154" s="4"/>
      <c r="F154" s="5"/>
    </row>
    <row r="155" spans="1:12" ht="15" customHeight="1" x14ac:dyDescent="0.25">
      <c r="A155" s="30">
        <v>149</v>
      </c>
      <c r="B155" s="2"/>
      <c r="C155" s="3"/>
      <c r="D155" s="2"/>
      <c r="E155" s="4"/>
      <c r="F155" s="5"/>
    </row>
    <row r="156" spans="1:12" ht="15" customHeight="1" x14ac:dyDescent="0.25">
      <c r="A156" s="30">
        <v>150</v>
      </c>
      <c r="B156" s="2"/>
      <c r="C156" s="3"/>
      <c r="D156" s="2"/>
      <c r="E156" s="4"/>
      <c r="F156" s="5"/>
    </row>
    <row r="157" spans="1:12" ht="15" customHeight="1" x14ac:dyDescent="0.25">
      <c r="A157" s="30">
        <v>151</v>
      </c>
      <c r="B157" s="2"/>
      <c r="C157" s="3"/>
      <c r="D157" s="2"/>
      <c r="E157" s="4"/>
      <c r="F157" s="5"/>
    </row>
    <row r="158" spans="1:12" ht="15" customHeight="1" x14ac:dyDescent="0.25">
      <c r="A158" s="30">
        <v>152</v>
      </c>
      <c r="B158" s="2"/>
      <c r="C158" s="3"/>
      <c r="D158" s="2"/>
      <c r="E158" s="4"/>
      <c r="F158" s="5"/>
    </row>
    <row r="159" spans="1:12" ht="15" customHeight="1" x14ac:dyDescent="0.25">
      <c r="A159" s="30">
        <v>153</v>
      </c>
      <c r="B159" s="2"/>
      <c r="C159" s="3"/>
      <c r="D159" s="2"/>
      <c r="E159" s="4"/>
      <c r="F159" s="5"/>
    </row>
    <row r="160" spans="1:12" ht="15" customHeight="1" x14ac:dyDescent="0.25">
      <c r="A160" s="30">
        <v>154</v>
      </c>
      <c r="B160" s="2"/>
      <c r="C160" s="3"/>
      <c r="D160" s="2"/>
      <c r="E160" s="4"/>
      <c r="F160" s="5"/>
    </row>
    <row r="161" spans="1:1" ht="15" customHeight="1" x14ac:dyDescent="0.25">
      <c r="A161" s="30">
        <v>155</v>
      </c>
    </row>
    <row r="162" spans="1:1" ht="15" customHeight="1" x14ac:dyDescent="0.25">
      <c r="A162" s="30">
        <v>156</v>
      </c>
    </row>
    <row r="163" spans="1:1" ht="15" customHeight="1" x14ac:dyDescent="0.25">
      <c r="A163" s="30">
        <v>157</v>
      </c>
    </row>
    <row r="164" spans="1:1" ht="15" customHeight="1" x14ac:dyDescent="0.25">
      <c r="A164" s="30">
        <v>158</v>
      </c>
    </row>
    <row r="165" spans="1:1" ht="15" customHeight="1" x14ac:dyDescent="0.25">
      <c r="A165" s="30">
        <v>159</v>
      </c>
    </row>
    <row r="166" spans="1:1" ht="15" customHeight="1" x14ac:dyDescent="0.25">
      <c r="A166" s="30">
        <v>160</v>
      </c>
    </row>
    <row r="167" spans="1:1" ht="15" customHeight="1" x14ac:dyDescent="0.25">
      <c r="A167" s="30">
        <v>161</v>
      </c>
    </row>
    <row r="168" spans="1:1" ht="15" customHeight="1" x14ac:dyDescent="0.25">
      <c r="A168" s="30">
        <v>162</v>
      </c>
    </row>
    <row r="169" spans="1:1" ht="15" customHeight="1" x14ac:dyDescent="0.25">
      <c r="A169" s="30">
        <v>163</v>
      </c>
    </row>
    <row r="170" spans="1:1" ht="15" customHeight="1" x14ac:dyDescent="0.25">
      <c r="A170" s="30">
        <v>164</v>
      </c>
    </row>
    <row r="171" spans="1:1" ht="15" customHeight="1" x14ac:dyDescent="0.25">
      <c r="A171" s="30">
        <v>165</v>
      </c>
    </row>
    <row r="172" spans="1:1" ht="15" customHeight="1" x14ac:dyDescent="0.25">
      <c r="A172" s="30">
        <v>166</v>
      </c>
    </row>
    <row r="173" spans="1:1" ht="15" customHeight="1" x14ac:dyDescent="0.25">
      <c r="A173" s="30">
        <v>167</v>
      </c>
    </row>
    <row r="174" spans="1:1" ht="15" customHeight="1" x14ac:dyDescent="0.25">
      <c r="A174" s="30">
        <v>168</v>
      </c>
    </row>
    <row r="175" spans="1:1" ht="15" customHeight="1" x14ac:dyDescent="0.25">
      <c r="A175" s="30">
        <v>169</v>
      </c>
    </row>
    <row r="176" spans="1:1" ht="15" customHeight="1" x14ac:dyDescent="0.25">
      <c r="A176" s="30">
        <v>170</v>
      </c>
    </row>
    <row r="177" spans="1:1" ht="15" customHeight="1" x14ac:dyDescent="0.25">
      <c r="A177" s="30">
        <v>171</v>
      </c>
    </row>
    <row r="178" spans="1:1" ht="15" customHeight="1" x14ac:dyDescent="0.25">
      <c r="A178" s="30">
        <v>172</v>
      </c>
    </row>
    <row r="179" spans="1:1" ht="15" customHeight="1" x14ac:dyDescent="0.25">
      <c r="A179" s="30">
        <v>173</v>
      </c>
    </row>
    <row r="180" spans="1:1" ht="15" customHeight="1" x14ac:dyDescent="0.25">
      <c r="A180" s="30">
        <v>174</v>
      </c>
    </row>
    <row r="181" spans="1:1" ht="15" customHeight="1" x14ac:dyDescent="0.25">
      <c r="A181" s="30">
        <v>175</v>
      </c>
    </row>
    <row r="182" spans="1:1" ht="15" customHeight="1" x14ac:dyDescent="0.25"/>
    <row r="183" spans="1:1" ht="15" customHeight="1" x14ac:dyDescent="0.25"/>
    <row r="184" spans="1:1" ht="15" customHeight="1" x14ac:dyDescent="0.25"/>
    <row r="185" spans="1:1" ht="15" customHeight="1" x14ac:dyDescent="0.25"/>
    <row r="186" spans="1:1" ht="15" customHeight="1" x14ac:dyDescent="0.25"/>
    <row r="187" spans="1:1" ht="15" customHeight="1" x14ac:dyDescent="0.25">
      <c r="A187" s="1"/>
    </row>
    <row r="188" spans="1:1" ht="15" customHeight="1" x14ac:dyDescent="0.25">
      <c r="A188" s="1"/>
    </row>
    <row r="189" spans="1:1" ht="15" customHeight="1" x14ac:dyDescent="0.25">
      <c r="A189" s="1"/>
    </row>
    <row r="190" spans="1:1" ht="15" customHeight="1" x14ac:dyDescent="0.25">
      <c r="A190" s="1"/>
    </row>
    <row r="191" spans="1:1" ht="15" customHeight="1" x14ac:dyDescent="0.25">
      <c r="A191" s="1"/>
    </row>
    <row r="192" spans="1:1" ht="15" customHeight="1" x14ac:dyDescent="0.25">
      <c r="A192" s="1"/>
    </row>
    <row r="193" spans="1:1" ht="15" customHeight="1" x14ac:dyDescent="0.25">
      <c r="A193" s="1"/>
    </row>
    <row r="194" spans="1:1" ht="15" customHeight="1" x14ac:dyDescent="0.25">
      <c r="A194" s="1"/>
    </row>
  </sheetData>
  <autoFilter ref="A6:K181" xr:uid="{00000000-0009-0000-0000-000002000000}"/>
  <sortState xmlns:xlrd2="http://schemas.microsoft.com/office/spreadsheetml/2017/richdata2" ref="A7:L147">
    <sortCondition ref="A7:A147"/>
  </sortState>
  <mergeCells count="2">
    <mergeCell ref="E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7"/>
  <sheetViews>
    <sheetView tabSelected="1" topLeftCell="A100" zoomScale="90" zoomScaleNormal="90" workbookViewId="0">
      <selection activeCell="H134" sqref="H134"/>
    </sheetView>
  </sheetViews>
  <sheetFormatPr defaultRowHeight="12.5" x14ac:dyDescent="0.25"/>
  <cols>
    <col min="1" max="1" width="14.81640625" style="6" customWidth="1"/>
    <col min="2" max="2" width="14" style="6" customWidth="1"/>
    <col min="3" max="3" width="19.7265625" style="6" customWidth="1"/>
    <col min="4" max="4" width="18.453125" style="6" customWidth="1"/>
    <col min="5" max="5" width="12.54296875" bestFit="1" customWidth="1"/>
    <col min="6" max="6" width="11.81640625" bestFit="1" customWidth="1"/>
    <col min="7" max="7" width="10.26953125" bestFit="1" customWidth="1"/>
  </cols>
  <sheetData>
    <row r="1" spans="1:7" x14ac:dyDescent="0.25">
      <c r="A1" s="29" t="s">
        <v>356</v>
      </c>
      <c r="B1" s="29" t="s">
        <v>357</v>
      </c>
      <c r="C1" s="29" t="s">
        <v>376</v>
      </c>
      <c r="D1" s="111" t="s">
        <v>398</v>
      </c>
      <c r="E1" s="92"/>
      <c r="F1" s="30"/>
    </row>
    <row r="2" spans="1:7" x14ac:dyDescent="0.25">
      <c r="A2" s="33">
        <v>43154</v>
      </c>
      <c r="B2" s="30">
        <v>1</v>
      </c>
      <c r="C2" s="30" t="s">
        <v>358</v>
      </c>
      <c r="D2" s="92">
        <v>8.6140853200000006E-2</v>
      </c>
      <c r="E2" s="30"/>
    </row>
    <row r="3" spans="1:7" x14ac:dyDescent="0.25">
      <c r="A3" s="33">
        <v>43154</v>
      </c>
      <c r="B3" s="30">
        <v>1</v>
      </c>
      <c r="C3" s="30" t="s">
        <v>359</v>
      </c>
      <c r="D3" s="92">
        <v>8.6140853200000006E-2</v>
      </c>
      <c r="E3" s="30"/>
      <c r="F3" s="30"/>
    </row>
    <row r="4" spans="1:7" x14ac:dyDescent="0.25">
      <c r="A4" s="33">
        <v>43154</v>
      </c>
      <c r="B4" s="30">
        <v>1</v>
      </c>
      <c r="C4" s="30" t="s">
        <v>354</v>
      </c>
      <c r="D4" s="92">
        <v>9.2850068800000005E-2</v>
      </c>
      <c r="E4" s="30"/>
      <c r="F4" s="30"/>
    </row>
    <row r="5" spans="1:7" x14ac:dyDescent="0.25">
      <c r="A5" s="33">
        <v>43154</v>
      </c>
      <c r="B5" s="30" t="s">
        <v>360</v>
      </c>
      <c r="C5" s="30" t="s">
        <v>358</v>
      </c>
      <c r="D5" s="92">
        <v>6.5045721299999984E-2</v>
      </c>
      <c r="E5" s="6"/>
      <c r="F5" s="30"/>
      <c r="G5" s="30"/>
    </row>
    <row r="6" spans="1:7" x14ac:dyDescent="0.25">
      <c r="A6" s="33">
        <v>43154</v>
      </c>
      <c r="B6" s="30" t="s">
        <v>360</v>
      </c>
      <c r="C6" s="30" t="s">
        <v>359</v>
      </c>
      <c r="D6" s="92">
        <v>7.2790958800000014E-2</v>
      </c>
      <c r="E6" s="6"/>
      <c r="F6" s="41"/>
      <c r="G6" s="41"/>
    </row>
    <row r="7" spans="1:7" x14ac:dyDescent="0.25">
      <c r="A7" s="33">
        <v>43154</v>
      </c>
      <c r="B7" s="30" t="s">
        <v>360</v>
      </c>
      <c r="C7" s="30" t="s">
        <v>354</v>
      </c>
      <c r="D7" s="92">
        <v>6.3941797199999997E-2</v>
      </c>
      <c r="E7" s="6"/>
      <c r="F7" s="41"/>
      <c r="G7" s="41"/>
    </row>
    <row r="8" spans="1:7" x14ac:dyDescent="0.25">
      <c r="A8" s="33">
        <v>43154</v>
      </c>
      <c r="B8" s="30" t="s">
        <v>361</v>
      </c>
      <c r="C8" s="30" t="s">
        <v>358</v>
      </c>
      <c r="D8" s="92">
        <v>0.23063601570000003</v>
      </c>
      <c r="E8" s="6"/>
      <c r="F8" s="41"/>
      <c r="G8" s="41"/>
    </row>
    <row r="9" spans="1:7" x14ac:dyDescent="0.25">
      <c r="A9" s="33">
        <v>43154</v>
      </c>
      <c r="B9" s="30" t="s">
        <v>361</v>
      </c>
      <c r="C9" s="30" t="s">
        <v>359</v>
      </c>
      <c r="D9" s="92">
        <v>0.18683231880000001</v>
      </c>
      <c r="E9" s="6"/>
      <c r="F9" s="41"/>
      <c r="G9" s="41"/>
    </row>
    <row r="10" spans="1:7" x14ac:dyDescent="0.25">
      <c r="A10" s="33">
        <v>43154</v>
      </c>
      <c r="B10" s="30" t="s">
        <v>361</v>
      </c>
      <c r="C10" s="30" t="s">
        <v>354</v>
      </c>
      <c r="D10" s="92">
        <v>0.16583653919999999</v>
      </c>
      <c r="E10" s="6"/>
      <c r="F10" s="6"/>
      <c r="G10" s="6"/>
    </row>
    <row r="11" spans="1:7" x14ac:dyDescent="0.25">
      <c r="A11" s="33">
        <v>43154</v>
      </c>
      <c r="B11" s="30" t="s">
        <v>362</v>
      </c>
      <c r="C11" s="30" t="s">
        <v>358</v>
      </c>
      <c r="D11" s="92">
        <v>0.23542358769999999</v>
      </c>
      <c r="E11" s="6"/>
      <c r="F11" s="6"/>
      <c r="G11" s="6"/>
    </row>
    <row r="12" spans="1:7" x14ac:dyDescent="0.25">
      <c r="A12" s="33">
        <v>43154</v>
      </c>
      <c r="B12" s="30" t="s">
        <v>362</v>
      </c>
      <c r="C12" s="30" t="s">
        <v>359</v>
      </c>
      <c r="D12" s="92">
        <v>0.2234736957</v>
      </c>
      <c r="E12" s="6"/>
      <c r="F12" s="6"/>
      <c r="G12" s="6"/>
    </row>
    <row r="13" spans="1:7" x14ac:dyDescent="0.25">
      <c r="A13" s="33">
        <v>43154</v>
      </c>
      <c r="B13" s="30" t="s">
        <v>362</v>
      </c>
      <c r="C13" s="30" t="s">
        <v>354</v>
      </c>
      <c r="D13" s="92">
        <v>0.2486417652</v>
      </c>
      <c r="E13" s="6"/>
      <c r="F13" s="6"/>
      <c r="G13" s="6"/>
    </row>
    <row r="14" spans="1:7" x14ac:dyDescent="0.25">
      <c r="A14" s="33">
        <v>43154</v>
      </c>
      <c r="B14" s="30" t="s">
        <v>363</v>
      </c>
      <c r="C14" s="30" t="s">
        <v>358</v>
      </c>
      <c r="D14" s="92">
        <v>0.13358512</v>
      </c>
      <c r="E14" s="6"/>
      <c r="F14" s="6"/>
      <c r="G14" s="6"/>
    </row>
    <row r="15" spans="1:7" x14ac:dyDescent="0.25">
      <c r="A15" s="33">
        <v>43154</v>
      </c>
      <c r="B15" s="30" t="s">
        <v>363</v>
      </c>
      <c r="C15" s="30" t="s">
        <v>359</v>
      </c>
      <c r="D15" s="92">
        <v>0.26557595519999999</v>
      </c>
      <c r="E15" s="6"/>
      <c r="F15" s="6"/>
      <c r="G15" s="6"/>
    </row>
    <row r="16" spans="1:7" x14ac:dyDescent="0.25">
      <c r="A16" s="33">
        <v>43154</v>
      </c>
      <c r="B16" s="30" t="s">
        <v>363</v>
      </c>
      <c r="C16" s="30" t="s">
        <v>354</v>
      </c>
      <c r="D16" s="92">
        <v>0.2234736957</v>
      </c>
      <c r="E16" s="6"/>
      <c r="F16" s="6"/>
      <c r="G16" s="6"/>
    </row>
    <row r="17" spans="1:7" x14ac:dyDescent="0.25">
      <c r="A17" s="33">
        <v>43154</v>
      </c>
      <c r="B17" s="30">
        <v>2</v>
      </c>
      <c r="C17" s="30" t="s">
        <v>358</v>
      </c>
      <c r="D17" s="92">
        <v>0.2948953728</v>
      </c>
      <c r="E17" s="6"/>
      <c r="F17" s="6"/>
      <c r="G17" s="6"/>
    </row>
    <row r="18" spans="1:7" x14ac:dyDescent="0.25">
      <c r="A18" s="33">
        <v>43154</v>
      </c>
      <c r="B18" s="30">
        <v>2</v>
      </c>
      <c r="C18" s="30" t="s">
        <v>359</v>
      </c>
      <c r="D18" s="92">
        <v>0.35715150279999996</v>
      </c>
      <c r="E18" s="6"/>
      <c r="F18" s="6"/>
      <c r="G18" s="6"/>
    </row>
    <row r="19" spans="1:7" x14ac:dyDescent="0.25">
      <c r="A19" s="33">
        <v>43154</v>
      </c>
      <c r="B19" s="30">
        <v>2</v>
      </c>
      <c r="C19" s="30" t="s">
        <v>354</v>
      </c>
      <c r="D19" s="92">
        <v>0.37740853320000001</v>
      </c>
      <c r="E19" s="6"/>
      <c r="F19" s="6"/>
      <c r="G19" s="6"/>
    </row>
    <row r="20" spans="1:7" x14ac:dyDescent="0.25">
      <c r="A20" s="33">
        <v>43154</v>
      </c>
      <c r="B20" s="30" t="s">
        <v>364</v>
      </c>
      <c r="C20" s="30" t="s">
        <v>358</v>
      </c>
      <c r="D20" s="92">
        <v>0.31836581250000001</v>
      </c>
      <c r="E20" s="6"/>
      <c r="F20" s="6"/>
      <c r="G20" s="6"/>
    </row>
    <row r="21" spans="1:7" x14ac:dyDescent="0.25">
      <c r="A21" s="33">
        <v>43154</v>
      </c>
      <c r="B21" s="30" t="s">
        <v>364</v>
      </c>
      <c r="C21" s="30" t="s">
        <v>359</v>
      </c>
      <c r="D21" s="92">
        <v>0.39015167519999999</v>
      </c>
      <c r="E21" s="6"/>
      <c r="F21" s="6"/>
      <c r="G21" s="6"/>
    </row>
    <row r="22" spans="1:7" x14ac:dyDescent="0.25">
      <c r="A22" s="33">
        <v>43154</v>
      </c>
      <c r="B22" s="30" t="s">
        <v>364</v>
      </c>
      <c r="C22" s="30" t="s">
        <v>354</v>
      </c>
      <c r="D22" s="92">
        <v>0.34206534279999995</v>
      </c>
      <c r="E22" s="6"/>
      <c r="F22" s="6"/>
      <c r="G22" s="6"/>
    </row>
    <row r="23" spans="1:7" x14ac:dyDescent="0.25">
      <c r="A23" s="33">
        <v>43154</v>
      </c>
      <c r="B23" s="30">
        <v>3</v>
      </c>
      <c r="C23" s="30" t="s">
        <v>358</v>
      </c>
      <c r="D23" s="92">
        <v>0.33205867079999996</v>
      </c>
      <c r="E23" s="6"/>
      <c r="F23" s="6"/>
      <c r="G23" s="6"/>
    </row>
    <row r="24" spans="1:7" x14ac:dyDescent="0.25">
      <c r="A24" s="33">
        <v>43154</v>
      </c>
      <c r="B24" s="30">
        <v>3</v>
      </c>
      <c r="C24" s="30" t="s">
        <v>359</v>
      </c>
      <c r="D24" s="92">
        <v>0.32333614930000004</v>
      </c>
      <c r="E24" s="6"/>
      <c r="F24" s="6"/>
      <c r="G24" s="6"/>
    </row>
    <row r="25" spans="1:7" x14ac:dyDescent="0.25">
      <c r="A25" s="33">
        <v>43154</v>
      </c>
      <c r="B25" s="30">
        <v>3</v>
      </c>
      <c r="C25" s="30" t="s">
        <v>354</v>
      </c>
      <c r="D25" s="92">
        <v>0.35715150279999996</v>
      </c>
      <c r="E25" s="6"/>
      <c r="F25" s="6"/>
      <c r="G25" s="6"/>
    </row>
    <row r="26" spans="1:7" x14ac:dyDescent="0.25">
      <c r="A26" s="33">
        <v>43154</v>
      </c>
      <c r="B26" s="30">
        <v>4</v>
      </c>
      <c r="C26" s="30" t="s">
        <v>358</v>
      </c>
      <c r="D26" s="92">
        <v>0.20803370879999999</v>
      </c>
      <c r="E26" s="6"/>
      <c r="F26" s="6"/>
      <c r="G26" s="6"/>
    </row>
    <row r="27" spans="1:7" x14ac:dyDescent="0.25">
      <c r="A27" s="33">
        <v>43154</v>
      </c>
      <c r="B27" s="30">
        <v>4</v>
      </c>
      <c r="C27" s="30" t="s">
        <v>359</v>
      </c>
      <c r="D27" s="92">
        <v>0.17747547720000001</v>
      </c>
      <c r="E27" s="6"/>
      <c r="F27" s="6"/>
      <c r="G27" s="6"/>
    </row>
    <row r="28" spans="1:7" x14ac:dyDescent="0.25">
      <c r="A28" s="33">
        <v>43154</v>
      </c>
      <c r="B28" s="30">
        <v>4</v>
      </c>
      <c r="C28" s="30" t="s">
        <v>354</v>
      </c>
      <c r="D28" s="92">
        <v>0.16351636680000001</v>
      </c>
      <c r="E28" s="6"/>
      <c r="F28" s="6"/>
      <c r="G28" s="6"/>
    </row>
    <row r="29" spans="1:7" x14ac:dyDescent="0.25">
      <c r="A29" s="33">
        <v>43154</v>
      </c>
      <c r="B29" s="30">
        <v>5</v>
      </c>
      <c r="C29" s="30" t="s">
        <v>358</v>
      </c>
      <c r="D29" s="92">
        <v>0.1508007925</v>
      </c>
      <c r="E29" s="6"/>
      <c r="F29" s="6"/>
      <c r="G29" s="6"/>
    </row>
    <row r="30" spans="1:7" x14ac:dyDescent="0.25">
      <c r="A30" s="33">
        <v>43154</v>
      </c>
      <c r="B30" s="30">
        <v>5</v>
      </c>
      <c r="C30" s="30" t="s">
        <v>359</v>
      </c>
      <c r="D30" s="92">
        <v>0.16583653919999999</v>
      </c>
      <c r="E30" s="6"/>
      <c r="F30" s="6"/>
      <c r="G30" s="6"/>
    </row>
    <row r="31" spans="1:7" x14ac:dyDescent="0.25">
      <c r="A31" s="33">
        <v>43154</v>
      </c>
      <c r="B31" s="30">
        <v>5</v>
      </c>
      <c r="C31" s="30" t="s">
        <v>354</v>
      </c>
      <c r="D31" s="92">
        <v>0.19387660319999997</v>
      </c>
      <c r="E31" s="6"/>
      <c r="F31" s="6"/>
      <c r="G31" s="6"/>
    </row>
    <row r="32" spans="1:7" x14ac:dyDescent="0.25">
      <c r="A32" s="33">
        <v>43154</v>
      </c>
      <c r="B32" s="30">
        <v>6</v>
      </c>
      <c r="C32" s="30" t="s">
        <v>358</v>
      </c>
      <c r="D32" s="92">
        <v>0.15310700370000002</v>
      </c>
      <c r="E32" s="6"/>
      <c r="F32" s="6"/>
      <c r="G32" s="6"/>
    </row>
    <row r="33" spans="1:7" x14ac:dyDescent="0.25">
      <c r="A33" s="33">
        <v>43154</v>
      </c>
      <c r="B33" s="30">
        <v>6</v>
      </c>
      <c r="C33" s="30" t="s">
        <v>359</v>
      </c>
      <c r="D33" s="92">
        <v>0.15657108000000003</v>
      </c>
      <c r="E33" s="6"/>
      <c r="F33" s="6"/>
      <c r="G33" s="6"/>
    </row>
    <row r="34" spans="1:7" x14ac:dyDescent="0.25">
      <c r="A34" s="33">
        <v>43154</v>
      </c>
      <c r="B34" s="30">
        <v>6</v>
      </c>
      <c r="C34" s="30" t="s">
        <v>354</v>
      </c>
      <c r="D34" s="92">
        <v>0.15310700370000002</v>
      </c>
      <c r="E34" s="6"/>
      <c r="F34" s="6"/>
      <c r="G34" s="6"/>
    </row>
    <row r="35" spans="1:7" x14ac:dyDescent="0.25">
      <c r="A35" s="33">
        <v>43154</v>
      </c>
      <c r="B35" s="30">
        <v>7</v>
      </c>
      <c r="C35" s="30" t="s">
        <v>358</v>
      </c>
      <c r="D35" s="92">
        <v>0.13130048519999998</v>
      </c>
      <c r="E35" s="6"/>
      <c r="F35" s="6"/>
      <c r="G35" s="6"/>
    </row>
    <row r="36" spans="1:7" x14ac:dyDescent="0.25">
      <c r="A36" s="33">
        <v>43154</v>
      </c>
      <c r="B36" s="30">
        <v>7</v>
      </c>
      <c r="C36" s="30" t="s">
        <v>359</v>
      </c>
      <c r="D36" s="92">
        <v>0.13701683169999998</v>
      </c>
      <c r="E36" s="6"/>
      <c r="F36" s="6"/>
      <c r="G36" s="6"/>
    </row>
    <row r="37" spans="1:7" x14ac:dyDescent="0.25">
      <c r="A37" s="33">
        <v>43154</v>
      </c>
      <c r="B37" s="30">
        <v>7</v>
      </c>
      <c r="C37" s="30" t="s">
        <v>354</v>
      </c>
      <c r="D37" s="92">
        <v>0.14504637000000001</v>
      </c>
      <c r="E37" s="6"/>
      <c r="F37" s="6"/>
      <c r="G37" s="6"/>
    </row>
    <row r="38" spans="1:7" x14ac:dyDescent="0.25">
      <c r="A38" s="33">
        <v>43154</v>
      </c>
      <c r="B38" s="30">
        <v>8</v>
      </c>
      <c r="C38" s="30" t="s">
        <v>358</v>
      </c>
      <c r="D38" s="92">
        <v>6.2838507700000004E-2</v>
      </c>
      <c r="E38" s="6"/>
      <c r="F38" s="6"/>
      <c r="G38" s="6"/>
    </row>
    <row r="39" spans="1:7" x14ac:dyDescent="0.25">
      <c r="A39" s="33">
        <v>43154</v>
      </c>
      <c r="B39" s="30">
        <v>8</v>
      </c>
      <c r="C39" s="30" t="s">
        <v>359</v>
      </c>
      <c r="D39" s="92">
        <v>7.05748608E-2</v>
      </c>
      <c r="E39" s="6"/>
      <c r="F39" s="6"/>
      <c r="G39" s="6"/>
    </row>
    <row r="40" spans="1:7" x14ac:dyDescent="0.25">
      <c r="A40" s="33">
        <v>43154</v>
      </c>
      <c r="B40" s="30">
        <v>8</v>
      </c>
      <c r="C40" s="30" t="s">
        <v>354</v>
      </c>
      <c r="D40" s="92">
        <v>6.1735852799999998E-2</v>
      </c>
      <c r="E40" s="6"/>
      <c r="F40" s="6"/>
      <c r="G40" s="6"/>
    </row>
    <row r="41" spans="1:7" x14ac:dyDescent="0.25">
      <c r="A41" s="33">
        <v>43182</v>
      </c>
      <c r="B41" s="30">
        <v>1</v>
      </c>
      <c r="C41" s="30" t="s">
        <v>358</v>
      </c>
      <c r="D41" s="92">
        <v>0.13015911969999999</v>
      </c>
      <c r="E41" s="6"/>
      <c r="F41" s="6"/>
      <c r="G41" s="6"/>
    </row>
    <row r="42" spans="1:7" x14ac:dyDescent="0.25">
      <c r="A42" s="33">
        <v>43182</v>
      </c>
      <c r="B42" s="30">
        <v>1</v>
      </c>
      <c r="C42" s="30" t="s">
        <v>359</v>
      </c>
      <c r="D42" s="92">
        <v>0.15772704129999998</v>
      </c>
      <c r="E42" s="6"/>
      <c r="F42" s="6"/>
      <c r="G42" s="6"/>
    </row>
    <row r="43" spans="1:7" x14ac:dyDescent="0.25">
      <c r="A43" s="33">
        <v>43182</v>
      </c>
      <c r="B43" s="30">
        <v>1</v>
      </c>
      <c r="C43" s="30" t="s">
        <v>354</v>
      </c>
      <c r="D43" s="92">
        <v>0.12673883080000001</v>
      </c>
      <c r="E43" s="6"/>
      <c r="F43" s="6"/>
      <c r="G43" s="6"/>
    </row>
    <row r="44" spans="1:7" x14ac:dyDescent="0.25">
      <c r="A44" s="33">
        <v>43182</v>
      </c>
      <c r="B44" s="30" t="s">
        <v>360</v>
      </c>
      <c r="C44" s="30" t="s">
        <v>358</v>
      </c>
      <c r="D44" s="92">
        <v>8.7257469300000001E-2</v>
      </c>
      <c r="E44" s="6"/>
      <c r="F44" s="6"/>
      <c r="G44" s="6"/>
    </row>
    <row r="45" spans="1:7" x14ac:dyDescent="0.25">
      <c r="A45" s="33">
        <v>43182</v>
      </c>
      <c r="B45" s="30" t="s">
        <v>360</v>
      </c>
      <c r="C45" s="30" t="s">
        <v>359</v>
      </c>
      <c r="D45" s="92">
        <v>9.5091550799999994E-2</v>
      </c>
      <c r="E45" s="6"/>
      <c r="F45" s="6"/>
      <c r="G45" s="6"/>
    </row>
    <row r="46" spans="1:7" x14ac:dyDescent="0.25">
      <c r="A46" s="33">
        <v>43182</v>
      </c>
      <c r="B46" s="30" t="s">
        <v>360</v>
      </c>
      <c r="C46" s="30" t="s">
        <v>354</v>
      </c>
      <c r="D46" s="92">
        <v>0.1018312272</v>
      </c>
      <c r="E46" s="6"/>
      <c r="F46" s="6"/>
      <c r="G46" s="6"/>
    </row>
    <row r="47" spans="1:7" x14ac:dyDescent="0.25">
      <c r="A47" s="33">
        <v>43182</v>
      </c>
      <c r="B47" s="30" t="s">
        <v>361</v>
      </c>
      <c r="C47" s="30" t="s">
        <v>358</v>
      </c>
      <c r="D47" s="92">
        <v>0.16583653919999999</v>
      </c>
      <c r="E47" s="6"/>
      <c r="F47" s="6"/>
      <c r="G47" s="6"/>
    </row>
    <row r="48" spans="1:7" x14ac:dyDescent="0.25">
      <c r="A48" s="33">
        <v>43182</v>
      </c>
      <c r="B48" s="30" t="s">
        <v>361</v>
      </c>
      <c r="C48" s="30" t="s">
        <v>359</v>
      </c>
      <c r="D48" s="92">
        <v>0.14504637000000001</v>
      </c>
      <c r="E48" s="6"/>
      <c r="F48" s="6"/>
      <c r="G48" s="6"/>
    </row>
    <row r="49" spans="1:7" x14ac:dyDescent="0.25">
      <c r="A49" s="33">
        <v>43182</v>
      </c>
      <c r="B49" s="30" t="s">
        <v>361</v>
      </c>
      <c r="C49" s="30" t="s">
        <v>354</v>
      </c>
      <c r="D49" s="92">
        <v>0.16815925000000001</v>
      </c>
      <c r="E49" s="6"/>
      <c r="F49" s="6"/>
      <c r="G49" s="6"/>
    </row>
    <row r="50" spans="1:7" x14ac:dyDescent="0.25">
      <c r="A50" s="33">
        <v>43182</v>
      </c>
      <c r="B50" s="30" t="s">
        <v>362</v>
      </c>
      <c r="C50" s="30" t="s">
        <v>358</v>
      </c>
      <c r="D50" s="92">
        <v>0.17164807569999999</v>
      </c>
      <c r="E50" s="6"/>
      <c r="F50" s="6"/>
      <c r="G50" s="6"/>
    </row>
    <row r="51" spans="1:7" x14ac:dyDescent="0.25">
      <c r="A51" s="33">
        <v>43182</v>
      </c>
      <c r="B51" s="30" t="s">
        <v>362</v>
      </c>
      <c r="C51" s="30" t="s">
        <v>359</v>
      </c>
      <c r="D51" s="92">
        <v>0.15310700370000002</v>
      </c>
      <c r="E51" s="6"/>
      <c r="F51" s="6"/>
      <c r="G51" s="6"/>
    </row>
    <row r="52" spans="1:7" x14ac:dyDescent="0.25">
      <c r="A52" s="33">
        <v>43182</v>
      </c>
      <c r="B52" s="30" t="s">
        <v>362</v>
      </c>
      <c r="C52" s="30" t="s">
        <v>354</v>
      </c>
      <c r="D52" s="92">
        <v>0.17864286130000001</v>
      </c>
      <c r="E52" s="6"/>
      <c r="F52" s="6"/>
      <c r="G52" s="6"/>
    </row>
    <row r="53" spans="1:7" x14ac:dyDescent="0.25">
      <c r="A53" s="33">
        <v>43182</v>
      </c>
      <c r="B53" s="30" t="s">
        <v>363</v>
      </c>
      <c r="C53" s="30" t="s">
        <v>358</v>
      </c>
      <c r="D53" s="92">
        <v>0.17747547720000001</v>
      </c>
      <c r="E53" s="6"/>
      <c r="F53" s="6"/>
      <c r="G53" s="6"/>
    </row>
    <row r="54" spans="1:7" x14ac:dyDescent="0.25">
      <c r="A54" s="33">
        <v>43182</v>
      </c>
      <c r="B54" s="30" t="s">
        <v>363</v>
      </c>
      <c r="C54" s="30" t="s">
        <v>359</v>
      </c>
      <c r="D54" s="92">
        <v>0.15888363719999998</v>
      </c>
      <c r="E54" s="6"/>
      <c r="F54" s="6"/>
      <c r="G54" s="6"/>
    </row>
    <row r="55" spans="1:7" x14ac:dyDescent="0.25">
      <c r="A55" s="33">
        <v>43182</v>
      </c>
      <c r="B55" s="30" t="s">
        <v>363</v>
      </c>
      <c r="C55" s="30" t="s">
        <v>354</v>
      </c>
      <c r="D55" s="92">
        <v>0.17281228679999999</v>
      </c>
      <c r="E55" s="6"/>
      <c r="F55" s="6"/>
      <c r="G55" s="6"/>
    </row>
    <row r="56" spans="1:7" x14ac:dyDescent="0.25">
      <c r="A56" s="33">
        <v>43182</v>
      </c>
      <c r="B56" s="30">
        <v>2</v>
      </c>
      <c r="C56" s="30" t="s">
        <v>358</v>
      </c>
      <c r="D56" s="92">
        <v>0.18097953330000002</v>
      </c>
      <c r="E56" s="6"/>
      <c r="F56" s="6"/>
      <c r="G56" s="6"/>
    </row>
    <row r="57" spans="1:7" x14ac:dyDescent="0.25">
      <c r="A57" s="33">
        <v>43182</v>
      </c>
      <c r="B57" s="30">
        <v>2</v>
      </c>
      <c r="C57" s="30" t="s">
        <v>359</v>
      </c>
      <c r="D57" s="92">
        <v>0.18917787520000001</v>
      </c>
      <c r="E57" s="6"/>
      <c r="F57" s="6"/>
      <c r="G57" s="6"/>
    </row>
    <row r="58" spans="1:7" x14ac:dyDescent="0.25">
      <c r="A58" s="33">
        <v>43182</v>
      </c>
      <c r="B58" s="30">
        <v>2</v>
      </c>
      <c r="C58" s="30" t="s">
        <v>354</v>
      </c>
      <c r="D58" s="92">
        <v>0.2187115077</v>
      </c>
      <c r="E58" s="6"/>
      <c r="F58" s="6"/>
      <c r="G58" s="6"/>
    </row>
    <row r="59" spans="1:7" x14ac:dyDescent="0.25">
      <c r="A59" s="33">
        <v>43182</v>
      </c>
      <c r="B59" s="30" t="s">
        <v>364</v>
      </c>
      <c r="C59" s="30" t="s">
        <v>358</v>
      </c>
      <c r="D59" s="92">
        <v>0.18214882120000001</v>
      </c>
      <c r="E59" s="6"/>
      <c r="F59" s="6"/>
      <c r="G59" s="6"/>
    </row>
    <row r="60" spans="1:7" x14ac:dyDescent="0.25">
      <c r="A60" s="33">
        <v>43182</v>
      </c>
      <c r="B60" s="30" t="s">
        <v>364</v>
      </c>
      <c r="C60" s="30" t="s">
        <v>359</v>
      </c>
      <c r="D60" s="92">
        <v>0.13587229319999999</v>
      </c>
      <c r="E60" s="6"/>
      <c r="F60" s="6"/>
      <c r="G60" s="6"/>
    </row>
    <row r="61" spans="1:7" x14ac:dyDescent="0.25">
      <c r="A61" s="33">
        <v>43182</v>
      </c>
      <c r="B61" s="30" t="s">
        <v>364</v>
      </c>
      <c r="C61" s="30" t="s">
        <v>354</v>
      </c>
      <c r="D61" s="92">
        <v>0.17864286130000001</v>
      </c>
      <c r="E61" s="6"/>
      <c r="F61" s="6"/>
      <c r="G61" s="6"/>
    </row>
    <row r="62" spans="1:7" x14ac:dyDescent="0.25">
      <c r="A62" s="33">
        <v>43182</v>
      </c>
      <c r="B62" s="30">
        <v>3</v>
      </c>
      <c r="C62" s="30" t="s">
        <v>358</v>
      </c>
      <c r="D62" s="92">
        <v>0.22109133249999999</v>
      </c>
      <c r="E62" s="6"/>
      <c r="F62" s="6"/>
      <c r="G62" s="6"/>
    </row>
    <row r="63" spans="1:7" x14ac:dyDescent="0.25">
      <c r="A63" s="33">
        <v>43182</v>
      </c>
      <c r="B63" s="30">
        <v>3</v>
      </c>
      <c r="C63" s="30" t="s">
        <v>359</v>
      </c>
      <c r="D63" s="92">
        <v>0.16699757729999998</v>
      </c>
      <c r="E63" s="6"/>
      <c r="F63" s="6"/>
      <c r="G63" s="6"/>
    </row>
    <row r="64" spans="1:7" x14ac:dyDescent="0.25">
      <c r="A64" s="33">
        <v>43182</v>
      </c>
      <c r="B64" s="30">
        <v>3</v>
      </c>
      <c r="C64" s="30" t="s">
        <v>354</v>
      </c>
      <c r="D64" s="92">
        <v>0.23662206719999998</v>
      </c>
      <c r="E64" s="6"/>
      <c r="F64" s="6"/>
      <c r="G64" s="6"/>
    </row>
    <row r="65" spans="1:7" x14ac:dyDescent="0.25">
      <c r="A65" s="33">
        <v>43182</v>
      </c>
      <c r="B65" s="30">
        <v>4</v>
      </c>
      <c r="C65" s="30" t="s">
        <v>358</v>
      </c>
      <c r="D65" s="92">
        <v>0.18331874370000001</v>
      </c>
      <c r="E65" s="6"/>
      <c r="F65" s="6"/>
      <c r="G65" s="6"/>
    </row>
    <row r="66" spans="1:7" x14ac:dyDescent="0.25">
      <c r="A66" s="33">
        <v>43182</v>
      </c>
      <c r="B66" s="30">
        <v>4</v>
      </c>
      <c r="C66" s="30" t="s">
        <v>359</v>
      </c>
      <c r="D66" s="92">
        <v>0.17281228679999999</v>
      </c>
      <c r="E66" s="6"/>
      <c r="F66" s="6"/>
      <c r="G66" s="6"/>
    </row>
    <row r="67" spans="1:7" x14ac:dyDescent="0.25">
      <c r="A67" s="33">
        <v>43182</v>
      </c>
      <c r="B67" s="30">
        <v>4</v>
      </c>
      <c r="C67" s="30" t="s">
        <v>354</v>
      </c>
      <c r="D67" s="92">
        <v>0.17514261280000001</v>
      </c>
      <c r="E67" s="6"/>
      <c r="F67" s="6"/>
      <c r="G67" s="6"/>
    </row>
    <row r="68" spans="1:7" x14ac:dyDescent="0.25">
      <c r="A68" s="33">
        <v>43182</v>
      </c>
      <c r="B68" s="30">
        <v>5</v>
      </c>
      <c r="C68" s="30" t="s">
        <v>358</v>
      </c>
      <c r="D68" s="92">
        <v>0.13358512</v>
      </c>
      <c r="E68" s="6"/>
      <c r="F68" s="6"/>
      <c r="G68" s="6"/>
    </row>
    <row r="69" spans="1:7" x14ac:dyDescent="0.25">
      <c r="A69" s="33">
        <v>43182</v>
      </c>
      <c r="B69" s="30">
        <v>5</v>
      </c>
      <c r="C69" s="30" t="s">
        <v>359</v>
      </c>
      <c r="D69" s="92">
        <v>0.1347283893</v>
      </c>
      <c r="E69" s="6"/>
      <c r="F69" s="6"/>
      <c r="G69" s="6"/>
    </row>
    <row r="70" spans="1:7" x14ac:dyDescent="0.25">
      <c r="A70" s="33">
        <v>43182</v>
      </c>
      <c r="B70" s="30">
        <v>5</v>
      </c>
      <c r="C70" s="30" t="s">
        <v>354</v>
      </c>
      <c r="D70" s="92">
        <v>0.12560000369999999</v>
      </c>
      <c r="E70" s="6"/>
      <c r="F70" s="6"/>
      <c r="G70" s="6"/>
    </row>
    <row r="71" spans="1:7" x14ac:dyDescent="0.25">
      <c r="A71" s="33">
        <v>43182</v>
      </c>
      <c r="B71" s="30">
        <v>6</v>
      </c>
      <c r="C71" s="30" t="s">
        <v>358</v>
      </c>
      <c r="D71" s="92">
        <v>5.1840515699999999E-2</v>
      </c>
      <c r="E71" s="6"/>
      <c r="F71" s="6"/>
      <c r="G71" s="6"/>
    </row>
    <row r="72" spans="1:7" x14ac:dyDescent="0.25">
      <c r="A72" s="33">
        <v>43182</v>
      </c>
      <c r="B72" s="30">
        <v>6</v>
      </c>
      <c r="C72" s="30" t="s">
        <v>359</v>
      </c>
      <c r="D72" s="92">
        <v>4.2629389699999999E-2</v>
      </c>
      <c r="E72" s="6"/>
      <c r="F72" s="6"/>
      <c r="G72" s="6"/>
    </row>
    <row r="73" spans="1:7" x14ac:dyDescent="0.25">
      <c r="A73" s="33">
        <v>43182</v>
      </c>
      <c r="B73" s="30">
        <v>6</v>
      </c>
      <c r="C73" s="30" t="s">
        <v>354</v>
      </c>
      <c r="D73" s="92">
        <v>4.1300710800000001E-2</v>
      </c>
      <c r="E73" s="6"/>
      <c r="F73" s="6"/>
      <c r="G73" s="6"/>
    </row>
    <row r="74" spans="1:7" x14ac:dyDescent="0.25">
      <c r="A74" s="33">
        <v>43182</v>
      </c>
      <c r="B74" s="30">
        <v>7</v>
      </c>
      <c r="C74" s="30" t="s">
        <v>358</v>
      </c>
      <c r="D74" s="92">
        <v>3.99830833E-2</v>
      </c>
      <c r="E74" s="6"/>
      <c r="F74" s="6"/>
      <c r="G74" s="6"/>
    </row>
    <row r="75" spans="1:7" x14ac:dyDescent="0.25">
      <c r="A75" s="33">
        <v>43182</v>
      </c>
      <c r="B75" s="30">
        <v>7</v>
      </c>
      <c r="C75" s="30" t="s">
        <v>359</v>
      </c>
      <c r="D75" s="92">
        <v>3.99830833E-2</v>
      </c>
      <c r="E75" s="6"/>
      <c r="F75" s="6"/>
      <c r="G75" s="6"/>
    </row>
    <row r="76" spans="1:7" x14ac:dyDescent="0.25">
      <c r="A76" s="33">
        <v>43182</v>
      </c>
      <c r="B76" s="30">
        <v>7</v>
      </c>
      <c r="C76" s="30" t="s">
        <v>354</v>
      </c>
      <c r="D76" s="92">
        <v>3.48230873E-2</v>
      </c>
      <c r="E76" s="6"/>
      <c r="F76" s="6"/>
      <c r="G76" s="6"/>
    </row>
    <row r="77" spans="1:7" x14ac:dyDescent="0.25">
      <c r="A77" s="33">
        <v>43182</v>
      </c>
      <c r="B77" s="30">
        <v>8</v>
      </c>
      <c r="C77" s="30" t="s">
        <v>358</v>
      </c>
      <c r="D77" s="92">
        <v>5.5931593E-3</v>
      </c>
      <c r="E77" s="6"/>
      <c r="F77" s="6"/>
      <c r="G77" s="6"/>
    </row>
    <row r="78" spans="1:7" x14ac:dyDescent="0.25">
      <c r="A78" s="33">
        <v>43182</v>
      </c>
      <c r="B78" s="30">
        <v>8</v>
      </c>
      <c r="C78" s="30" t="s">
        <v>359</v>
      </c>
      <c r="D78" s="92">
        <v>5.5931593E-3</v>
      </c>
      <c r="E78" s="6"/>
      <c r="F78" s="6"/>
      <c r="G78" s="6"/>
    </row>
    <row r="79" spans="1:7" x14ac:dyDescent="0.25">
      <c r="A79" s="33">
        <v>43182</v>
      </c>
      <c r="B79" s="30">
        <v>8</v>
      </c>
      <c r="C79" s="30" t="s">
        <v>354</v>
      </c>
      <c r="D79" s="92">
        <v>5.5931593E-3</v>
      </c>
      <c r="E79" s="6"/>
      <c r="F79" s="6"/>
      <c r="G79" s="6"/>
    </row>
    <row r="80" spans="1:7" x14ac:dyDescent="0.25">
      <c r="A80" s="33">
        <v>43211</v>
      </c>
      <c r="B80" s="30">
        <v>1</v>
      </c>
      <c r="C80" s="30" t="s">
        <v>358</v>
      </c>
      <c r="D80" s="92">
        <v>0.12787829249999999</v>
      </c>
      <c r="E80" s="6"/>
      <c r="F80" s="6"/>
      <c r="G80" s="6"/>
    </row>
    <row r="81" spans="1:7" x14ac:dyDescent="0.25">
      <c r="A81" s="33">
        <v>43211</v>
      </c>
      <c r="B81" s="30">
        <v>1</v>
      </c>
      <c r="C81" s="30" t="s">
        <v>359</v>
      </c>
      <c r="D81" s="92">
        <v>0.13701683169999998</v>
      </c>
      <c r="E81" s="6"/>
      <c r="F81" s="6"/>
      <c r="G81" s="6"/>
    </row>
    <row r="82" spans="1:7" x14ac:dyDescent="0.25">
      <c r="A82" s="33">
        <v>43211</v>
      </c>
      <c r="B82" s="30">
        <v>1</v>
      </c>
      <c r="C82" s="30" t="s">
        <v>354</v>
      </c>
      <c r="D82" s="92">
        <v>0.1508007925</v>
      </c>
      <c r="E82" s="6"/>
      <c r="F82" s="6"/>
      <c r="G82" s="6"/>
    </row>
    <row r="83" spans="1:7" x14ac:dyDescent="0.25">
      <c r="A83" s="33">
        <v>43211</v>
      </c>
      <c r="B83" s="30" t="s">
        <v>360</v>
      </c>
      <c r="C83" s="30" t="s">
        <v>358</v>
      </c>
      <c r="D83" s="92">
        <v>0.16467613569999998</v>
      </c>
      <c r="E83" s="6"/>
      <c r="F83" s="6"/>
      <c r="G83" s="6"/>
    </row>
    <row r="84" spans="1:7" x14ac:dyDescent="0.25">
      <c r="A84" s="33">
        <v>43211</v>
      </c>
      <c r="B84" s="30" t="s">
        <v>360</v>
      </c>
      <c r="C84" s="30" t="s">
        <v>359</v>
      </c>
      <c r="D84" s="92">
        <v>0.11878036769999999</v>
      </c>
      <c r="E84" s="6"/>
      <c r="F84" s="6"/>
      <c r="G84" s="6"/>
    </row>
    <row r="85" spans="1:7" x14ac:dyDescent="0.25">
      <c r="A85" s="33">
        <v>43211</v>
      </c>
      <c r="B85" s="30" t="s">
        <v>360</v>
      </c>
      <c r="C85" s="30" t="s">
        <v>354</v>
      </c>
      <c r="D85" s="92">
        <v>0.1416013317</v>
      </c>
      <c r="E85" s="6"/>
      <c r="F85" s="6"/>
      <c r="G85" s="6"/>
    </row>
    <row r="86" spans="1:7" x14ac:dyDescent="0.25">
      <c r="A86" s="33">
        <v>43211</v>
      </c>
      <c r="B86" s="30" t="s">
        <v>361</v>
      </c>
      <c r="C86" s="30" t="s">
        <v>358</v>
      </c>
      <c r="D86" s="92">
        <v>0.16699757729999998</v>
      </c>
      <c r="E86" s="6"/>
      <c r="F86" s="6"/>
      <c r="G86" s="6"/>
    </row>
    <row r="87" spans="1:7" x14ac:dyDescent="0.25">
      <c r="A87" s="33">
        <v>43211</v>
      </c>
      <c r="B87" s="30" t="s">
        <v>361</v>
      </c>
      <c r="C87" s="30" t="s">
        <v>359</v>
      </c>
      <c r="D87" s="92">
        <v>0.16932155730000001</v>
      </c>
      <c r="E87" s="6"/>
      <c r="F87" s="6"/>
      <c r="G87" s="6"/>
    </row>
    <row r="88" spans="1:7" x14ac:dyDescent="0.25">
      <c r="A88" s="33">
        <v>43211</v>
      </c>
      <c r="B88" s="30" t="s">
        <v>361</v>
      </c>
      <c r="C88" s="30" t="s">
        <v>354</v>
      </c>
      <c r="D88" s="92">
        <v>0.15541575330000001</v>
      </c>
      <c r="E88" s="6"/>
      <c r="F88" s="6"/>
      <c r="G88" s="6"/>
    </row>
    <row r="89" spans="1:7" x14ac:dyDescent="0.25">
      <c r="A89" s="33">
        <v>43211</v>
      </c>
      <c r="B89" s="30" t="s">
        <v>362</v>
      </c>
      <c r="C89" s="30" t="s">
        <v>358</v>
      </c>
      <c r="D89" s="92">
        <v>0.15195358080000002</v>
      </c>
      <c r="E89" s="6"/>
      <c r="F89" s="6"/>
      <c r="G89" s="6"/>
    </row>
    <row r="90" spans="1:7" x14ac:dyDescent="0.25">
      <c r="A90" s="33">
        <v>43211</v>
      </c>
      <c r="B90" s="30" t="s">
        <v>362</v>
      </c>
      <c r="C90" s="30" t="s">
        <v>359</v>
      </c>
      <c r="D90" s="92">
        <v>0.1461959853</v>
      </c>
      <c r="E90" s="6"/>
      <c r="F90" s="6"/>
      <c r="G90" s="6"/>
    </row>
    <row r="91" spans="1:7" x14ac:dyDescent="0.25">
      <c r="A91" s="33">
        <v>43211</v>
      </c>
      <c r="B91" s="30" t="s">
        <v>362</v>
      </c>
      <c r="C91" s="30" t="s">
        <v>354</v>
      </c>
      <c r="D91" s="92">
        <v>0.12673883080000001</v>
      </c>
      <c r="E91" s="6"/>
      <c r="F91" s="6"/>
      <c r="G91" s="6"/>
    </row>
    <row r="92" spans="1:7" x14ac:dyDescent="0.25">
      <c r="A92" s="33">
        <v>43211</v>
      </c>
      <c r="B92" s="30" t="s">
        <v>363</v>
      </c>
      <c r="C92" s="30" t="s">
        <v>358</v>
      </c>
      <c r="D92" s="92">
        <v>0.15772704129999998</v>
      </c>
      <c r="E92" s="6"/>
      <c r="F92" s="6"/>
      <c r="G92" s="6"/>
    </row>
    <row r="93" spans="1:7" x14ac:dyDescent="0.25">
      <c r="A93" s="33">
        <v>43211</v>
      </c>
      <c r="B93" s="30" t="s">
        <v>363</v>
      </c>
      <c r="C93" s="30" t="s">
        <v>359</v>
      </c>
      <c r="D93" s="92">
        <v>0.15772704129999998</v>
      </c>
      <c r="E93" s="6"/>
      <c r="F93" s="6"/>
      <c r="G93" s="6"/>
    </row>
    <row r="94" spans="1:7" x14ac:dyDescent="0.25">
      <c r="A94" s="33">
        <v>43211</v>
      </c>
      <c r="B94" s="30" t="s">
        <v>363</v>
      </c>
      <c r="C94" s="30" t="s">
        <v>354</v>
      </c>
      <c r="D94" s="92">
        <v>0.14274904319999998</v>
      </c>
      <c r="E94" s="6"/>
      <c r="F94" s="6"/>
      <c r="G94" s="6"/>
    </row>
    <row r="95" spans="1:7" x14ac:dyDescent="0.25">
      <c r="A95" s="33">
        <v>43211</v>
      </c>
      <c r="B95" s="30">
        <v>2</v>
      </c>
      <c r="C95" s="30" t="s">
        <v>358</v>
      </c>
      <c r="D95" s="92">
        <v>0.14734623520000001</v>
      </c>
      <c r="E95" s="6"/>
      <c r="F95" s="6"/>
      <c r="G95" s="6"/>
    </row>
    <row r="96" spans="1:7" x14ac:dyDescent="0.25">
      <c r="A96" s="33">
        <v>43211</v>
      </c>
      <c r="B96" s="30">
        <v>2</v>
      </c>
      <c r="C96" s="30" t="s">
        <v>359</v>
      </c>
      <c r="D96" s="92">
        <v>0.12446181119999999</v>
      </c>
      <c r="E96" s="6"/>
      <c r="F96" s="6"/>
      <c r="G96" s="6"/>
    </row>
    <row r="97" spans="1:7" x14ac:dyDescent="0.25">
      <c r="A97" s="33">
        <v>43211</v>
      </c>
      <c r="B97" s="30">
        <v>2</v>
      </c>
      <c r="C97" s="30" t="s">
        <v>354</v>
      </c>
      <c r="D97" s="92">
        <v>0.14274904319999998</v>
      </c>
      <c r="E97" s="6"/>
      <c r="F97" s="6"/>
      <c r="G97" s="6"/>
    </row>
    <row r="98" spans="1:7" x14ac:dyDescent="0.25">
      <c r="A98" s="33">
        <v>43211</v>
      </c>
      <c r="B98" s="30" t="s">
        <v>364</v>
      </c>
      <c r="C98" s="30" t="s">
        <v>358</v>
      </c>
      <c r="D98" s="92">
        <v>0.11424663569999999</v>
      </c>
      <c r="E98" s="6"/>
      <c r="F98" s="6"/>
      <c r="G98" s="6"/>
    </row>
    <row r="99" spans="1:7" x14ac:dyDescent="0.25">
      <c r="A99" s="33">
        <v>43211</v>
      </c>
      <c r="B99" s="30" t="s">
        <v>364</v>
      </c>
      <c r="C99" s="30" t="s">
        <v>359</v>
      </c>
      <c r="D99" s="92">
        <v>9.3970492500000016E-2</v>
      </c>
      <c r="E99" s="6"/>
      <c r="F99" s="6"/>
      <c r="G99" s="6"/>
    </row>
    <row r="100" spans="1:7" x14ac:dyDescent="0.25">
      <c r="A100" s="33">
        <v>43211</v>
      </c>
      <c r="B100" s="30" t="s">
        <v>364</v>
      </c>
      <c r="C100" s="30" t="s">
        <v>354</v>
      </c>
      <c r="D100" s="92">
        <v>8.7257469300000001E-2</v>
      </c>
      <c r="E100" s="6"/>
      <c r="F100" s="6"/>
      <c r="G100" s="6"/>
    </row>
    <row r="101" spans="1:7" x14ac:dyDescent="0.25">
      <c r="A101" s="33">
        <v>43211</v>
      </c>
      <c r="B101" s="30">
        <v>3</v>
      </c>
      <c r="C101" s="30" t="s">
        <v>358</v>
      </c>
      <c r="D101" s="92">
        <v>6.7255473300000007E-2</v>
      </c>
      <c r="E101" s="6"/>
      <c r="F101" s="6"/>
      <c r="G101" s="6"/>
    </row>
    <row r="102" spans="1:7" x14ac:dyDescent="0.25">
      <c r="A102" s="33">
        <v>43211</v>
      </c>
      <c r="B102" s="30">
        <v>3</v>
      </c>
      <c r="C102" s="30" t="s">
        <v>359</v>
      </c>
      <c r="D102" s="92">
        <v>7.7230770000000004E-2</v>
      </c>
      <c r="E102" s="6"/>
      <c r="F102" s="6"/>
      <c r="G102" s="6"/>
    </row>
    <row r="103" spans="1:7" x14ac:dyDescent="0.25">
      <c r="A103" s="33">
        <v>43211</v>
      </c>
      <c r="B103" s="30">
        <v>3</v>
      </c>
      <c r="C103" s="30" t="s">
        <v>354</v>
      </c>
      <c r="D103" s="92">
        <v>7.6119865300000006E-2</v>
      </c>
      <c r="E103" s="6"/>
      <c r="F103" s="6"/>
      <c r="G103" s="6"/>
    </row>
    <row r="104" spans="1:7" x14ac:dyDescent="0.25">
      <c r="A104" s="33">
        <v>43211</v>
      </c>
      <c r="B104" s="30">
        <v>4</v>
      </c>
      <c r="C104" s="30" t="s">
        <v>358</v>
      </c>
      <c r="D104" s="92">
        <v>7.8342309299999982E-2</v>
      </c>
      <c r="E104" s="6"/>
      <c r="F104" s="6"/>
      <c r="G104" s="6"/>
    </row>
    <row r="105" spans="1:7" x14ac:dyDescent="0.25">
      <c r="A105" s="33">
        <v>43211</v>
      </c>
      <c r="B105" s="30">
        <v>4</v>
      </c>
      <c r="C105" s="30" t="s">
        <v>359</v>
      </c>
      <c r="D105" s="92">
        <v>9.0611125200000003E-2</v>
      </c>
      <c r="E105" s="6"/>
      <c r="F105" s="6"/>
      <c r="G105" s="6"/>
    </row>
    <row r="106" spans="1:7" x14ac:dyDescent="0.25">
      <c r="A106" s="33">
        <v>43211</v>
      </c>
      <c r="B106" s="30">
        <v>4</v>
      </c>
      <c r="C106" s="30" t="s">
        <v>354</v>
      </c>
      <c r="D106" s="92">
        <v>7.6119865300000006E-2</v>
      </c>
      <c r="E106" s="6"/>
      <c r="F106" s="6"/>
      <c r="G106" s="6"/>
    </row>
    <row r="107" spans="1:7" x14ac:dyDescent="0.25">
      <c r="A107" s="33">
        <v>43211</v>
      </c>
      <c r="B107" s="30">
        <v>5</v>
      </c>
      <c r="C107" s="30" t="s">
        <v>358</v>
      </c>
      <c r="D107" s="92">
        <v>5.1840515699999999E-2</v>
      </c>
      <c r="E107" s="6"/>
      <c r="F107" s="6"/>
      <c r="G107" s="6"/>
    </row>
    <row r="108" spans="1:7" x14ac:dyDescent="0.25">
      <c r="A108" s="33">
        <v>43211</v>
      </c>
      <c r="B108" s="30">
        <v>5</v>
      </c>
      <c r="C108" s="30" t="s">
        <v>359</v>
      </c>
      <c r="D108" s="92">
        <v>7.05748608E-2</v>
      </c>
      <c r="E108" s="6"/>
      <c r="F108" s="6"/>
      <c r="G108" s="6"/>
    </row>
    <row r="109" spans="1:7" x14ac:dyDescent="0.25">
      <c r="A109" s="33">
        <v>43211</v>
      </c>
      <c r="B109" s="30">
        <v>5</v>
      </c>
      <c r="C109" s="30" t="s">
        <v>354</v>
      </c>
      <c r="D109" s="92">
        <v>7.2790958800000014E-2</v>
      </c>
      <c r="E109" s="6"/>
      <c r="F109" s="6"/>
      <c r="G109" s="6"/>
    </row>
    <row r="110" spans="1:7" x14ac:dyDescent="0.25">
      <c r="A110" s="33">
        <v>43211</v>
      </c>
      <c r="B110" s="30">
        <v>6</v>
      </c>
      <c r="C110" s="30" t="s">
        <v>358</v>
      </c>
      <c r="D110" s="92">
        <v>6.2838507700000004E-2</v>
      </c>
      <c r="E110" s="6"/>
      <c r="F110" s="6"/>
      <c r="G110" s="6"/>
    </row>
    <row r="111" spans="1:7" x14ac:dyDescent="0.25">
      <c r="A111" s="33">
        <v>43211</v>
      </c>
      <c r="B111" s="30">
        <v>6</v>
      </c>
      <c r="C111" s="30" t="s">
        <v>359</v>
      </c>
      <c r="D111" s="92">
        <v>6.0633832499999998E-2</v>
      </c>
      <c r="E111" s="6"/>
      <c r="F111" s="6"/>
      <c r="G111" s="6"/>
    </row>
    <row r="112" spans="1:7" x14ac:dyDescent="0.25">
      <c r="A112" s="33">
        <v>43211</v>
      </c>
      <c r="B112" s="30">
        <v>6</v>
      </c>
      <c r="C112" s="30" t="s">
        <v>354</v>
      </c>
      <c r="D112" s="92">
        <v>5.0744206800000004E-2</v>
      </c>
      <c r="E112" s="6"/>
      <c r="F112" s="6"/>
      <c r="G112" s="6"/>
    </row>
    <row r="113" spans="1:7" x14ac:dyDescent="0.25">
      <c r="A113" s="33">
        <v>43211</v>
      </c>
      <c r="B113" s="30">
        <v>7</v>
      </c>
      <c r="C113" s="30" t="s">
        <v>358</v>
      </c>
      <c r="D113" s="92">
        <v>6.8361301200000002E-2</v>
      </c>
      <c r="E113" s="6"/>
      <c r="F113" s="6"/>
      <c r="G113" s="6"/>
    </row>
    <row r="114" spans="1:7" x14ac:dyDescent="0.25">
      <c r="A114" s="33">
        <v>43211</v>
      </c>
      <c r="B114" s="30">
        <v>7</v>
      </c>
      <c r="C114" s="30" t="s">
        <v>359</v>
      </c>
      <c r="D114" s="92">
        <v>5.7331579199999996E-2</v>
      </c>
      <c r="E114" s="6"/>
      <c r="F114" s="6"/>
      <c r="G114" s="6"/>
    </row>
    <row r="115" spans="1:7" x14ac:dyDescent="0.25">
      <c r="A115" s="33">
        <v>43211</v>
      </c>
      <c r="B115" s="30">
        <v>7</v>
      </c>
      <c r="C115" s="30" t="s">
        <v>354</v>
      </c>
      <c r="D115" s="92">
        <v>6.2838507700000004E-2</v>
      </c>
      <c r="E115" s="6"/>
      <c r="F115" s="6"/>
      <c r="G115" s="6"/>
    </row>
    <row r="116" spans="1:7" x14ac:dyDescent="0.25">
      <c r="A116" s="33">
        <v>43211</v>
      </c>
      <c r="B116" s="30">
        <v>8</v>
      </c>
      <c r="C116" s="30" t="s">
        <v>358</v>
      </c>
      <c r="D116" s="92">
        <v>7.2790958800000014E-2</v>
      </c>
      <c r="E116" s="6"/>
      <c r="F116" s="6"/>
      <c r="G116" s="6"/>
    </row>
    <row r="117" spans="1:7" x14ac:dyDescent="0.25">
      <c r="A117" s="33">
        <v>43211</v>
      </c>
      <c r="B117" s="30">
        <v>8</v>
      </c>
      <c r="C117" s="30" t="s">
        <v>359</v>
      </c>
      <c r="D117" s="92">
        <v>6.5045721299999984E-2</v>
      </c>
      <c r="E117" s="6"/>
      <c r="F117" s="6"/>
      <c r="G117" s="6"/>
    </row>
    <row r="118" spans="1:7" x14ac:dyDescent="0.25">
      <c r="A118" s="33">
        <v>43211</v>
      </c>
      <c r="B118" s="30">
        <v>8</v>
      </c>
      <c r="C118" s="30" t="s">
        <v>354</v>
      </c>
      <c r="D118" s="92">
        <v>8.2794812499999995E-2</v>
      </c>
      <c r="E118" s="6"/>
      <c r="F118" s="6"/>
      <c r="G118" s="6"/>
    </row>
    <row r="119" spans="1:7" x14ac:dyDescent="0.25">
      <c r="A119" s="33">
        <v>43236</v>
      </c>
      <c r="B119" s="30">
        <v>1</v>
      </c>
      <c r="C119" s="30" t="s">
        <v>358</v>
      </c>
      <c r="D119" s="92">
        <v>3.73809825E-2</v>
      </c>
      <c r="E119" s="6"/>
      <c r="F119" s="6"/>
      <c r="G119" s="6"/>
    </row>
    <row r="120" spans="1:7" x14ac:dyDescent="0.25">
      <c r="A120" s="33">
        <v>43236</v>
      </c>
      <c r="B120" s="30">
        <v>1</v>
      </c>
      <c r="C120" s="30" t="s">
        <v>359</v>
      </c>
      <c r="D120" s="92">
        <v>4.2629389699999999E-2</v>
      </c>
      <c r="E120" s="6"/>
      <c r="F120" s="6"/>
      <c r="G120" s="6"/>
    </row>
    <row r="121" spans="1:7" x14ac:dyDescent="0.25">
      <c r="A121" s="33">
        <v>43236</v>
      </c>
      <c r="B121" s="30">
        <v>1</v>
      </c>
      <c r="C121" s="30" t="s">
        <v>354</v>
      </c>
      <c r="D121" s="92">
        <v>3.1069129999999997E-2</v>
      </c>
      <c r="E121" s="6"/>
      <c r="F121" s="6"/>
      <c r="G121" s="6"/>
    </row>
    <row r="122" spans="1:7" x14ac:dyDescent="0.25">
      <c r="A122" s="33">
        <v>43236</v>
      </c>
      <c r="B122" s="30" t="s">
        <v>360</v>
      </c>
      <c r="C122" s="30" t="s">
        <v>358</v>
      </c>
      <c r="D122" s="92">
        <v>2.26966953E-2</v>
      </c>
      <c r="E122" s="6"/>
      <c r="F122" s="6"/>
      <c r="G122" s="6"/>
    </row>
    <row r="123" spans="1:7" x14ac:dyDescent="0.25">
      <c r="A123" s="33">
        <v>43236</v>
      </c>
      <c r="B123" s="30" t="s">
        <v>360</v>
      </c>
      <c r="C123" s="30" t="s">
        <v>359</v>
      </c>
      <c r="D123" s="92">
        <v>2.1544838799999997E-2</v>
      </c>
      <c r="E123" s="6"/>
      <c r="F123" s="6"/>
      <c r="G123" s="6"/>
    </row>
    <row r="124" spans="1:7" x14ac:dyDescent="0.25">
      <c r="A124" s="33">
        <v>43236</v>
      </c>
      <c r="B124" s="30" t="s">
        <v>360</v>
      </c>
      <c r="C124" s="30" t="s">
        <v>354</v>
      </c>
      <c r="D124" s="92">
        <v>2.6218573199999998E-2</v>
      </c>
      <c r="E124" s="6"/>
      <c r="F124" s="6"/>
      <c r="G124" s="6"/>
    </row>
    <row r="125" spans="1:7" x14ac:dyDescent="0.25">
      <c r="A125" s="33">
        <v>43236</v>
      </c>
      <c r="B125" s="30" t="s">
        <v>361</v>
      </c>
      <c r="C125" s="30" t="s">
        <v>358</v>
      </c>
      <c r="D125" s="92">
        <v>6.0633832499999998E-2</v>
      </c>
      <c r="E125" s="6"/>
      <c r="F125" s="6"/>
      <c r="G125" s="6"/>
    </row>
    <row r="126" spans="1:7" x14ac:dyDescent="0.25">
      <c r="A126" s="33">
        <v>43236</v>
      </c>
      <c r="B126" s="30" t="s">
        <v>361</v>
      </c>
      <c r="C126" s="30" t="s">
        <v>359</v>
      </c>
      <c r="D126" s="92">
        <v>5.0833542499999995E-2</v>
      </c>
      <c r="E126" s="6"/>
      <c r="F126" s="6"/>
      <c r="G126" s="6"/>
    </row>
    <row r="127" spans="1:7" x14ac:dyDescent="0.25">
      <c r="A127" s="33">
        <v>43236</v>
      </c>
      <c r="B127" s="30" t="s">
        <v>361</v>
      </c>
      <c r="C127" s="30" t="s">
        <v>354</v>
      </c>
      <c r="D127" s="92">
        <v>5.0744206800000004E-2</v>
      </c>
      <c r="E127" s="6"/>
      <c r="F127" s="6"/>
      <c r="G127" s="6"/>
    </row>
    <row r="128" spans="1:7" x14ac:dyDescent="0.25">
      <c r="A128" s="33">
        <v>43236</v>
      </c>
      <c r="B128" s="30" t="s">
        <v>362</v>
      </c>
      <c r="C128" s="30" t="s">
        <v>358</v>
      </c>
      <c r="D128" s="92">
        <v>4.8054619299999997E-2</v>
      </c>
      <c r="E128" s="6"/>
      <c r="F128" s="6"/>
      <c r="G128" s="6"/>
    </row>
    <row r="129" spans="1:8" x14ac:dyDescent="0.25">
      <c r="A129" s="33">
        <v>43236</v>
      </c>
      <c r="B129" s="30" t="s">
        <v>362</v>
      </c>
      <c r="C129" s="30" t="s">
        <v>359</v>
      </c>
      <c r="D129" s="92">
        <v>5.8431695700000001E-2</v>
      </c>
      <c r="E129" s="6"/>
      <c r="F129" s="6"/>
      <c r="G129" s="6"/>
    </row>
    <row r="130" spans="1:8" x14ac:dyDescent="0.25">
      <c r="A130" s="33">
        <v>43236</v>
      </c>
      <c r="B130" s="30" t="s">
        <v>362</v>
      </c>
      <c r="C130" s="30" t="s">
        <v>354</v>
      </c>
      <c r="D130" s="92">
        <v>5.0744206800000004E-2</v>
      </c>
      <c r="E130" s="6"/>
      <c r="F130" s="6"/>
      <c r="G130" s="6"/>
    </row>
    <row r="131" spans="1:8" x14ac:dyDescent="0.25">
      <c r="A131" s="33">
        <v>43236</v>
      </c>
      <c r="B131" s="30" t="s">
        <v>363</v>
      </c>
      <c r="C131" s="30" t="s">
        <v>358</v>
      </c>
      <c r="D131" s="92">
        <v>4.9438555199999998E-2</v>
      </c>
      <c r="E131" s="6"/>
      <c r="F131" s="6"/>
      <c r="G131" s="6"/>
    </row>
    <row r="132" spans="1:8" x14ac:dyDescent="0.25">
      <c r="A132" s="33">
        <v>43236</v>
      </c>
      <c r="B132" s="30" t="s">
        <v>363</v>
      </c>
      <c r="C132" s="30" t="s">
        <v>359</v>
      </c>
      <c r="D132" s="92">
        <v>5.4035037299999998E-2</v>
      </c>
      <c r="E132" s="6"/>
      <c r="F132" s="6"/>
      <c r="G132" s="6"/>
    </row>
    <row r="133" spans="1:8" x14ac:dyDescent="0.25">
      <c r="A133" s="33">
        <v>43236</v>
      </c>
      <c r="B133" s="30" t="s">
        <v>363</v>
      </c>
      <c r="C133" s="30" t="s">
        <v>354</v>
      </c>
      <c r="D133" s="92">
        <v>5.5133250000000002E-2</v>
      </c>
      <c r="E133" s="6"/>
      <c r="F133" s="6"/>
      <c r="G133" s="6"/>
    </row>
    <row r="134" spans="1:8" x14ac:dyDescent="0.25">
      <c r="A134" s="33">
        <v>43236</v>
      </c>
      <c r="B134" s="30">
        <v>2</v>
      </c>
      <c r="C134" s="30" t="s">
        <v>358</v>
      </c>
      <c r="D134" s="92">
        <v>5.2937459200000002E-2</v>
      </c>
      <c r="E134" s="6"/>
      <c r="F134" s="6"/>
      <c r="G134" s="6"/>
    </row>
    <row r="135" spans="1:8" x14ac:dyDescent="0.25">
      <c r="A135" s="33">
        <v>43236</v>
      </c>
      <c r="B135" s="30">
        <v>2</v>
      </c>
      <c r="C135" s="30" t="s">
        <v>359</v>
      </c>
      <c r="D135" s="92">
        <v>6.3941797199999997E-2</v>
      </c>
      <c r="E135" s="6"/>
      <c r="F135" s="6"/>
      <c r="G135" s="6"/>
    </row>
    <row r="136" spans="1:8" x14ac:dyDescent="0.25">
      <c r="A136" s="33">
        <v>43236</v>
      </c>
      <c r="B136" s="30">
        <v>2</v>
      </c>
      <c r="C136" s="30" t="s">
        <v>354</v>
      </c>
      <c r="D136" s="92">
        <v>6.8361301200000002E-2</v>
      </c>
      <c r="E136" s="6"/>
      <c r="F136" s="6"/>
      <c r="G136" s="6"/>
    </row>
    <row r="137" spans="1:8" x14ac:dyDescent="0.25">
      <c r="A137" s="33">
        <v>43236</v>
      </c>
      <c r="B137" s="30" t="s">
        <v>364</v>
      </c>
      <c r="C137" s="30" t="s">
        <v>358</v>
      </c>
      <c r="D137" s="92">
        <v>7.6119865300000006E-2</v>
      </c>
      <c r="E137" s="6"/>
      <c r="F137" s="6"/>
      <c r="G137" s="6"/>
    </row>
    <row r="138" spans="1:8" x14ac:dyDescent="0.25">
      <c r="A138" s="33">
        <v>43236</v>
      </c>
      <c r="B138" s="30" t="s">
        <v>364</v>
      </c>
      <c r="C138" s="30" t="s">
        <v>359</v>
      </c>
      <c r="D138" s="92">
        <v>7.6119865300000006E-2</v>
      </c>
      <c r="E138" s="6"/>
      <c r="F138" s="6"/>
      <c r="G138" s="6"/>
    </row>
    <row r="139" spans="1:8" x14ac:dyDescent="0.25">
      <c r="A139" s="33">
        <v>43236</v>
      </c>
      <c r="B139" s="30" t="s">
        <v>364</v>
      </c>
      <c r="C139" s="30" t="s">
        <v>354</v>
      </c>
      <c r="D139" s="92">
        <v>7.3899959700000004E-2</v>
      </c>
      <c r="E139" s="6"/>
      <c r="F139" s="6"/>
      <c r="G139" s="6"/>
    </row>
    <row r="140" spans="1:8" x14ac:dyDescent="0.25">
      <c r="A140" s="33">
        <v>43236</v>
      </c>
      <c r="B140" s="30">
        <v>3</v>
      </c>
      <c r="C140" s="30" t="s">
        <v>358</v>
      </c>
      <c r="D140" s="92">
        <v>7.5009595200000001E-2</v>
      </c>
      <c r="E140" s="6"/>
      <c r="F140" s="6"/>
      <c r="G140" s="6"/>
    </row>
    <row r="141" spans="1:8" x14ac:dyDescent="0.25">
      <c r="A141" s="33">
        <v>43236</v>
      </c>
      <c r="B141" s="30">
        <v>3</v>
      </c>
      <c r="C141" s="30" t="s">
        <v>359</v>
      </c>
      <c r="D141" s="92">
        <v>7.5009595200000001E-2</v>
      </c>
      <c r="E141" s="6"/>
      <c r="F141" s="6"/>
      <c r="G141" s="6"/>
    </row>
    <row r="142" spans="1:8" x14ac:dyDescent="0.25">
      <c r="A142" s="33">
        <v>43236</v>
      </c>
      <c r="B142" s="30">
        <v>3</v>
      </c>
      <c r="C142" s="30" t="s">
        <v>354</v>
      </c>
      <c r="D142" s="92">
        <v>7.6119865300000006E-2</v>
      </c>
      <c r="E142" s="6"/>
      <c r="F142" s="6"/>
      <c r="G142" s="6"/>
    </row>
    <row r="143" spans="1:8" ht="14.5" x14ac:dyDescent="0.25">
      <c r="D143" s="92"/>
      <c r="E143" s="4"/>
      <c r="F143" s="6"/>
      <c r="G143" s="6"/>
      <c r="H143" s="6"/>
    </row>
    <row r="144" spans="1:8" ht="14.5" x14ac:dyDescent="0.25">
      <c r="E144" s="4"/>
      <c r="F144" s="6"/>
      <c r="G144" s="6"/>
      <c r="H144" s="6"/>
    </row>
    <row r="145" spans="1:10" ht="14.5" x14ac:dyDescent="0.25">
      <c r="E145" s="4"/>
      <c r="F145" s="6"/>
      <c r="G145" s="6"/>
      <c r="H145" s="6"/>
    </row>
    <row r="146" spans="1:10" ht="14.5" x14ac:dyDescent="0.25">
      <c r="E146" s="4"/>
      <c r="F146" s="6"/>
      <c r="G146" s="6"/>
      <c r="H146" s="6"/>
    </row>
    <row r="147" spans="1:10" ht="14.5" x14ac:dyDescent="0.25">
      <c r="E147" s="4"/>
      <c r="F147" s="6"/>
      <c r="G147" s="6"/>
      <c r="H147" s="6"/>
      <c r="I147" s="3"/>
      <c r="J147" s="5"/>
    </row>
    <row r="148" spans="1:10" ht="14.5" x14ac:dyDescent="0.25">
      <c r="A148" s="2"/>
      <c r="B148" s="3"/>
      <c r="C148" s="2"/>
      <c r="E148" s="4"/>
      <c r="F148" s="6"/>
      <c r="G148" s="6"/>
      <c r="H148" s="6"/>
      <c r="I148" s="3"/>
      <c r="J148" s="5"/>
    </row>
    <row r="149" spans="1:10" ht="14.5" x14ac:dyDescent="0.25">
      <c r="A149" s="2"/>
      <c r="B149" s="3"/>
      <c r="C149" s="2"/>
      <c r="E149" s="4"/>
      <c r="F149" s="6"/>
      <c r="G149" s="6"/>
      <c r="H149" s="6"/>
      <c r="I149" s="3"/>
      <c r="J149" s="5"/>
    </row>
    <row r="150" spans="1:10" ht="14.5" x14ac:dyDescent="0.25">
      <c r="A150" s="2"/>
      <c r="B150" s="3"/>
      <c r="C150" s="2"/>
      <c r="E150" s="4"/>
      <c r="F150" s="6"/>
      <c r="G150" s="6"/>
      <c r="H150" s="6"/>
      <c r="I150" s="3"/>
      <c r="J150" s="5"/>
    </row>
    <row r="151" spans="1:10" ht="14.5" x14ac:dyDescent="0.25">
      <c r="A151" s="2"/>
      <c r="B151" s="3"/>
      <c r="C151" s="2"/>
      <c r="E151" s="4"/>
      <c r="F151" s="6"/>
      <c r="G151" s="6"/>
      <c r="H151" s="6"/>
      <c r="I151" s="34"/>
      <c r="J151" s="5"/>
    </row>
    <row r="152" spans="1:10" ht="14.5" x14ac:dyDescent="0.25">
      <c r="A152" s="2"/>
      <c r="B152" s="3"/>
      <c r="C152" s="2"/>
      <c r="E152" s="4"/>
      <c r="F152" s="6"/>
      <c r="G152" s="6"/>
      <c r="H152" s="6"/>
      <c r="I152" s="3"/>
      <c r="J152" s="5"/>
    </row>
    <row r="153" spans="1:10" ht="14.5" x14ac:dyDescent="0.25">
      <c r="A153" s="2"/>
      <c r="B153" s="3"/>
      <c r="C153" s="2"/>
      <c r="E153" s="4"/>
      <c r="F153" s="6"/>
      <c r="G153" s="6"/>
      <c r="H153" s="6"/>
      <c r="I153" s="3"/>
      <c r="J153" s="5"/>
    </row>
    <row r="154" spans="1:10" ht="14.5" x14ac:dyDescent="0.25">
      <c r="A154" s="2"/>
      <c r="B154" s="3"/>
      <c r="C154" s="2"/>
      <c r="E154" s="4"/>
      <c r="F154" s="6"/>
      <c r="G154" s="6"/>
      <c r="H154" s="6"/>
      <c r="I154" s="3"/>
      <c r="J154" s="5"/>
    </row>
    <row r="155" spans="1:10" ht="14.5" x14ac:dyDescent="0.25">
      <c r="A155" s="2"/>
      <c r="B155" s="3"/>
      <c r="C155" s="2"/>
      <c r="E155" s="4"/>
      <c r="F155" s="6"/>
      <c r="G155" s="6"/>
      <c r="H155" s="6"/>
      <c r="I155" s="3"/>
      <c r="J155" s="5"/>
    </row>
    <row r="156" spans="1:10" ht="14.5" x14ac:dyDescent="0.25">
      <c r="E156" s="4"/>
      <c r="F156" s="6"/>
      <c r="G156" s="6"/>
      <c r="H156" s="6"/>
      <c r="I156" s="3"/>
      <c r="J156" s="5"/>
    </row>
    <row r="157" spans="1:10" ht="14.5" x14ac:dyDescent="0.25">
      <c r="E157" s="4"/>
      <c r="F157" s="6"/>
      <c r="G157" s="6"/>
      <c r="H157" s="6"/>
      <c r="I157" s="3"/>
      <c r="J157" s="5"/>
    </row>
    <row r="158" spans="1:10" ht="14.5" x14ac:dyDescent="0.25">
      <c r="E158" s="4"/>
      <c r="F158" s="6"/>
      <c r="G158" s="6"/>
      <c r="H158" s="6"/>
      <c r="I158" s="3"/>
      <c r="J158" s="5"/>
    </row>
    <row r="159" spans="1:10" ht="14.5" x14ac:dyDescent="0.25">
      <c r="E159" s="4"/>
      <c r="F159" s="6"/>
      <c r="G159" s="6"/>
      <c r="H159" s="6"/>
      <c r="I159" s="6"/>
    </row>
    <row r="160" spans="1:10" ht="14.5" x14ac:dyDescent="0.25">
      <c r="E160" s="90"/>
      <c r="F160" s="6"/>
      <c r="G160" s="6"/>
      <c r="H160" s="6"/>
      <c r="I160" s="6"/>
    </row>
    <row r="161" spans="5:9" ht="14.5" x14ac:dyDescent="0.25">
      <c r="E161" s="4"/>
      <c r="F161" s="6"/>
      <c r="G161" s="6"/>
      <c r="H161" s="6"/>
      <c r="I161" s="6"/>
    </row>
    <row r="162" spans="5:9" ht="14.5" x14ac:dyDescent="0.25">
      <c r="E162" s="4"/>
      <c r="F162" s="6"/>
      <c r="G162" s="6"/>
      <c r="H162" s="6"/>
      <c r="I162" s="6"/>
    </row>
    <row r="163" spans="5:9" ht="14.5" x14ac:dyDescent="0.25">
      <c r="E163" s="4"/>
      <c r="F163" s="6"/>
      <c r="G163" s="6"/>
      <c r="H163" s="6"/>
      <c r="I163" s="6"/>
    </row>
    <row r="164" spans="5:9" ht="14.5" x14ac:dyDescent="0.25">
      <c r="E164" s="4"/>
      <c r="F164" s="6"/>
      <c r="G164" s="6"/>
      <c r="H164" s="6"/>
      <c r="I164" s="6"/>
    </row>
    <row r="165" spans="5:9" ht="14.5" x14ac:dyDescent="0.25">
      <c r="E165" s="4"/>
      <c r="F165" s="6"/>
      <c r="G165" s="6"/>
      <c r="H165" s="6"/>
      <c r="I165" s="6"/>
    </row>
    <row r="166" spans="5:9" ht="14.5" x14ac:dyDescent="0.25">
      <c r="E166" s="4"/>
      <c r="F166" s="6"/>
      <c r="G166" s="6"/>
      <c r="H166" s="6"/>
      <c r="I166" s="6"/>
    </row>
    <row r="167" spans="5:9" ht="14.5" x14ac:dyDescent="0.25">
      <c r="E167" s="4"/>
      <c r="F167" s="6"/>
      <c r="G167" s="6"/>
      <c r="H167" s="6"/>
      <c r="I167" s="6"/>
    </row>
    <row r="168" spans="5:9" ht="14.5" x14ac:dyDescent="0.25">
      <c r="E168" s="4"/>
      <c r="F168" s="6"/>
      <c r="G168" s="6"/>
      <c r="H168" s="6"/>
      <c r="I168" s="6"/>
    </row>
    <row r="169" spans="5:9" ht="14.5" x14ac:dyDescent="0.25">
      <c r="E169" s="4"/>
      <c r="F169" s="6"/>
      <c r="G169" s="6"/>
      <c r="H169" s="6"/>
      <c r="I169" s="6"/>
    </row>
    <row r="170" spans="5:9" ht="14.5" x14ac:dyDescent="0.25">
      <c r="E170" s="4"/>
      <c r="F170" s="6"/>
      <c r="G170" s="6"/>
      <c r="H170" s="6"/>
      <c r="I170" s="6"/>
    </row>
    <row r="171" spans="5:9" ht="14.5" x14ac:dyDescent="0.25">
      <c r="E171" s="4"/>
      <c r="F171" s="6"/>
      <c r="G171" s="6"/>
      <c r="H171" s="6"/>
      <c r="I171" s="6"/>
    </row>
    <row r="172" spans="5:9" ht="14.5" x14ac:dyDescent="0.25">
      <c r="E172" s="4"/>
      <c r="F172" s="6"/>
      <c r="G172" s="6"/>
      <c r="H172" s="6"/>
      <c r="I172" s="6"/>
    </row>
    <row r="173" spans="5:9" ht="14.5" x14ac:dyDescent="0.25">
      <c r="E173" s="4"/>
      <c r="F173" s="6"/>
      <c r="G173" s="6"/>
      <c r="H173" s="6"/>
      <c r="I173" s="6"/>
    </row>
    <row r="174" spans="5:9" ht="14.5" x14ac:dyDescent="0.25">
      <c r="E174" s="4"/>
      <c r="F174" s="6"/>
      <c r="G174" s="6"/>
      <c r="H174" s="6"/>
      <c r="I174" s="6"/>
    </row>
    <row r="175" spans="5:9" ht="14.5" x14ac:dyDescent="0.25">
      <c r="E175" s="4"/>
      <c r="F175" s="6"/>
      <c r="G175" s="6"/>
      <c r="H175" s="6"/>
      <c r="I175" s="6"/>
    </row>
    <row r="176" spans="5:9" ht="14.5" x14ac:dyDescent="0.25">
      <c r="E176" s="4"/>
      <c r="F176" s="6"/>
      <c r="G176" s="6"/>
      <c r="H176" s="6"/>
      <c r="I176" s="6"/>
    </row>
    <row r="177" spans="5:9" ht="14.5" x14ac:dyDescent="0.25">
      <c r="E177" s="4"/>
      <c r="F177" s="6"/>
      <c r="G177" s="6"/>
      <c r="H177" s="6"/>
      <c r="I177" s="6"/>
    </row>
    <row r="178" spans="5:9" ht="14.5" x14ac:dyDescent="0.25">
      <c r="E178" s="4"/>
      <c r="F178" s="6"/>
      <c r="G178" s="6"/>
      <c r="H178" s="6"/>
      <c r="I178" s="6"/>
    </row>
    <row r="179" spans="5:9" ht="14.5" x14ac:dyDescent="0.25">
      <c r="E179" s="4"/>
      <c r="F179" s="6"/>
      <c r="G179" s="6"/>
      <c r="H179" s="6"/>
      <c r="I179" s="6"/>
    </row>
    <row r="180" spans="5:9" ht="14.5" x14ac:dyDescent="0.25">
      <c r="E180" s="4"/>
      <c r="F180" s="6"/>
      <c r="G180" s="6"/>
      <c r="H180" s="6"/>
      <c r="I180" s="6"/>
    </row>
    <row r="181" spans="5:9" ht="14.5" x14ac:dyDescent="0.25">
      <c r="E181" s="4"/>
      <c r="F181" s="6"/>
      <c r="G181" s="6"/>
      <c r="H181" s="6"/>
      <c r="I181" s="6"/>
    </row>
    <row r="182" spans="5:9" ht="14.5" x14ac:dyDescent="0.25">
      <c r="E182" s="4"/>
      <c r="F182" s="6"/>
      <c r="G182" s="6"/>
      <c r="H182" s="6"/>
      <c r="I182" s="6"/>
    </row>
    <row r="183" spans="5:9" ht="14.5" x14ac:dyDescent="0.25">
      <c r="E183" s="4"/>
      <c r="F183" s="6"/>
      <c r="G183" s="6"/>
      <c r="H183" s="6"/>
      <c r="I183" s="6"/>
    </row>
    <row r="184" spans="5:9" ht="14.5" x14ac:dyDescent="0.25">
      <c r="E184" s="4"/>
      <c r="F184" s="6"/>
      <c r="G184" s="6"/>
      <c r="H184" s="6"/>
      <c r="I184" s="6"/>
    </row>
    <row r="185" spans="5:9" ht="14.5" x14ac:dyDescent="0.25">
      <c r="E185" s="4"/>
      <c r="F185" s="6"/>
      <c r="G185" s="6"/>
      <c r="H185" s="6"/>
      <c r="I185" s="6"/>
    </row>
    <row r="186" spans="5:9" ht="14.5" x14ac:dyDescent="0.25">
      <c r="E186" s="4"/>
      <c r="F186" s="6"/>
      <c r="G186" s="6"/>
      <c r="H186" s="6"/>
      <c r="I186" s="6"/>
    </row>
    <row r="187" spans="5:9" ht="14.5" x14ac:dyDescent="0.25">
      <c r="E187" s="4"/>
      <c r="F187" s="6"/>
      <c r="G187" s="6"/>
      <c r="H187" s="6"/>
      <c r="I187" s="6"/>
    </row>
    <row r="188" spans="5:9" ht="14.5" x14ac:dyDescent="0.25">
      <c r="E188" s="4"/>
      <c r="F188" s="6"/>
      <c r="G188" s="6"/>
      <c r="H188" s="6"/>
      <c r="I188" s="6"/>
    </row>
    <row r="189" spans="5:9" ht="14.5" x14ac:dyDescent="0.25">
      <c r="E189" s="4"/>
      <c r="F189" s="6"/>
      <c r="G189" s="6"/>
      <c r="H189" s="6"/>
      <c r="I189" s="6"/>
    </row>
    <row r="190" spans="5:9" ht="14.5" x14ac:dyDescent="0.25">
      <c r="E190" s="4"/>
      <c r="F190" s="6"/>
      <c r="G190" s="6"/>
      <c r="H190" s="6"/>
      <c r="I190" s="6"/>
    </row>
    <row r="191" spans="5:9" ht="14.5" x14ac:dyDescent="0.25">
      <c r="E191" s="4"/>
      <c r="F191" s="6"/>
      <c r="G191" s="6"/>
      <c r="H191" s="6"/>
      <c r="I191" s="6"/>
    </row>
    <row r="192" spans="5:9" ht="14.5" x14ac:dyDescent="0.25">
      <c r="E192" s="4"/>
      <c r="F192" s="6"/>
      <c r="G192" s="6"/>
      <c r="H192" s="6"/>
      <c r="I192" s="6"/>
    </row>
    <row r="193" spans="5:9" ht="14.5" x14ac:dyDescent="0.25">
      <c r="E193" s="4"/>
      <c r="F193" s="6"/>
      <c r="G193" s="6"/>
      <c r="H193" s="6"/>
      <c r="I193" s="6"/>
    </row>
    <row r="194" spans="5:9" ht="14.5" x14ac:dyDescent="0.25">
      <c r="E194" s="4"/>
      <c r="F194" s="6"/>
      <c r="G194" s="6"/>
      <c r="H194" s="6"/>
      <c r="I194" s="6"/>
    </row>
    <row r="195" spans="5:9" ht="14.5" x14ac:dyDescent="0.25">
      <c r="E195" s="4"/>
      <c r="F195" s="6"/>
      <c r="G195" s="6"/>
      <c r="H195" s="6"/>
      <c r="I195" s="6"/>
    </row>
    <row r="196" spans="5:9" ht="14.5" x14ac:dyDescent="0.25">
      <c r="E196" s="4"/>
      <c r="F196" s="6"/>
      <c r="G196" s="6"/>
      <c r="H196" s="6"/>
      <c r="I196" s="6"/>
    </row>
    <row r="197" spans="5:9" ht="14.5" x14ac:dyDescent="0.25">
      <c r="E197" s="4"/>
      <c r="F197" s="6"/>
      <c r="G197" s="6"/>
      <c r="H197" s="6"/>
      <c r="I197" s="6"/>
    </row>
    <row r="198" spans="5:9" ht="14.5" x14ac:dyDescent="0.25">
      <c r="E198" s="4"/>
      <c r="F198" s="6"/>
      <c r="G198" s="6"/>
      <c r="H198" s="6"/>
      <c r="I198" s="6"/>
    </row>
    <row r="199" spans="5:9" ht="14.5" x14ac:dyDescent="0.25">
      <c r="E199" s="4"/>
      <c r="F199" s="6"/>
      <c r="G199" s="6"/>
      <c r="H199" s="6"/>
      <c r="I199" s="6"/>
    </row>
    <row r="200" spans="5:9" ht="14.5" x14ac:dyDescent="0.25">
      <c r="E200" s="4"/>
      <c r="F200" s="6"/>
      <c r="G200" s="6"/>
      <c r="H200" s="6"/>
      <c r="I200" s="6"/>
    </row>
    <row r="201" spans="5:9" ht="14.5" x14ac:dyDescent="0.25">
      <c r="E201" s="4"/>
      <c r="F201" s="6"/>
      <c r="G201" s="6"/>
      <c r="H201" s="6"/>
      <c r="I201" s="6"/>
    </row>
    <row r="202" spans="5:9" ht="14.5" x14ac:dyDescent="0.25">
      <c r="E202" s="4"/>
      <c r="F202" s="6"/>
      <c r="G202" s="6"/>
      <c r="H202" s="6"/>
      <c r="I202" s="6"/>
    </row>
    <row r="203" spans="5:9" ht="14.5" x14ac:dyDescent="0.25">
      <c r="E203" s="4"/>
      <c r="F203" s="6"/>
      <c r="G203" s="6"/>
      <c r="H203" s="6"/>
      <c r="I203" s="6"/>
    </row>
    <row r="204" spans="5:9" ht="14.5" x14ac:dyDescent="0.25">
      <c r="E204" s="4"/>
      <c r="F204" s="6"/>
      <c r="G204" s="6"/>
      <c r="H204" s="6"/>
      <c r="I204" s="6"/>
    </row>
    <row r="205" spans="5:9" ht="14.5" x14ac:dyDescent="0.25">
      <c r="E205" s="4"/>
      <c r="F205" s="6"/>
      <c r="G205" s="6"/>
      <c r="H205" s="6"/>
      <c r="I205" s="6"/>
    </row>
    <row r="206" spans="5:9" ht="14.5" x14ac:dyDescent="0.25">
      <c r="E206" s="4"/>
      <c r="F206" s="6"/>
      <c r="G206" s="6"/>
      <c r="H206" s="6"/>
      <c r="I206" s="6"/>
    </row>
    <row r="207" spans="5:9" ht="14.5" x14ac:dyDescent="0.25">
      <c r="E207" s="90"/>
      <c r="F207" s="6"/>
      <c r="G207" s="6"/>
      <c r="H207" s="6"/>
      <c r="I207" s="6"/>
    </row>
    <row r="208" spans="5:9" ht="14.5" x14ac:dyDescent="0.25">
      <c r="E208" s="4"/>
      <c r="F208" s="6"/>
      <c r="G208" s="6"/>
      <c r="H208" s="6"/>
      <c r="I208" s="6"/>
    </row>
    <row r="209" spans="5:9" ht="14.5" x14ac:dyDescent="0.25">
      <c r="E209" s="4"/>
      <c r="F209" s="6"/>
      <c r="G209" s="6"/>
      <c r="H209" s="6"/>
      <c r="I209" s="6"/>
    </row>
    <row r="210" spans="5:9" x14ac:dyDescent="0.25">
      <c r="F210" s="6"/>
      <c r="G210" s="6"/>
      <c r="H210" s="6"/>
      <c r="I210" s="6"/>
    </row>
    <row r="211" spans="5:9" x14ac:dyDescent="0.25">
      <c r="F211" s="6"/>
      <c r="G211" s="6"/>
      <c r="H211" s="6"/>
      <c r="I211" s="6"/>
    </row>
    <row r="212" spans="5:9" x14ac:dyDescent="0.25">
      <c r="H212" s="6"/>
      <c r="I212" s="6"/>
    </row>
    <row r="213" spans="5:9" x14ac:dyDescent="0.25">
      <c r="H213" s="6"/>
      <c r="I213" s="6"/>
    </row>
    <row r="214" spans="5:9" x14ac:dyDescent="0.25">
      <c r="H214" s="6"/>
      <c r="I214" s="6"/>
    </row>
    <row r="215" spans="5:9" x14ac:dyDescent="0.25">
      <c r="H215" s="6"/>
      <c r="I215" s="6"/>
    </row>
    <row r="216" spans="5:9" x14ac:dyDescent="0.25">
      <c r="H216" s="6"/>
      <c r="I216" s="6"/>
    </row>
    <row r="217" spans="5:9" x14ac:dyDescent="0.25">
      <c r="H217" s="6"/>
      <c r="I217" s="6"/>
    </row>
    <row r="218" spans="5:9" x14ac:dyDescent="0.25">
      <c r="H218" s="6"/>
      <c r="I218" s="6"/>
    </row>
    <row r="219" spans="5:9" x14ac:dyDescent="0.25">
      <c r="H219" s="6"/>
      <c r="I219" s="6"/>
    </row>
    <row r="220" spans="5:9" x14ac:dyDescent="0.25">
      <c r="H220" s="6"/>
      <c r="I220" s="6"/>
    </row>
    <row r="221" spans="5:9" x14ac:dyDescent="0.25">
      <c r="H221" s="6"/>
      <c r="I221" s="6"/>
    </row>
    <row r="222" spans="5:9" x14ac:dyDescent="0.25">
      <c r="H222" s="6"/>
      <c r="I222" s="6"/>
    </row>
    <row r="223" spans="5:9" x14ac:dyDescent="0.25">
      <c r="H223" s="6"/>
      <c r="I223" s="6"/>
    </row>
    <row r="224" spans="5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</row>
    <row r="263" spans="8:9" x14ac:dyDescent="0.25">
      <c r="H263" s="6"/>
    </row>
    <row r="264" spans="8:9" x14ac:dyDescent="0.25">
      <c r="H264" s="6"/>
    </row>
    <row r="265" spans="8:9" x14ac:dyDescent="0.25">
      <c r="H265" s="6"/>
    </row>
    <row r="266" spans="8:9" x14ac:dyDescent="0.25">
      <c r="H266" s="6"/>
    </row>
    <row r="267" spans="8:9" x14ac:dyDescent="0.25">
      <c r="H267" s="6"/>
    </row>
    <row r="268" spans="8:9" x14ac:dyDescent="0.25">
      <c r="H268" s="6"/>
    </row>
    <row r="269" spans="8:9" x14ac:dyDescent="0.25">
      <c r="H269" s="6"/>
    </row>
    <row r="270" spans="8:9" x14ac:dyDescent="0.25">
      <c r="H270" s="6"/>
    </row>
    <row r="271" spans="8:9" x14ac:dyDescent="0.25">
      <c r="H271" s="6"/>
    </row>
    <row r="272" spans="8:9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45" sqref="M45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and sample table import</vt:lpstr>
      <vt:lpstr>NO3-N std curve construction</vt:lpstr>
      <vt:lpstr>NO3 Data processing</vt:lpstr>
      <vt:lpstr>Final 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Valett, Maury</dc:creator>
  <cp:lastModifiedBy>Owner</cp:lastModifiedBy>
  <dcterms:created xsi:type="dcterms:W3CDTF">2018-07-30T19:57:11Z</dcterms:created>
  <dcterms:modified xsi:type="dcterms:W3CDTF">2020-04-07T17:57:33Z</dcterms:modified>
</cp:coreProperties>
</file>