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wner\Box Sync 2\Box Sync\Valett Lab\Analytical Laboratory Output\AP2\AP2 Data Processing\"/>
    </mc:Choice>
  </mc:AlternateContent>
  <xr:revisionPtr revIDLastSave="0" documentId="13_ncr:1_{02B1D8FD-090C-4608-A6F9-854F11B57861}" xr6:coauthVersionLast="45" xr6:coauthVersionMax="45" xr10:uidLastSave="{00000000-0000-0000-0000-000000000000}"/>
  <bookViews>
    <workbookView xWindow="-120" yWindow="-16320" windowWidth="29040" windowHeight="15840" tabRatio="840" activeTab="3" xr2:uid="{00000000-000D-0000-FFFF-FFFF00000000}"/>
  </bookViews>
  <sheets>
    <sheet name="Results and sample table import" sheetId="1" r:id="rId1"/>
    <sheet name="NO3-N std curve construction" sheetId="2" r:id="rId2"/>
    <sheet name="NO3 Data processing" sheetId="3" r:id="rId3"/>
    <sheet name="Final Output" sheetId="7" r:id="rId4"/>
    <sheet name="Sheet1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8" i="3" l="1"/>
  <c r="K101" i="3"/>
  <c r="K131" i="3"/>
  <c r="K100" i="3"/>
  <c r="K137" i="3"/>
  <c r="K130" i="3"/>
  <c r="K136" i="3"/>
  <c r="K143" i="3"/>
  <c r="K22" i="3"/>
  <c r="K23" i="3"/>
  <c r="K61" i="3"/>
  <c r="K19" i="3"/>
  <c r="K24" i="3"/>
  <c r="K63" i="3"/>
  <c r="K62" i="3"/>
  <c r="K146" i="3"/>
  <c r="K145" i="3"/>
  <c r="K147" i="3"/>
  <c r="K139" i="3"/>
  <c r="K144" i="3"/>
  <c r="K140" i="3"/>
  <c r="K142" i="3"/>
  <c r="K141" i="3"/>
  <c r="K161" i="3"/>
  <c r="K43" i="3"/>
  <c r="K44" i="3"/>
  <c r="K45" i="3"/>
  <c r="K109" i="3"/>
  <c r="K110" i="3"/>
  <c r="K111" i="3"/>
  <c r="K112" i="3"/>
  <c r="K113" i="3"/>
  <c r="K114" i="3"/>
  <c r="K115" i="3"/>
  <c r="K116" i="3"/>
  <c r="K117" i="3"/>
  <c r="K153" i="3"/>
  <c r="K154" i="3"/>
  <c r="K155" i="3"/>
  <c r="K156" i="3"/>
  <c r="K70" i="3"/>
  <c r="K71" i="3"/>
  <c r="K72" i="3"/>
  <c r="K73" i="3"/>
  <c r="K74" i="3"/>
  <c r="K75" i="3"/>
  <c r="K82" i="3"/>
  <c r="K83" i="3"/>
  <c r="K84" i="3"/>
  <c r="K106" i="3"/>
  <c r="K107" i="3"/>
  <c r="K108" i="3"/>
  <c r="K122" i="3"/>
  <c r="K123" i="3"/>
  <c r="K151" i="3"/>
  <c r="K152" i="3"/>
  <c r="K31" i="3"/>
  <c r="K32" i="3"/>
  <c r="K37" i="3"/>
  <c r="K38" i="3"/>
  <c r="K39" i="3"/>
  <c r="K76" i="3"/>
  <c r="K77" i="3"/>
  <c r="K78" i="3"/>
  <c r="K121" i="3"/>
  <c r="K149" i="3"/>
  <c r="K33" i="3"/>
  <c r="K41" i="3"/>
  <c r="K42" i="3"/>
  <c r="K148" i="3"/>
  <c r="K150" i="3"/>
  <c r="K34" i="3"/>
  <c r="K40" i="3"/>
  <c r="K56" i="3"/>
  <c r="K57" i="3"/>
  <c r="K67" i="3"/>
  <c r="K157" i="3"/>
  <c r="K162" i="3"/>
  <c r="K35" i="3"/>
  <c r="K36" i="3"/>
  <c r="K54" i="3"/>
  <c r="K55" i="3"/>
  <c r="K69" i="3"/>
  <c r="K159" i="3"/>
  <c r="K52" i="3"/>
  <c r="K53" i="3"/>
  <c r="K68" i="3"/>
  <c r="K79" i="3"/>
  <c r="K103" i="3"/>
  <c r="K16" i="3"/>
  <c r="K17" i="3"/>
  <c r="K30" i="3"/>
  <c r="K80" i="3"/>
  <c r="K104" i="3"/>
  <c r="K105" i="3"/>
  <c r="K158" i="3"/>
  <c r="K18" i="3"/>
  <c r="K81" i="3"/>
  <c r="K91" i="3"/>
  <c r="K93" i="3"/>
  <c r="K92" i="3"/>
  <c r="K118" i="3"/>
  <c r="K119" i="3"/>
  <c r="K120" i="3"/>
  <c r="K13" i="3"/>
  <c r="K15" i="3"/>
  <c r="K29" i="3"/>
  <c r="K14" i="3"/>
  <c r="K28" i="3"/>
  <c r="K49" i="3"/>
  <c r="K51" i="3"/>
  <c r="K90" i="3"/>
  <c r="K50" i="3"/>
  <c r="K7" i="3"/>
  <c r="K89" i="3"/>
  <c r="K95" i="3"/>
  <c r="K127" i="3"/>
  <c r="K10" i="3"/>
  <c r="K88" i="3"/>
  <c r="K94" i="3"/>
  <c r="K128" i="3"/>
  <c r="K20" i="3"/>
  <c r="K66" i="3"/>
  <c r="K96" i="3"/>
  <c r="K11" i="3"/>
  <c r="K12" i="3"/>
  <c r="K21" i="3"/>
  <c r="K129" i="3"/>
  <c r="K9" i="3"/>
  <c r="K58" i="3"/>
  <c r="K59" i="3"/>
  <c r="K60" i="3"/>
  <c r="K64" i="3"/>
  <c r="K126" i="3"/>
  <c r="K25" i="3"/>
  <c r="K65" i="3"/>
  <c r="K134" i="3"/>
  <c r="K8" i="3"/>
  <c r="K27" i="3"/>
  <c r="K26" i="3"/>
  <c r="K47" i="3"/>
  <c r="K46" i="3"/>
  <c r="K48" i="3"/>
  <c r="K85" i="3"/>
  <c r="K86" i="3"/>
  <c r="K87" i="3"/>
  <c r="K97" i="3"/>
  <c r="K98" i="3"/>
  <c r="K99" i="3"/>
  <c r="K125" i="3"/>
  <c r="K124" i="3"/>
  <c r="K133" i="3"/>
  <c r="K102" i="3"/>
  <c r="K135" i="3"/>
  <c r="K160" i="3"/>
  <c r="K132" i="3" l="1"/>
  <c r="H48" i="2"/>
  <c r="H49" i="2"/>
  <c r="H50" i="2"/>
  <c r="H51" i="2"/>
  <c r="H52" i="2"/>
  <c r="H53" i="2"/>
  <c r="H54" i="2"/>
  <c r="H55" i="2"/>
  <c r="E40" i="2"/>
  <c r="E41" i="2"/>
  <c r="E42" i="2"/>
  <c r="E43" i="2"/>
  <c r="E44" i="2"/>
  <c r="E45" i="2"/>
  <c r="E46" i="2"/>
  <c r="E47" i="2"/>
  <c r="E48" i="2"/>
  <c r="E49" i="2"/>
  <c r="E50" i="2"/>
  <c r="E39" i="2"/>
  <c r="D40" i="2"/>
  <c r="D41" i="2"/>
  <c r="D42" i="2"/>
  <c r="D43" i="2"/>
  <c r="D44" i="2"/>
  <c r="D45" i="2"/>
  <c r="D46" i="2"/>
  <c r="D47" i="2"/>
  <c r="D48" i="2"/>
  <c r="D49" i="2"/>
  <c r="D5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I50" i="2" l="1"/>
  <c r="I49" i="2"/>
  <c r="I48" i="2"/>
  <c r="D39" i="2"/>
  <c r="AL12" i="2"/>
  <c r="AM12" i="2" s="1"/>
  <c r="AL16" i="2"/>
  <c r="AM16" i="2" s="1"/>
  <c r="AL20" i="2"/>
  <c r="AM20" i="2" s="1"/>
  <c r="AL24" i="2"/>
  <c r="AM24" i="2" s="1"/>
  <c r="AL28" i="2"/>
  <c r="AM28" i="2" s="1"/>
  <c r="AJ28" i="2"/>
  <c r="AI28" i="2"/>
  <c r="AJ27" i="2"/>
  <c r="AI27" i="2"/>
  <c r="AJ26" i="2"/>
  <c r="AI26" i="2"/>
  <c r="AJ25" i="2"/>
  <c r="AI25" i="2"/>
  <c r="AJ24" i="2"/>
  <c r="AI24" i="2"/>
  <c r="AJ23" i="2"/>
  <c r="AI23" i="2"/>
  <c r="AJ22" i="2"/>
  <c r="AI22" i="2"/>
  <c r="AJ21" i="2"/>
  <c r="AI21" i="2"/>
  <c r="AJ20" i="2"/>
  <c r="AI20" i="2"/>
  <c r="AJ19" i="2"/>
  <c r="AI19" i="2"/>
  <c r="AJ18" i="2"/>
  <c r="AI18" i="2"/>
  <c r="AJ17" i="2"/>
  <c r="AI17" i="2"/>
  <c r="AJ16" i="2"/>
  <c r="AI16" i="2"/>
  <c r="AJ15" i="2"/>
  <c r="AI15" i="2"/>
  <c r="AJ14" i="2"/>
  <c r="AI14" i="2"/>
  <c r="AJ13" i="2"/>
  <c r="AI13" i="2"/>
  <c r="AJ12" i="2"/>
  <c r="AI12" i="2"/>
  <c r="AJ11" i="2"/>
  <c r="AI11" i="2"/>
  <c r="AK10" i="2"/>
  <c r="AL10" i="2" s="1"/>
  <c r="AJ10" i="2"/>
  <c r="AI10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E11" i="2"/>
  <c r="F11" i="2" s="1"/>
  <c r="F12" i="2"/>
  <c r="F13" i="2"/>
  <c r="F14" i="2"/>
  <c r="F15" i="2"/>
  <c r="F18" i="2"/>
  <c r="F19" i="2"/>
  <c r="F20" i="2"/>
  <c r="F21" i="2"/>
  <c r="F22" i="2"/>
  <c r="F23" i="2"/>
  <c r="F24" i="2"/>
  <c r="F26" i="2"/>
  <c r="F27" i="2"/>
  <c r="F28" i="2"/>
  <c r="E10" i="2"/>
  <c r="E9" i="2"/>
  <c r="E8" i="2"/>
  <c r="F25" i="2"/>
  <c r="F17" i="2"/>
  <c r="F16" i="2"/>
  <c r="I51" i="2"/>
  <c r="H56" i="2"/>
  <c r="I56" i="2" s="1"/>
  <c r="I55" i="2"/>
  <c r="I54" i="2"/>
  <c r="I53" i="2"/>
  <c r="I52" i="2"/>
  <c r="N4" i="1"/>
  <c r="AL14" i="2" l="1"/>
  <c r="AM14" i="2" s="1"/>
  <c r="AL23" i="2"/>
  <c r="AM23" i="2" s="1"/>
  <c r="AL15" i="2"/>
  <c r="AM15" i="2" s="1"/>
  <c r="AL27" i="2"/>
  <c r="AM27" i="2" s="1"/>
  <c r="AL19" i="2"/>
  <c r="AM19" i="2" s="1"/>
  <c r="AL18" i="2"/>
  <c r="AM18" i="2" s="1"/>
  <c r="AL26" i="2"/>
  <c r="AM26" i="2" s="1"/>
  <c r="AL21" i="2"/>
  <c r="AM21" i="2" s="1"/>
  <c r="AL17" i="2"/>
  <c r="AM17" i="2" s="1"/>
  <c r="AL25" i="2"/>
  <c r="AM25" i="2" s="1"/>
  <c r="AL13" i="2"/>
  <c r="AM13" i="2" s="1"/>
  <c r="AL11" i="2"/>
  <c r="AM11" i="2" s="1"/>
  <c r="AL22" i="2"/>
  <c r="AM22" i="2" s="1"/>
</calcChain>
</file>

<file path=xl/sharedStrings.xml><?xml version="1.0" encoding="utf-8"?>
<sst xmlns="http://schemas.openxmlformats.org/spreadsheetml/2006/main" count="1704" uniqueCount="435">
  <si>
    <t>Sample Info</t>
  </si>
  <si>
    <t>Peak#</t>
  </si>
  <si>
    <t>Position</t>
  </si>
  <si>
    <t>Identifier</t>
  </si>
  <si>
    <t>Type</t>
  </si>
  <si>
    <t>Raw Ht</t>
  </si>
  <si>
    <t>1:1</t>
  </si>
  <si>
    <t>SYNC</t>
  </si>
  <si>
    <t>1:2</t>
  </si>
  <si>
    <t>CO</t>
  </si>
  <si>
    <t>Carry over</t>
  </si>
  <si>
    <t>1:3</t>
  </si>
  <si>
    <t>W</t>
  </si>
  <si>
    <t>Wash</t>
  </si>
  <si>
    <t>1:6</t>
  </si>
  <si>
    <t>1:7</t>
  </si>
  <si>
    <t>C1</t>
  </si>
  <si>
    <t>Calibrant</t>
  </si>
  <si>
    <t>1:8</t>
  </si>
  <si>
    <t>C2</t>
  </si>
  <si>
    <t>1:9</t>
  </si>
  <si>
    <t>C3</t>
  </si>
  <si>
    <t>1:10</t>
  </si>
  <si>
    <t>C4</t>
  </si>
  <si>
    <t>1:11</t>
  </si>
  <si>
    <t>C5</t>
  </si>
  <si>
    <t>1:12</t>
  </si>
  <si>
    <t>C6</t>
  </si>
  <si>
    <t>CC1</t>
  </si>
  <si>
    <t>Unknown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</si>
  <si>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</si>
  <si>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</si>
  <si>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</si>
  <si>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</si>
  <si>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</si>
  <si>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</si>
  <si>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</si>
  <si>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</si>
  <si>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</si>
  <si>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</si>
  <si>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</si>
  <si>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</si>
  <si>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</si>
  <si>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</si>
  <si>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</si>
  <si>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</si>
  <si>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</si>
  <si>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</si>
  <si>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</si>
  <si>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</si>
  <si>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</si>
  <si>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</si>
  <si>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</si>
  <si>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</si>
  <si>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</si>
  <si>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</si>
  <si>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</si>
  <si>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</si>
  <si>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</si>
  <si>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</si>
  <si>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</si>
  <si>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</si>
  <si>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</si>
  <si>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</si>
  <si>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</si>
  <si>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</si>
  <si>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</si>
  <si>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</si>
  <si>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</si>
  <si>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</si>
  <si>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</si>
  <si>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</si>
  <si>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</si>
  <si>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</si>
  <si>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</si>
  <si>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</si>
  <si>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</si>
  <si>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</si>
  <si>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</si>
  <si>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</si>
  <si>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</si>
  <si>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</si>
  <si>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</si>
  <si>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</si>
  <si>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</si>
  <si>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</si>
  <si>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</si>
  <si>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</si>
  <si>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</si>
  <si>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</si>
  <si>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</si>
  <si>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</si>
  <si>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</si>
  <si>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</si>
  <si>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</si>
  <si>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</si>
  <si>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</si>
  <si>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</si>
  <si>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</si>
  <si>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</si>
  <si>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</si>
  <si>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</si>
  <si>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</si>
  <si>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</si>
  <si>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</si>
  <si>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</si>
  <si>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</si>
  <si>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</si>
  <si>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</si>
  <si>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</si>
  <si>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</si>
  <si>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</si>
  <si>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</si>
  <si>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</si>
  <si>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</si>
  <si>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</si>
  <si>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</si>
  <si>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</si>
  <si>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</si>
  <si>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</si>
  <si>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</si>
  <si>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</si>
  <si>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</si>
  <si>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</si>
  <si>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</si>
  <si>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</si>
  <si>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</si>
  <si>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</si>
  <si>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</si>
  <si>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</si>
  <si>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</si>
  <si>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</si>
  <si>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</si>
  <si>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</si>
  <si>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</si>
  <si>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</si>
  <si>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</si>
  <si>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</si>
  <si>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</si>
  <si>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</si>
  <si>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</si>
  <si>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</si>
  <si>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</si>
  <si>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</si>
  <si>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</si>
  <si>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</si>
  <si>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</si>
  <si>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</si>
  <si>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</si>
  <si>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</si>
  <si>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</si>
  <si>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</si>
  <si>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</si>
  <si>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</si>
  <si>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</si>
  <si>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</si>
  <si>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</si>
  <si>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</si>
  <si>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</si>
  <si>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</si>
  <si>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</si>
  <si>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</si>
  <si>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</si>
  <si>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</si>
  <si>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</si>
  <si>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</si>
  <si>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</si>
  <si>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</si>
  <si>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</si>
  <si>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</si>
  <si>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</si>
  <si>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</si>
  <si>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</si>
  <si>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</si>
  <si>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</si>
  <si>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</si>
  <si>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</si>
  <si>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</si>
  <si>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</si>
  <si>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</si>
  <si>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</si>
  <si>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</si>
  <si>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</si>
  <si>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</si>
  <si>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</si>
  <si>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</si>
  <si>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</si>
  <si>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</si>
  <si>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</si>
  <si>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</si>
  <si>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</si>
  <si>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</si>
  <si>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</si>
  <si>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</si>
  <si>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</si>
  <si>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</si>
  <si>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</si>
  <si>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</si>
  <si>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</si>
  <si>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</si>
  <si>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</si>
  <si>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</si>
  <si>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</si>
  <si>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</si>
  <si>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</si>
  <si>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</si>
  <si>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</si>
  <si>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</si>
  <si>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</si>
  <si>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</si>
  <si>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</si>
  <si>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</si>
  <si>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</si>
  <si>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</si>
  <si>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</si>
  <si>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</si>
  <si>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</si>
  <si>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</si>
  <si>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</si>
  <si>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</si>
  <si>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</si>
  <si>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</si>
  <si>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</si>
  <si>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</si>
  <si>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</si>
  <si>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</si>
  <si>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</si>
  <si>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</si>
  <si>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</si>
  <si>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</si>
  <si>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</si>
  <si>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</si>
  <si>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</si>
  <si>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</si>
  <si>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</si>
  <si>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</si>
  <si>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</si>
  <si>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</si>
  <si>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</si>
  <si>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</si>
  <si>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</si>
  <si>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</si>
  <si>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</si>
  <si>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</si>
  <si>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</si>
  <si>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</si>
  <si>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</si>
  <si>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</si>
  <si>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</si>
  <si>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</si>
  <si>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</si>
  <si>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</si>
  <si>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</si>
  <si>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</si>
  <si>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</si>
  <si>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</si>
  <si>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</si>
  <si>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</si>
  <si>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</si>
  <si>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</si>
  <si>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</si>
  <si>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</si>
  <si>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</si>
  <si>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</si>
  <si>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</si>
  <si>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</si>
  <si>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</si>
  <si>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</si>
  <si>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</si>
  <si>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</si>
  <si>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</si>
  <si>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</si>
  <si>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</si>
  <si>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</si>
  <si>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</si>
  <si>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</si>
  <si>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</si>
  <si>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</si>
  <si>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</si>
  <si>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</si>
  <si>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</si>
  <si>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</si>
  <si>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</si>
  <si>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</si>
  <si>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</si>
  <si>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</si>
  <si>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</si>
  <si>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</si>
  <si>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</si>
  <si>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</si>
  <si>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</si>
  <si>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</si>
  <si>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</si>
  <si>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</si>
  <si>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3:37</t>
  </si>
  <si>
    <t>133</t>
  </si>
  <si>
    <t>3:38</t>
  </si>
  <si>
    <t>134</t>
  </si>
  <si>
    <t>3:39</t>
  </si>
  <si>
    <t>135</t>
  </si>
  <si>
    <t>3:40</t>
  </si>
  <si>
    <t>136</t>
  </si>
  <si>
    <t>3:41</t>
  </si>
  <si>
    <t>137</t>
  </si>
  <si>
    <t>3:42</t>
  </si>
  <si>
    <t>138</t>
  </si>
  <si>
    <t>3:43</t>
  </si>
  <si>
    <t>139</t>
  </si>
  <si>
    <t>3:44</t>
  </si>
  <si>
    <t>140</t>
  </si>
  <si>
    <t>3:45</t>
  </si>
  <si>
    <t>141</t>
  </si>
  <si>
    <t>3:46</t>
  </si>
  <si>
    <t>142</t>
  </si>
  <si>
    <t>3:47</t>
  </si>
  <si>
    <t>143</t>
  </si>
  <si>
    <t>3:48</t>
  </si>
  <si>
    <t>144</t>
  </si>
  <si>
    <t>3:49</t>
  </si>
  <si>
    <t>145</t>
  </si>
  <si>
    <t>3:50</t>
  </si>
  <si>
    <t>146</t>
  </si>
  <si>
    <t>3:51</t>
  </si>
  <si>
    <t>147</t>
  </si>
  <si>
    <t>3:52</t>
  </si>
  <si>
    <t>148</t>
  </si>
  <si>
    <t>3:53</t>
  </si>
  <si>
    <t>149</t>
  </si>
  <si>
    <t>3:54</t>
  </si>
  <si>
    <t>150</t>
  </si>
  <si>
    <t>Claibrant Id</t>
  </si>
  <si>
    <t>[x] ppm</t>
  </si>
  <si>
    <t>Standard Curve - all data</t>
  </si>
  <si>
    <t>Id</t>
  </si>
  <si>
    <t>Analyte</t>
  </si>
  <si>
    <t>ID</t>
  </si>
  <si>
    <t>Analyte 1 =</t>
  </si>
  <si>
    <t>peak hght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</si>
  <si>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</si>
  <si>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</si>
  <si>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</si>
  <si>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</si>
  <si>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</si>
  <si>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</si>
  <si>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</si>
  <si>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</si>
  <si>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</si>
  <si>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</si>
  <si>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</si>
  <si>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</si>
  <si>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</si>
  <si>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</si>
  <si>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</si>
  <si>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</si>
  <si>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</si>
  <si>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</si>
  <si>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</si>
  <si>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</si>
  <si>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</si>
  <si>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</si>
  <si>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</si>
  <si>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</si>
  <si>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</si>
  <si>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hat</t>
  </si>
  <si>
    <t>low curve (5 - 50 ppb)</t>
  </si>
  <si>
    <t>high curve (50 - 200 ppb)</t>
  </si>
  <si>
    <t>% error</t>
  </si>
  <si>
    <t>Low curve:</t>
  </si>
  <si>
    <t>intcpt</t>
  </si>
  <si>
    <t>X coeff</t>
  </si>
  <si>
    <t>X2 coefficient</t>
  </si>
  <si>
    <t>c</t>
  </si>
  <si>
    <t>Row</t>
  </si>
  <si>
    <t>SAMPLE DATE</t>
  </si>
  <si>
    <t>SAMPLE SITE</t>
  </si>
  <si>
    <t>a</t>
  </si>
  <si>
    <t>b</t>
  </si>
  <si>
    <t>Run Name: LTREB No3 7~18~18-8~31~18 Rerun</t>
  </si>
  <si>
    <t>Run Date: 9/28/2018</t>
  </si>
  <si>
    <t>Operator: Valett Lab</t>
  </si>
  <si>
    <t>Nitrate-Nitrite</t>
  </si>
  <si>
    <t>mg/L</t>
  </si>
  <si>
    <t>1:4</t>
  </si>
  <si>
    <t>NO3</t>
  </si>
  <si>
    <t>1:5</t>
  </si>
  <si>
    <t>NOX%</t>
  </si>
  <si>
    <t>NO3 check</t>
  </si>
  <si>
    <t>NO3 Efficiency</t>
  </si>
  <si>
    <t>111.28%</t>
  </si>
  <si>
    <t>101.39%</t>
  </si>
  <si>
    <t>QC 2</t>
  </si>
  <si>
    <t>3:55</t>
  </si>
  <si>
    <t>151</t>
  </si>
  <si>
    <t>3:56</t>
  </si>
  <si>
    <t>152</t>
  </si>
  <si>
    <t>3:57</t>
  </si>
  <si>
    <t>153</t>
  </si>
  <si>
    <t>3:58</t>
  </si>
  <si>
    <t>154</t>
  </si>
  <si>
    <t>3:59</t>
  </si>
  <si>
    <t>155</t>
  </si>
  <si>
    <t>3:60</t>
  </si>
  <si>
    <t>156</t>
  </si>
  <si>
    <t>SAMPLE REPLICATE</t>
  </si>
  <si>
    <t>HIgh curve:</t>
  </si>
  <si>
    <t>peak hght (x)</t>
  </si>
  <si>
    <t>yhat [ppm]</t>
  </si>
  <si>
    <t xml:space="preserve">Calibrant </t>
  </si>
  <si>
    <t>(mg/L N)</t>
  </si>
  <si>
    <t xml:space="preserve">Conc. </t>
  </si>
  <si>
    <t>.</t>
  </si>
  <si>
    <t>NO3-N</t>
  </si>
  <si>
    <t>III) Curve splitting</t>
  </si>
  <si>
    <t>Low curve</t>
  </si>
  <si>
    <t>conc</t>
  </si>
  <si>
    <t>Highcurve</t>
  </si>
  <si>
    <t>not used</t>
  </si>
  <si>
    <t>I) Data Acquisition</t>
  </si>
  <si>
    <t>II) Curve analysis all data</t>
  </si>
  <si>
    <t>All data - Linear Fit</t>
  </si>
  <si>
    <t>quadratic curve coeficients</t>
  </si>
  <si>
    <t>(O-E/E)*100%</t>
  </si>
  <si>
    <t xml:space="preserve">All non-linear </t>
  </si>
  <si>
    <t>mg/L FASPac</t>
  </si>
  <si>
    <t>mg/L CurveFit</t>
  </si>
  <si>
    <t>Corr Ht</t>
  </si>
  <si>
    <t>Low curve parameters &lt;.050 mg/L</t>
  </si>
  <si>
    <t>High curve parameters &gt; 0.50 mg/L</t>
  </si>
  <si>
    <t>Int</t>
  </si>
  <si>
    <t>x1</t>
  </si>
  <si>
    <t>x2</t>
  </si>
  <si>
    <t>Sample Date</t>
  </si>
  <si>
    <t>N-Nitrate</t>
  </si>
  <si>
    <t xml:space="preserve">mg/L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</si>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</sst>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\-0"/>
    <numFmt numFmtId="165" formatCode="0.0000;\-0.0000"/>
    <numFmt numFmtId="166" formatCode="0.000;\-0.000"/>
    <numFmt numFmtId="167" formatCode="0.0000"/>
    <numFmt numFmtId="168" formatCode="0.0"/>
    <numFmt numFmtId="169" formatCode="0.000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0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3">
    <xf numFmtId="0" fontId="0" fillId="0" borderId="0" xfId="0"/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top"/>
    </xf>
    <xf numFmtId="0" fontId="3" fillId="3" borderId="2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4" fillId="0" borderId="0" xfId="0" applyFont="1"/>
    <xf numFmtId="0" fontId="4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4" fillId="0" borderId="0" xfId="0" applyNumberFormat="1" applyFont="1"/>
    <xf numFmtId="0" fontId="4" fillId="0" borderId="0" xfId="0" applyFont="1" applyFill="1" applyAlignment="1">
      <alignment vertical="top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Continuous"/>
    </xf>
    <xf numFmtId="168" fontId="0" fillId="0" borderId="0" xfId="0" applyNumberFormat="1"/>
    <xf numFmtId="0" fontId="4" fillId="4" borderId="0" xfId="0" applyFont="1" applyFill="1"/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4" borderId="0" xfId="0" applyFill="1"/>
    <xf numFmtId="167" fontId="0" fillId="4" borderId="0" xfId="0" applyNumberFormat="1" applyFill="1"/>
    <xf numFmtId="167" fontId="4" fillId="4" borderId="0" xfId="0" applyNumberFormat="1" applyFont="1" applyFill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165" fontId="2" fillId="0" borderId="0" xfId="0" applyNumberFormat="1" applyFont="1" applyFill="1" applyBorder="1" applyAlignment="1">
      <alignment horizontal="right" vertical="top"/>
    </xf>
    <xf numFmtId="166" fontId="2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Alignment="1">
      <alignment vertical="top"/>
    </xf>
    <xf numFmtId="0" fontId="8" fillId="2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4" borderId="11" xfId="0" applyFont="1" applyFill="1" applyBorder="1"/>
    <xf numFmtId="0" fontId="0" fillId="4" borderId="12" xfId="0" applyFill="1" applyBorder="1"/>
    <xf numFmtId="0" fontId="4" fillId="4" borderId="14" xfId="0" applyFont="1" applyFill="1" applyBorder="1"/>
    <xf numFmtId="0" fontId="4" fillId="4" borderId="10" xfId="0" applyNumberFormat="1" applyFont="1" applyFill="1" applyBorder="1"/>
    <xf numFmtId="0" fontId="0" fillId="4" borderId="11" xfId="0" applyFill="1" applyBorder="1" applyAlignment="1">
      <alignment horizontal="center"/>
    </xf>
    <xf numFmtId="0" fontId="0" fillId="4" borderId="13" xfId="0" applyFill="1" applyBorder="1"/>
    <xf numFmtId="0" fontId="4" fillId="4" borderId="7" xfId="0" applyFont="1" applyFill="1" applyBorder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Border="1"/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9" xfId="0" applyFont="1" applyFill="1" applyBorder="1"/>
    <xf numFmtId="0" fontId="0" fillId="3" borderId="9" xfId="0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9" fillId="5" borderId="3" xfId="0" applyFont="1" applyFill="1" applyBorder="1"/>
    <xf numFmtId="0" fontId="9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4" fillId="5" borderId="6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10" fillId="0" borderId="0" xfId="0" applyFont="1" applyBorder="1"/>
    <xf numFmtId="0" fontId="4" fillId="3" borderId="0" xfId="0" applyFont="1" applyFill="1" applyBorder="1"/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4" borderId="0" xfId="0" applyFont="1" applyFill="1" applyBorder="1"/>
    <xf numFmtId="0" fontId="0" fillId="4" borderId="0" xfId="0" applyFill="1" applyBorder="1"/>
    <xf numFmtId="167" fontId="0" fillId="4" borderId="0" xfId="0" applyNumberFormat="1" applyFill="1" applyBorder="1"/>
    <xf numFmtId="167" fontId="4" fillId="4" borderId="0" xfId="0" applyNumberFormat="1" applyFont="1" applyFill="1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8" fillId="2" borderId="1" xfId="0" applyFont="1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2" fontId="13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169" fontId="0" fillId="0" borderId="0" xfId="0" applyNumberFormat="1" applyFont="1" applyFill="1" applyAlignment="1">
      <alignment vertical="top"/>
    </xf>
    <xf numFmtId="0" fontId="0" fillId="0" borderId="0" xfId="0" applyFont="1" applyFill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4" fillId="3" borderId="0" xfId="0" applyFont="1" applyFill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3" borderId="0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  <xf numFmtId="14" fontId="0" fillId="0" borderId="0" xfId="0" applyNumberFormat="1" applyFill="1" applyAlignment="1">
      <alignment horizontal="center"/>
    </xf>
    <xf numFmtId="165" fontId="2" fillId="5" borderId="0" xfId="0" applyNumberFormat="1" applyFont="1" applyFill="1" applyAlignment="1">
      <alignment horizontal="right" vertical="top"/>
    </xf>
    <xf numFmtId="0" fontId="8" fillId="2" borderId="1" xfId="0" applyFont="1" applyFill="1" applyBorder="1" applyAlignment="1">
      <alignment horizontal="center" vertical="top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'NO3-N std curve construction'!$G$45:$G$56</c:f>
              <c:numCache>
                <c:formatCode>0.0000;\-0.0000</c:formatCode>
                <c:ptCount val="12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3.5000000000000003E-2</c:v>
                </c:pt>
                <c:pt idx="4">
                  <c:v>3.7999999999999999E-2</c:v>
                </c:pt>
                <c:pt idx="5">
                  <c:v>3.7999999999999999E-2</c:v>
                </c:pt>
                <c:pt idx="6">
                  <c:v>7.8E-2</c:v>
                </c:pt>
                <c:pt idx="7">
                  <c:v>7.8E-2</c:v>
                </c:pt>
                <c:pt idx="8">
                  <c:v>7.8E-2</c:v>
                </c:pt>
                <c:pt idx="9">
                  <c:v>0.375</c:v>
                </c:pt>
                <c:pt idx="10">
                  <c:v>0.376</c:v>
                </c:pt>
                <c:pt idx="11">
                  <c:v>0.375</c:v>
                </c:pt>
              </c:numCache>
            </c:numRef>
          </c:xVal>
          <c:yVal>
            <c:numRef>
              <c:f>'NO3-N std curve construction'!$F$45:$F$56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A-48BD-9614-8118D390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24560"/>
        <c:axId val="461225344"/>
      </c:scatterChart>
      <c:valAx>
        <c:axId val="461224560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461225344"/>
        <c:crosses val="autoZero"/>
        <c:crossBetween val="midCat"/>
      </c:valAx>
      <c:valAx>
        <c:axId val="461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22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'NO3-N std curve construction'!$C$39:$C$50</c:f>
              <c:numCache>
                <c:formatCode>0.0000;\-0.0000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3.5000000000000003E-2</c:v>
                </c:pt>
                <c:pt idx="10">
                  <c:v>3.7999999999999999E-2</c:v>
                </c:pt>
                <c:pt idx="11">
                  <c:v>3.7999999999999999E-2</c:v>
                </c:pt>
              </c:numCache>
            </c:numRef>
          </c:xVal>
          <c:yVal>
            <c:numRef>
              <c:f>'NO3-N std curve construction'!$B$39:$B$50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7-4AEC-BBF7-E93F8F64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26520"/>
        <c:axId val="461226912"/>
      </c:scatterChart>
      <c:valAx>
        <c:axId val="461226520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461226912"/>
        <c:crosses val="autoZero"/>
        <c:crossBetween val="midCat"/>
      </c:valAx>
      <c:valAx>
        <c:axId val="4612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22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'NO3-N std curve construction'!$AK$11:$AK$28</c:f>
              <c:numCache>
                <c:formatCode>0.0000;\-0.0000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3.5000000000000003E-2</c:v>
                </c:pt>
                <c:pt idx="10">
                  <c:v>3.7999999999999999E-2</c:v>
                </c:pt>
                <c:pt idx="11">
                  <c:v>3.7999999999999999E-2</c:v>
                </c:pt>
                <c:pt idx="12">
                  <c:v>7.8E-2</c:v>
                </c:pt>
                <c:pt idx="13">
                  <c:v>7.8E-2</c:v>
                </c:pt>
                <c:pt idx="14">
                  <c:v>7.8E-2</c:v>
                </c:pt>
                <c:pt idx="15">
                  <c:v>0.375</c:v>
                </c:pt>
                <c:pt idx="16">
                  <c:v>0.376</c:v>
                </c:pt>
                <c:pt idx="17">
                  <c:v>0.375</c:v>
                </c:pt>
              </c:numCache>
            </c:numRef>
          </c:xVal>
          <c:yVal>
            <c:numRef>
              <c:f>'NO3-N std curve construction'!$AJ$11:$AJ$28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5-49E9-8748-57B46147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27696"/>
        <c:axId val="459509896"/>
      </c:scatterChart>
      <c:valAx>
        <c:axId val="461227696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459509896"/>
        <c:crosses val="autoZero"/>
        <c:crossBetween val="midCat"/>
      </c:valAx>
      <c:valAx>
        <c:axId val="45950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46122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41</xdr:row>
      <xdr:rowOff>52386</xdr:rowOff>
    </xdr:from>
    <xdr:to>
      <xdr:col>29</xdr:col>
      <xdr:colOff>476249</xdr:colOff>
      <xdr:row>58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28576</xdr:colOff>
      <xdr:row>41</xdr:row>
      <xdr:rowOff>14287</xdr:rowOff>
    </xdr:from>
    <xdr:to>
      <xdr:col>21</xdr:col>
      <xdr:colOff>361950</xdr:colOff>
      <xdr:row>57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285750</xdr:colOff>
      <xdr:row>5</xdr:row>
      <xdr:rowOff>9525</xdr:rowOff>
    </xdr:from>
    <xdr:to>
      <xdr:col>31</xdr:col>
      <xdr:colOff>142874</xdr:colOff>
      <xdr:row>20</xdr:row>
      <xdr:rowOff>61914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4"/>
  <sheetViews>
    <sheetView topLeftCell="A162" workbookViewId="0">
      <selection activeCell="K183" sqref="K183"/>
    </sheetView>
  </sheetViews>
  <sheetFormatPr defaultColWidth="11.453125" defaultRowHeight="12.75" customHeight="1" x14ac:dyDescent="0.25"/>
  <cols>
    <col min="1" max="1" width="4.453125" style="4" bestFit="1" customWidth="1"/>
    <col min="2" max="2" width="13.6328125" style="4" bestFit="1" customWidth="1"/>
    <col min="3" max="3" width="12.81640625" style="4" bestFit="1" customWidth="1"/>
    <col min="4" max="4" width="18.81640625" style="4" bestFit="1" customWidth="1"/>
    <col min="5" max="5" width="33.36328125" style="4" bestFit="1" customWidth="1"/>
    <col min="6" max="6" width="7.90625" style="4" bestFit="1" customWidth="1"/>
    <col min="7" max="7" width="13.36328125" style="4" bestFit="1" customWidth="1"/>
    <col min="8" max="8" width="9.81640625" style="4" bestFit="1" customWidth="1"/>
    <col min="9" max="9" width="6.81640625" style="4" bestFit="1" customWidth="1"/>
    <col min="10" max="10" width="6.6328125" style="4" bestFit="1" customWidth="1"/>
    <col min="11" max="11" width="7.81640625" style="30" bestFit="1" customWidth="1"/>
    <col min="12" max="12" width="14" style="30" customWidth="1"/>
    <col min="13" max="13" width="11.453125" style="30"/>
    <col min="14" max="16384" width="11.453125" style="4"/>
  </cols>
  <sheetData>
    <row r="1" spans="1:16" ht="12.75" customHeight="1" x14ac:dyDescent="0.25">
      <c r="E1" s="34" t="s">
        <v>377</v>
      </c>
    </row>
    <row r="2" spans="1:16" ht="12.75" customHeight="1" x14ac:dyDescent="0.25">
      <c r="E2" s="34" t="s">
        <v>378</v>
      </c>
    </row>
    <row r="3" spans="1:16" ht="12.75" customHeight="1" x14ac:dyDescent="0.25">
      <c r="E3" s="34" t="s">
        <v>379</v>
      </c>
    </row>
    <row r="4" spans="1:16" ht="12.75" customHeight="1" x14ac:dyDescent="0.25">
      <c r="M4" s="13" t="s">
        <v>336</v>
      </c>
      <c r="N4" s="4" t="str">
        <f>I5</f>
        <v>Nitrate-Nitrite</v>
      </c>
    </row>
    <row r="5" spans="1:16" ht="15" customHeight="1" x14ac:dyDescent="0.25">
      <c r="E5" s="102" t="s">
        <v>0</v>
      </c>
      <c r="F5" s="102"/>
      <c r="G5" s="102"/>
      <c r="H5" s="102"/>
      <c r="I5" s="102" t="s">
        <v>380</v>
      </c>
      <c r="J5" s="102"/>
      <c r="K5" s="31"/>
      <c r="L5" s="31"/>
      <c r="M5" s="4"/>
    </row>
    <row r="6" spans="1:16" ht="15" customHeight="1" x14ac:dyDescent="0.25">
      <c r="A6" s="27" t="s">
        <v>372</v>
      </c>
      <c r="B6" s="27" t="s">
        <v>373</v>
      </c>
      <c r="C6" s="27" t="s">
        <v>374</v>
      </c>
      <c r="D6" s="27" t="s">
        <v>403</v>
      </c>
      <c r="E6" s="35" t="s">
        <v>1</v>
      </c>
      <c r="F6" s="35" t="s">
        <v>2</v>
      </c>
      <c r="G6" s="35" t="s">
        <v>3</v>
      </c>
      <c r="H6" s="35" t="s">
        <v>4</v>
      </c>
      <c r="I6" s="35" t="s">
        <v>5</v>
      </c>
      <c r="J6" s="97" t="s">
        <v>425</v>
      </c>
      <c r="K6" s="35" t="s">
        <v>381</v>
      </c>
      <c r="L6" s="31"/>
      <c r="M6" s="5" t="s">
        <v>330</v>
      </c>
      <c r="N6" s="5" t="s">
        <v>331</v>
      </c>
    </row>
    <row r="7" spans="1:16" ht="15" customHeight="1" x14ac:dyDescent="0.25">
      <c r="A7" s="28">
        <v>1</v>
      </c>
      <c r="B7" s="36"/>
      <c r="C7" s="36"/>
      <c r="D7" s="36"/>
      <c r="E7" s="90">
        <v>1</v>
      </c>
      <c r="F7" s="91" t="s">
        <v>6</v>
      </c>
      <c r="G7" s="92" t="s">
        <v>7</v>
      </c>
      <c r="H7" s="91" t="s">
        <v>7</v>
      </c>
      <c r="I7" s="93">
        <v>0.371</v>
      </c>
      <c r="J7" s="93">
        <v>0.37</v>
      </c>
      <c r="K7" s="94">
        <v>0.49199999999999999</v>
      </c>
      <c r="L7" s="33"/>
      <c r="M7" s="6" t="s">
        <v>16</v>
      </c>
      <c r="N7" s="28">
        <v>1E-3</v>
      </c>
    </row>
    <row r="8" spans="1:16" ht="15" customHeight="1" x14ac:dyDescent="0.25">
      <c r="A8" s="28">
        <v>2</v>
      </c>
      <c r="B8" s="36"/>
      <c r="C8" s="36"/>
      <c r="D8" s="36"/>
      <c r="E8" s="90">
        <v>2</v>
      </c>
      <c r="F8" s="91" t="s">
        <v>8</v>
      </c>
      <c r="G8" s="92" t="s">
        <v>9</v>
      </c>
      <c r="H8" s="91" t="s">
        <v>10</v>
      </c>
      <c r="I8" s="93">
        <v>3.0000000000000001E-3</v>
      </c>
      <c r="J8" s="93">
        <v>2E-3</v>
      </c>
      <c r="K8" s="94">
        <v>3.0000000000000001E-3</v>
      </c>
      <c r="L8" s="33"/>
      <c r="M8" s="6" t="s">
        <v>19</v>
      </c>
      <c r="N8" s="28">
        <v>5.0000000000000001E-3</v>
      </c>
    </row>
    <row r="9" spans="1:16" ht="15" customHeight="1" x14ac:dyDescent="0.25">
      <c r="A9" s="28">
        <v>3</v>
      </c>
      <c r="B9" s="36"/>
      <c r="C9" s="36"/>
      <c r="D9" s="36"/>
      <c r="E9" s="90">
        <v>3</v>
      </c>
      <c r="F9" s="91" t="s">
        <v>11</v>
      </c>
      <c r="G9" s="92" t="s">
        <v>12</v>
      </c>
      <c r="H9" s="91" t="s">
        <v>13</v>
      </c>
      <c r="I9" s="93">
        <v>1E-3</v>
      </c>
      <c r="J9" s="93">
        <v>0</v>
      </c>
      <c r="K9" s="94">
        <v>1E-3</v>
      </c>
      <c r="L9" s="33"/>
      <c r="M9" s="6" t="s">
        <v>21</v>
      </c>
      <c r="N9" s="28">
        <v>0.01</v>
      </c>
    </row>
    <row r="10" spans="1:16" ht="15" customHeight="1" x14ac:dyDescent="0.25">
      <c r="A10" s="28">
        <v>4</v>
      </c>
      <c r="B10" s="36"/>
      <c r="C10" s="36"/>
      <c r="D10" s="36"/>
      <c r="E10" s="90">
        <v>4</v>
      </c>
      <c r="F10" s="91" t="s">
        <v>382</v>
      </c>
      <c r="G10" s="92" t="s">
        <v>383</v>
      </c>
      <c r="H10" s="91" t="s">
        <v>29</v>
      </c>
      <c r="I10" s="93">
        <v>8.1000000000000003E-2</v>
      </c>
      <c r="J10" s="93">
        <v>7.9000000000000001E-2</v>
      </c>
      <c r="K10" s="94">
        <v>0.10199999999999999</v>
      </c>
      <c r="L10" s="33"/>
      <c r="M10" s="6" t="s">
        <v>23</v>
      </c>
      <c r="N10" s="28">
        <v>0.05</v>
      </c>
    </row>
    <row r="11" spans="1:16" ht="15" customHeight="1" x14ac:dyDescent="0.25">
      <c r="A11" s="28">
        <v>5</v>
      </c>
      <c r="B11" s="36"/>
      <c r="C11" s="36"/>
      <c r="D11" s="36"/>
      <c r="E11" s="90">
        <v>5</v>
      </c>
      <c r="F11" s="91" t="s">
        <v>384</v>
      </c>
      <c r="G11" s="92" t="s">
        <v>385</v>
      </c>
      <c r="H11" s="91" t="s">
        <v>386</v>
      </c>
      <c r="I11" s="93">
        <v>7.2999999999999995E-2</v>
      </c>
      <c r="J11" s="93">
        <v>7.0999999999999994E-2</v>
      </c>
      <c r="K11" s="94">
        <v>9.1999999999999998E-2</v>
      </c>
      <c r="L11" s="33"/>
      <c r="M11" s="6" t="s">
        <v>25</v>
      </c>
      <c r="N11" s="28">
        <v>0.1</v>
      </c>
    </row>
    <row r="12" spans="1:16" ht="15" customHeight="1" x14ac:dyDescent="0.25">
      <c r="A12" s="28">
        <v>6</v>
      </c>
      <c r="B12" s="36"/>
      <c r="C12" s="36"/>
      <c r="D12" s="36"/>
      <c r="E12" s="91"/>
      <c r="F12" s="91"/>
      <c r="G12" s="92" t="s">
        <v>387</v>
      </c>
      <c r="H12" s="91"/>
      <c r="I12" s="95"/>
      <c r="J12" s="95"/>
      <c r="K12" s="95" t="s">
        <v>388</v>
      </c>
      <c r="L12" s="33"/>
      <c r="M12" s="6" t="s">
        <v>27</v>
      </c>
      <c r="N12" s="28">
        <v>0.5</v>
      </c>
    </row>
    <row r="13" spans="1:16" ht="15" customHeight="1" x14ac:dyDescent="0.25">
      <c r="A13" s="28">
        <v>7</v>
      </c>
      <c r="B13" s="36"/>
      <c r="C13" s="36"/>
      <c r="D13" s="36"/>
      <c r="E13" s="90">
        <v>6</v>
      </c>
      <c r="F13" s="91" t="s">
        <v>11</v>
      </c>
      <c r="G13" s="92" t="s">
        <v>12</v>
      </c>
      <c r="H13" s="91" t="s">
        <v>13</v>
      </c>
      <c r="I13" s="93">
        <v>2E-3</v>
      </c>
      <c r="J13" s="93">
        <v>0</v>
      </c>
      <c r="K13" s="94">
        <v>1E-3</v>
      </c>
      <c r="L13" s="33"/>
      <c r="M13" s="6"/>
      <c r="N13" s="28"/>
    </row>
    <row r="14" spans="1:16" ht="15" customHeight="1" x14ac:dyDescent="0.25">
      <c r="A14" s="28">
        <v>8</v>
      </c>
      <c r="B14" s="36"/>
      <c r="C14" s="36"/>
      <c r="D14" s="36"/>
      <c r="E14" s="90">
        <v>7</v>
      </c>
      <c r="F14" s="91" t="s">
        <v>14</v>
      </c>
      <c r="G14" s="92" t="s">
        <v>16</v>
      </c>
      <c r="H14" s="91" t="s">
        <v>17</v>
      </c>
      <c r="I14" s="93">
        <v>2E-3</v>
      </c>
      <c r="J14" s="93">
        <v>0</v>
      </c>
      <c r="K14" s="94">
        <v>1E-3</v>
      </c>
      <c r="L14" s="33"/>
      <c r="O14" s="7"/>
      <c r="P14" s="7"/>
    </row>
    <row r="15" spans="1:16" ht="15" customHeight="1" x14ac:dyDescent="0.25">
      <c r="A15" s="28">
        <v>9</v>
      </c>
      <c r="B15" s="36"/>
      <c r="C15" s="36"/>
      <c r="D15" s="36"/>
      <c r="E15" s="90">
        <v>8</v>
      </c>
      <c r="F15" s="91" t="s">
        <v>14</v>
      </c>
      <c r="G15" s="92" t="s">
        <v>16</v>
      </c>
      <c r="H15" s="91" t="s">
        <v>17</v>
      </c>
      <c r="I15" s="93">
        <v>2E-3</v>
      </c>
      <c r="J15" s="93">
        <v>0</v>
      </c>
      <c r="K15" s="94">
        <v>1E-3</v>
      </c>
      <c r="L15" s="33"/>
    </row>
    <row r="16" spans="1:16" ht="15" customHeight="1" x14ac:dyDescent="0.25">
      <c r="A16" s="28">
        <v>10</v>
      </c>
      <c r="B16" s="36"/>
      <c r="C16" s="36"/>
      <c r="D16" s="36"/>
      <c r="E16" s="90">
        <v>9</v>
      </c>
      <c r="F16" s="91" t="s">
        <v>14</v>
      </c>
      <c r="G16" s="92" t="s">
        <v>16</v>
      </c>
      <c r="H16" s="91" t="s">
        <v>17</v>
      </c>
      <c r="I16" s="93">
        <v>2E-3</v>
      </c>
      <c r="J16" s="93">
        <v>0</v>
      </c>
      <c r="K16" s="94">
        <v>1E-3</v>
      </c>
      <c r="L16" s="33"/>
    </row>
    <row r="17" spans="1:12" ht="15" customHeight="1" x14ac:dyDescent="0.25">
      <c r="A17" s="28">
        <v>11</v>
      </c>
      <c r="B17" s="36"/>
      <c r="C17" s="36"/>
      <c r="D17" s="36"/>
      <c r="E17" s="90">
        <v>10</v>
      </c>
      <c r="F17" s="91" t="s">
        <v>15</v>
      </c>
      <c r="G17" s="92" t="s">
        <v>19</v>
      </c>
      <c r="H17" s="91" t="s">
        <v>17</v>
      </c>
      <c r="I17" s="93">
        <v>6.0000000000000001E-3</v>
      </c>
      <c r="J17" s="93">
        <v>4.0000000000000001E-3</v>
      </c>
      <c r="K17" s="94">
        <v>5.0000000000000001E-3</v>
      </c>
      <c r="L17" s="33"/>
    </row>
    <row r="18" spans="1:12" ht="15" customHeight="1" x14ac:dyDescent="0.25">
      <c r="A18" s="28">
        <v>12</v>
      </c>
      <c r="B18" s="36"/>
      <c r="C18" s="36"/>
      <c r="D18" s="36"/>
      <c r="E18" s="90">
        <v>11</v>
      </c>
      <c r="F18" s="91" t="s">
        <v>15</v>
      </c>
      <c r="G18" s="92" t="s">
        <v>19</v>
      </c>
      <c r="H18" s="91" t="s">
        <v>17</v>
      </c>
      <c r="I18" s="93">
        <v>6.0000000000000001E-3</v>
      </c>
      <c r="J18" s="93">
        <v>4.0000000000000001E-3</v>
      </c>
      <c r="K18" s="94">
        <v>5.0000000000000001E-3</v>
      </c>
      <c r="L18" s="33"/>
    </row>
    <row r="19" spans="1:12" ht="15" customHeight="1" x14ac:dyDescent="0.25">
      <c r="A19" s="28">
        <v>13</v>
      </c>
      <c r="B19" s="36"/>
      <c r="C19" s="36"/>
      <c r="D19" s="36"/>
      <c r="E19" s="90">
        <v>12</v>
      </c>
      <c r="F19" s="91" t="s">
        <v>15</v>
      </c>
      <c r="G19" s="92" t="s">
        <v>19</v>
      </c>
      <c r="H19" s="91" t="s">
        <v>17</v>
      </c>
      <c r="I19" s="93">
        <v>6.0000000000000001E-3</v>
      </c>
      <c r="J19" s="93">
        <v>4.0000000000000001E-3</v>
      </c>
      <c r="K19" s="94">
        <v>5.0000000000000001E-3</v>
      </c>
      <c r="L19" s="33"/>
    </row>
    <row r="20" spans="1:12" ht="15" customHeight="1" x14ac:dyDescent="0.25">
      <c r="A20" s="28">
        <v>14</v>
      </c>
      <c r="B20" s="36"/>
      <c r="C20" s="36"/>
      <c r="D20" s="36"/>
      <c r="E20" s="90">
        <v>13</v>
      </c>
      <c r="F20" s="91" t="s">
        <v>18</v>
      </c>
      <c r="G20" s="92" t="s">
        <v>21</v>
      </c>
      <c r="H20" s="91" t="s">
        <v>17</v>
      </c>
      <c r="I20" s="93">
        <v>1.0999999999999999E-2</v>
      </c>
      <c r="J20" s="93">
        <v>8.0000000000000002E-3</v>
      </c>
      <c r="K20" s="94">
        <v>1.0999999999999999E-2</v>
      </c>
      <c r="L20" s="33"/>
    </row>
    <row r="21" spans="1:12" ht="15" customHeight="1" x14ac:dyDescent="0.25">
      <c r="A21" s="28">
        <v>15</v>
      </c>
      <c r="B21" s="36"/>
      <c r="C21" s="36"/>
      <c r="D21" s="36"/>
      <c r="E21" s="90">
        <v>14</v>
      </c>
      <c r="F21" s="91" t="s">
        <v>18</v>
      </c>
      <c r="G21" s="92" t="s">
        <v>21</v>
      </c>
      <c r="H21" s="91" t="s">
        <v>17</v>
      </c>
      <c r="I21" s="93">
        <v>1.0999999999999999E-2</v>
      </c>
      <c r="J21" s="93">
        <v>8.0000000000000002E-3</v>
      </c>
      <c r="K21" s="94">
        <v>1.0999999999999999E-2</v>
      </c>
      <c r="L21" s="33"/>
    </row>
    <row r="22" spans="1:12" ht="15" customHeight="1" x14ac:dyDescent="0.25">
      <c r="A22" s="28">
        <v>16</v>
      </c>
      <c r="B22" s="36"/>
      <c r="C22" s="36"/>
      <c r="D22" s="36"/>
      <c r="E22" s="90">
        <v>15</v>
      </c>
      <c r="F22" s="91" t="s">
        <v>18</v>
      </c>
      <c r="G22" s="92" t="s">
        <v>21</v>
      </c>
      <c r="H22" s="91" t="s">
        <v>17</v>
      </c>
      <c r="I22" s="93">
        <v>1.0999999999999999E-2</v>
      </c>
      <c r="J22" s="93">
        <v>8.0000000000000002E-3</v>
      </c>
      <c r="K22" s="94">
        <v>1.0999999999999999E-2</v>
      </c>
      <c r="L22" s="33"/>
    </row>
    <row r="23" spans="1:12" ht="15" customHeight="1" x14ac:dyDescent="0.25">
      <c r="A23" s="28">
        <v>17</v>
      </c>
      <c r="B23" s="36"/>
      <c r="C23" s="36"/>
      <c r="D23" s="36"/>
      <c r="E23" s="90">
        <v>16</v>
      </c>
      <c r="F23" s="91" t="s">
        <v>20</v>
      </c>
      <c r="G23" s="92" t="s">
        <v>23</v>
      </c>
      <c r="H23" s="91" t="s">
        <v>17</v>
      </c>
      <c r="I23" s="93">
        <v>3.9E-2</v>
      </c>
      <c r="J23" s="93">
        <v>3.5000000000000003E-2</v>
      </c>
      <c r="K23" s="94">
        <v>4.5999999999999999E-2</v>
      </c>
      <c r="L23" s="33"/>
    </row>
    <row r="24" spans="1:12" ht="15" customHeight="1" x14ac:dyDescent="0.25">
      <c r="A24" s="28">
        <v>18</v>
      </c>
      <c r="B24" s="36"/>
      <c r="C24" s="36"/>
      <c r="D24" s="36"/>
      <c r="E24" s="90">
        <v>17</v>
      </c>
      <c r="F24" s="91" t="s">
        <v>20</v>
      </c>
      <c r="G24" s="92" t="s">
        <v>23</v>
      </c>
      <c r="H24" s="91" t="s">
        <v>17</v>
      </c>
      <c r="I24" s="93">
        <v>4.2000000000000003E-2</v>
      </c>
      <c r="J24" s="93">
        <v>3.7999999999999999E-2</v>
      </c>
      <c r="K24" s="94">
        <v>4.9000000000000002E-2</v>
      </c>
      <c r="L24" s="33"/>
    </row>
    <row r="25" spans="1:12" ht="15" customHeight="1" x14ac:dyDescent="0.25">
      <c r="A25" s="28">
        <v>19</v>
      </c>
      <c r="B25" s="36"/>
      <c r="C25" s="36"/>
      <c r="D25" s="36"/>
      <c r="E25" s="90">
        <v>18</v>
      </c>
      <c r="F25" s="91" t="s">
        <v>20</v>
      </c>
      <c r="G25" s="92" t="s">
        <v>23</v>
      </c>
      <c r="H25" s="91" t="s">
        <v>17</v>
      </c>
      <c r="I25" s="93">
        <v>4.2000000000000003E-2</v>
      </c>
      <c r="J25" s="93">
        <v>3.7999999999999999E-2</v>
      </c>
      <c r="K25" s="94">
        <v>0.05</v>
      </c>
      <c r="L25" s="33"/>
    </row>
    <row r="26" spans="1:12" ht="15" customHeight="1" x14ac:dyDescent="0.25">
      <c r="A26" s="28">
        <v>20</v>
      </c>
      <c r="B26" s="36"/>
      <c r="C26" s="36"/>
      <c r="D26" s="36"/>
      <c r="E26" s="90">
        <v>19</v>
      </c>
      <c r="F26" s="91" t="s">
        <v>22</v>
      </c>
      <c r="G26" s="92" t="s">
        <v>25</v>
      </c>
      <c r="H26" s="91" t="s">
        <v>17</v>
      </c>
      <c r="I26" s="93">
        <v>8.3000000000000004E-2</v>
      </c>
      <c r="J26" s="93">
        <v>7.8E-2</v>
      </c>
      <c r="K26" s="94">
        <v>0.10100000000000001</v>
      </c>
      <c r="L26" s="33"/>
    </row>
    <row r="27" spans="1:12" ht="15" customHeight="1" x14ac:dyDescent="0.25">
      <c r="A27" s="28">
        <v>21</v>
      </c>
      <c r="B27" s="36"/>
      <c r="C27" s="36"/>
      <c r="D27" s="36"/>
      <c r="E27" s="90">
        <v>20</v>
      </c>
      <c r="F27" s="91" t="s">
        <v>22</v>
      </c>
      <c r="G27" s="92" t="s">
        <v>25</v>
      </c>
      <c r="H27" s="91" t="s">
        <v>17</v>
      </c>
      <c r="I27" s="93">
        <v>8.3000000000000004E-2</v>
      </c>
      <c r="J27" s="93">
        <v>7.8E-2</v>
      </c>
      <c r="K27" s="94">
        <v>0.10100000000000001</v>
      </c>
      <c r="L27" s="33"/>
    </row>
    <row r="28" spans="1:12" ht="15" customHeight="1" x14ac:dyDescent="0.25">
      <c r="A28" s="28">
        <v>22</v>
      </c>
      <c r="B28" s="36"/>
      <c r="C28" s="36"/>
      <c r="D28" s="36"/>
      <c r="E28" s="90">
        <v>21</v>
      </c>
      <c r="F28" s="91" t="s">
        <v>22</v>
      </c>
      <c r="G28" s="92" t="s">
        <v>25</v>
      </c>
      <c r="H28" s="91" t="s">
        <v>17</v>
      </c>
      <c r="I28" s="93">
        <v>8.3000000000000004E-2</v>
      </c>
      <c r="J28" s="93">
        <v>7.8E-2</v>
      </c>
      <c r="K28" s="94">
        <v>0.10100000000000001</v>
      </c>
      <c r="L28" s="33"/>
    </row>
    <row r="29" spans="1:12" ht="15" customHeight="1" x14ac:dyDescent="0.25">
      <c r="A29" s="28">
        <v>23</v>
      </c>
      <c r="B29" s="36"/>
      <c r="C29" s="36"/>
      <c r="D29" s="36"/>
      <c r="E29" s="90">
        <v>22</v>
      </c>
      <c r="F29" s="91" t="s">
        <v>24</v>
      </c>
      <c r="G29" s="92" t="s">
        <v>27</v>
      </c>
      <c r="H29" s="91" t="s">
        <v>17</v>
      </c>
      <c r="I29" s="93">
        <v>0.38</v>
      </c>
      <c r="J29" s="93">
        <v>0.375</v>
      </c>
      <c r="K29" s="94">
        <v>0.499</v>
      </c>
      <c r="L29" s="33"/>
    </row>
    <row r="30" spans="1:12" ht="15" customHeight="1" x14ac:dyDescent="0.25">
      <c r="A30" s="28">
        <v>24</v>
      </c>
      <c r="B30" s="36"/>
      <c r="C30" s="36"/>
      <c r="D30" s="36"/>
      <c r="E30" s="90">
        <v>23</v>
      </c>
      <c r="F30" s="91" t="s">
        <v>24</v>
      </c>
      <c r="G30" s="92" t="s">
        <v>27</v>
      </c>
      <c r="H30" s="91" t="s">
        <v>17</v>
      </c>
      <c r="I30" s="93">
        <v>0.38200000000000001</v>
      </c>
      <c r="J30" s="93">
        <v>0.376</v>
      </c>
      <c r="K30" s="94">
        <v>0.501</v>
      </c>
      <c r="L30" s="33"/>
    </row>
    <row r="31" spans="1:12" ht="15" customHeight="1" x14ac:dyDescent="0.25">
      <c r="A31" s="28">
        <v>25</v>
      </c>
      <c r="B31" s="36"/>
      <c r="C31" s="36"/>
      <c r="D31" s="36"/>
      <c r="E31" s="90">
        <v>24</v>
      </c>
      <c r="F31" s="91" t="s">
        <v>24</v>
      </c>
      <c r="G31" s="92" t="s">
        <v>27</v>
      </c>
      <c r="H31" s="91" t="s">
        <v>17</v>
      </c>
      <c r="I31" s="93">
        <v>0.38100000000000001</v>
      </c>
      <c r="J31" s="93">
        <v>0.375</v>
      </c>
      <c r="K31" s="94">
        <v>0.5</v>
      </c>
      <c r="L31" s="33"/>
    </row>
    <row r="32" spans="1:12" ht="15" customHeight="1" x14ac:dyDescent="0.25">
      <c r="A32" s="28">
        <v>26</v>
      </c>
      <c r="B32" s="36"/>
      <c r="C32" s="36"/>
      <c r="D32" s="36"/>
      <c r="E32" s="90">
        <v>25</v>
      </c>
      <c r="F32" s="91" t="s">
        <v>11</v>
      </c>
      <c r="G32" s="92" t="s">
        <v>12</v>
      </c>
      <c r="H32" s="91" t="s">
        <v>13</v>
      </c>
      <c r="I32" s="93">
        <v>5.0000000000000001E-3</v>
      </c>
      <c r="J32" s="93">
        <v>0</v>
      </c>
      <c r="K32" s="94">
        <v>1E-3</v>
      </c>
      <c r="L32" s="33"/>
    </row>
    <row r="33" spans="1:12" ht="15" customHeight="1" x14ac:dyDescent="0.25">
      <c r="A33" s="28">
        <v>27</v>
      </c>
      <c r="B33" s="36"/>
      <c r="C33" s="36"/>
      <c r="D33" s="36"/>
      <c r="E33" s="90">
        <v>26</v>
      </c>
      <c r="F33" s="91" t="s">
        <v>382</v>
      </c>
      <c r="G33" s="92" t="s">
        <v>383</v>
      </c>
      <c r="H33" s="91" t="s">
        <v>29</v>
      </c>
      <c r="I33" s="93">
        <v>8.3000000000000004E-2</v>
      </c>
      <c r="J33" s="93">
        <v>7.8E-2</v>
      </c>
      <c r="K33" s="94">
        <v>0.1</v>
      </c>
      <c r="L33" s="33"/>
    </row>
    <row r="34" spans="1:12" ht="15" customHeight="1" x14ac:dyDescent="0.25">
      <c r="A34" s="28">
        <v>28</v>
      </c>
      <c r="B34" s="36"/>
      <c r="C34" s="36"/>
      <c r="D34" s="36"/>
      <c r="E34" s="90">
        <v>27</v>
      </c>
      <c r="F34" s="91" t="s">
        <v>384</v>
      </c>
      <c r="G34" s="92" t="s">
        <v>385</v>
      </c>
      <c r="H34" s="91" t="s">
        <v>386</v>
      </c>
      <c r="I34" s="93">
        <v>8.2000000000000003E-2</v>
      </c>
      <c r="J34" s="93">
        <v>7.6999999999999999E-2</v>
      </c>
      <c r="K34" s="94">
        <v>9.9000000000000005E-2</v>
      </c>
      <c r="L34" s="33"/>
    </row>
    <row r="35" spans="1:12" ht="15" customHeight="1" x14ac:dyDescent="0.25">
      <c r="A35" s="28">
        <v>29</v>
      </c>
      <c r="B35" s="36"/>
      <c r="C35" s="36"/>
      <c r="D35" s="36"/>
      <c r="E35" s="91"/>
      <c r="F35" s="91"/>
      <c r="G35" s="92" t="s">
        <v>387</v>
      </c>
      <c r="H35" s="91"/>
      <c r="I35" s="95"/>
      <c r="J35" s="95"/>
      <c r="K35" s="95" t="s">
        <v>389</v>
      </c>
      <c r="L35" s="33"/>
    </row>
    <row r="36" spans="1:12" ht="15" customHeight="1" x14ac:dyDescent="0.25">
      <c r="A36" s="28">
        <v>30</v>
      </c>
      <c r="B36" s="36"/>
      <c r="C36" s="36"/>
      <c r="D36" s="36"/>
      <c r="E36" s="90">
        <v>28</v>
      </c>
      <c r="F36" s="91" t="s">
        <v>26</v>
      </c>
      <c r="G36" s="92" t="s">
        <v>28</v>
      </c>
      <c r="H36" s="91" t="s">
        <v>390</v>
      </c>
      <c r="I36" s="93">
        <v>8.3000000000000004E-2</v>
      </c>
      <c r="J36" s="93">
        <v>7.8E-2</v>
      </c>
      <c r="K36" s="94">
        <v>0.1</v>
      </c>
      <c r="L36" s="33"/>
    </row>
    <row r="37" spans="1:12" ht="15" customHeight="1" x14ac:dyDescent="0.25">
      <c r="A37" s="28">
        <v>31</v>
      </c>
      <c r="B37" s="29">
        <v>43299</v>
      </c>
      <c r="C37" s="28">
        <v>1</v>
      </c>
      <c r="D37" s="28" t="s">
        <v>375</v>
      </c>
      <c r="E37" s="90">
        <v>29</v>
      </c>
      <c r="F37" s="91" t="s">
        <v>30</v>
      </c>
      <c r="G37" s="92" t="s">
        <v>31</v>
      </c>
      <c r="H37" s="91" t="s">
        <v>29</v>
      </c>
      <c r="I37" s="93">
        <v>2.3E-2</v>
      </c>
      <c r="J37" s="93">
        <v>1.7999999999999999E-2</v>
      </c>
      <c r="K37" s="94">
        <v>2.3E-2</v>
      </c>
      <c r="L37" s="33"/>
    </row>
    <row r="38" spans="1:12" ht="15" customHeight="1" x14ac:dyDescent="0.25">
      <c r="A38" s="28">
        <v>32</v>
      </c>
      <c r="B38" s="29">
        <v>43299</v>
      </c>
      <c r="C38" s="28">
        <v>1</v>
      </c>
      <c r="D38" s="28" t="s">
        <v>376</v>
      </c>
      <c r="E38" s="90">
        <v>30</v>
      </c>
      <c r="F38" s="91" t="s">
        <v>32</v>
      </c>
      <c r="G38" s="92" t="s">
        <v>33</v>
      </c>
      <c r="H38" s="91" t="s">
        <v>29</v>
      </c>
      <c r="I38" s="93">
        <v>3.2000000000000001E-2</v>
      </c>
      <c r="J38" s="93">
        <v>2.7E-2</v>
      </c>
      <c r="K38" s="94">
        <v>3.5999999999999997E-2</v>
      </c>
      <c r="L38" s="33"/>
    </row>
    <row r="39" spans="1:12" ht="15" customHeight="1" x14ac:dyDescent="0.25">
      <c r="A39" s="28">
        <v>33</v>
      </c>
      <c r="B39" s="29">
        <v>43299</v>
      </c>
      <c r="C39" s="28">
        <v>1</v>
      </c>
      <c r="D39" s="28" t="s">
        <v>371</v>
      </c>
      <c r="E39" s="90">
        <v>31</v>
      </c>
      <c r="F39" s="91" t="s">
        <v>34</v>
      </c>
      <c r="G39" s="92" t="s">
        <v>35</v>
      </c>
      <c r="H39" s="91" t="s">
        <v>29</v>
      </c>
      <c r="I39" s="93">
        <v>2.9000000000000001E-2</v>
      </c>
      <c r="J39" s="93">
        <v>2.4E-2</v>
      </c>
      <c r="K39" s="94">
        <v>3.1E-2</v>
      </c>
      <c r="L39" s="33"/>
    </row>
    <row r="40" spans="1:12" ht="15" customHeight="1" x14ac:dyDescent="0.25">
      <c r="A40" s="28">
        <v>34</v>
      </c>
      <c r="B40" s="29">
        <v>43299</v>
      </c>
      <c r="C40" s="28">
        <v>2</v>
      </c>
      <c r="D40" s="28" t="s">
        <v>375</v>
      </c>
      <c r="E40" s="90">
        <v>32</v>
      </c>
      <c r="F40" s="91" t="s">
        <v>36</v>
      </c>
      <c r="G40" s="92" t="s">
        <v>37</v>
      </c>
      <c r="H40" s="91" t="s">
        <v>29</v>
      </c>
      <c r="I40" s="93">
        <v>2.4E-2</v>
      </c>
      <c r="J40" s="93">
        <v>0.02</v>
      </c>
      <c r="K40" s="94">
        <v>2.5999999999999999E-2</v>
      </c>
      <c r="L40" s="33"/>
    </row>
    <row r="41" spans="1:12" ht="15" customHeight="1" x14ac:dyDescent="0.25">
      <c r="A41" s="28">
        <v>35</v>
      </c>
      <c r="B41" s="29">
        <v>43299</v>
      </c>
      <c r="C41" s="28">
        <v>2</v>
      </c>
      <c r="D41" s="28" t="s">
        <v>376</v>
      </c>
      <c r="E41" s="90">
        <v>33</v>
      </c>
      <c r="F41" s="91" t="s">
        <v>38</v>
      </c>
      <c r="G41" s="92" t="s">
        <v>39</v>
      </c>
      <c r="H41" s="91" t="s">
        <v>29</v>
      </c>
      <c r="I41" s="93">
        <v>2.7E-2</v>
      </c>
      <c r="J41" s="93">
        <v>2.1999999999999999E-2</v>
      </c>
      <c r="K41" s="94">
        <v>2.9000000000000001E-2</v>
      </c>
      <c r="L41" s="33"/>
    </row>
    <row r="42" spans="1:12" ht="15" customHeight="1" x14ac:dyDescent="0.25">
      <c r="A42" s="28">
        <v>36</v>
      </c>
      <c r="B42" s="29">
        <v>43299</v>
      </c>
      <c r="C42" s="28">
        <v>2</v>
      </c>
      <c r="D42" s="28" t="s">
        <v>371</v>
      </c>
      <c r="E42" s="90">
        <v>34</v>
      </c>
      <c r="F42" s="91" t="s">
        <v>40</v>
      </c>
      <c r="G42" s="92" t="s">
        <v>41</v>
      </c>
      <c r="H42" s="91" t="s">
        <v>29</v>
      </c>
      <c r="I42" s="93">
        <v>2.5999999999999999E-2</v>
      </c>
      <c r="J42" s="93">
        <v>2.1999999999999999E-2</v>
      </c>
      <c r="K42" s="94">
        <v>2.9000000000000001E-2</v>
      </c>
      <c r="L42" s="33"/>
    </row>
    <row r="43" spans="1:12" ht="15" customHeight="1" x14ac:dyDescent="0.25">
      <c r="A43" s="28">
        <v>37</v>
      </c>
      <c r="B43" s="29">
        <v>43299</v>
      </c>
      <c r="C43" s="28">
        <v>3</v>
      </c>
      <c r="D43" s="28" t="s">
        <v>375</v>
      </c>
      <c r="E43" s="90">
        <v>35</v>
      </c>
      <c r="F43" s="91" t="s">
        <v>42</v>
      </c>
      <c r="G43" s="92" t="s">
        <v>43</v>
      </c>
      <c r="H43" s="91" t="s">
        <v>29</v>
      </c>
      <c r="I43" s="93">
        <v>1.7999999999999999E-2</v>
      </c>
      <c r="J43" s="93">
        <v>1.4E-2</v>
      </c>
      <c r="K43" s="94">
        <v>1.7999999999999999E-2</v>
      </c>
      <c r="L43" s="33"/>
    </row>
    <row r="44" spans="1:12" ht="15" customHeight="1" x14ac:dyDescent="0.25">
      <c r="A44" s="28">
        <v>38</v>
      </c>
      <c r="B44" s="29">
        <v>43299</v>
      </c>
      <c r="C44" s="28">
        <v>3</v>
      </c>
      <c r="D44" s="28" t="s">
        <v>376</v>
      </c>
      <c r="E44" s="90">
        <v>37</v>
      </c>
      <c r="F44" s="91" t="s">
        <v>44</v>
      </c>
      <c r="G44" s="92" t="s">
        <v>45</v>
      </c>
      <c r="H44" s="91" t="s">
        <v>29</v>
      </c>
      <c r="I44" s="93">
        <v>0.02</v>
      </c>
      <c r="J44" s="93">
        <v>1.6E-2</v>
      </c>
      <c r="K44" s="94">
        <v>2.1000000000000001E-2</v>
      </c>
      <c r="L44" s="33"/>
    </row>
    <row r="45" spans="1:12" ht="15" customHeight="1" x14ac:dyDescent="0.25">
      <c r="A45" s="28">
        <v>39</v>
      </c>
      <c r="B45" s="29">
        <v>43299</v>
      </c>
      <c r="C45" s="28">
        <v>3</v>
      </c>
      <c r="D45" s="28" t="s">
        <v>371</v>
      </c>
      <c r="E45" s="90">
        <v>38</v>
      </c>
      <c r="F45" s="91" t="s">
        <v>46</v>
      </c>
      <c r="G45" s="92" t="s">
        <v>47</v>
      </c>
      <c r="H45" s="91" t="s">
        <v>29</v>
      </c>
      <c r="I45" s="93">
        <v>1.9E-2</v>
      </c>
      <c r="J45" s="93">
        <v>1.4999999999999999E-2</v>
      </c>
      <c r="K45" s="94">
        <v>0.02</v>
      </c>
      <c r="L45" s="33"/>
    </row>
    <row r="46" spans="1:12" ht="15" customHeight="1" x14ac:dyDescent="0.25">
      <c r="A46" s="28">
        <v>40</v>
      </c>
      <c r="B46" s="29">
        <v>43299</v>
      </c>
      <c r="C46" s="28">
        <v>4</v>
      </c>
      <c r="D46" s="28" t="s">
        <v>375</v>
      </c>
      <c r="E46" s="90">
        <v>39</v>
      </c>
      <c r="F46" s="91" t="s">
        <v>48</v>
      </c>
      <c r="G46" s="92" t="s">
        <v>49</v>
      </c>
      <c r="H46" s="91" t="s">
        <v>29</v>
      </c>
      <c r="I46" s="93">
        <v>1.2999999999999999E-2</v>
      </c>
      <c r="J46" s="93">
        <v>8.9999999999999993E-3</v>
      </c>
      <c r="K46" s="94">
        <v>1.2E-2</v>
      </c>
      <c r="L46" s="33"/>
    </row>
    <row r="47" spans="1:12" ht="15" customHeight="1" x14ac:dyDescent="0.25">
      <c r="A47" s="28">
        <v>41</v>
      </c>
      <c r="B47" s="29">
        <v>43299</v>
      </c>
      <c r="C47" s="28">
        <v>4</v>
      </c>
      <c r="D47" s="28" t="s">
        <v>376</v>
      </c>
      <c r="E47" s="90">
        <v>40</v>
      </c>
      <c r="F47" s="91" t="s">
        <v>50</v>
      </c>
      <c r="G47" s="92" t="s">
        <v>51</v>
      </c>
      <c r="H47" s="91" t="s">
        <v>29</v>
      </c>
      <c r="I47" s="93">
        <v>1.2999999999999999E-2</v>
      </c>
      <c r="J47" s="93">
        <v>8.9999999999999993E-3</v>
      </c>
      <c r="K47" s="94">
        <v>1.2E-2</v>
      </c>
      <c r="L47" s="33"/>
    </row>
    <row r="48" spans="1:12" ht="15" customHeight="1" x14ac:dyDescent="0.25">
      <c r="A48" s="28">
        <v>42</v>
      </c>
      <c r="B48" s="29">
        <v>43299</v>
      </c>
      <c r="C48" s="28">
        <v>4</v>
      </c>
      <c r="D48" s="28" t="s">
        <v>371</v>
      </c>
      <c r="E48" s="90">
        <v>41</v>
      </c>
      <c r="F48" s="91" t="s">
        <v>52</v>
      </c>
      <c r="G48" s="92" t="s">
        <v>53</v>
      </c>
      <c r="H48" s="91" t="s">
        <v>29</v>
      </c>
      <c r="I48" s="93">
        <v>1.4E-2</v>
      </c>
      <c r="J48" s="93">
        <v>0.01</v>
      </c>
      <c r="K48" s="94">
        <v>1.2999999999999999E-2</v>
      </c>
      <c r="L48" s="33"/>
    </row>
    <row r="49" spans="1:12" ht="15" customHeight="1" x14ac:dyDescent="0.25">
      <c r="A49" s="28">
        <v>43</v>
      </c>
      <c r="B49" s="29">
        <v>43299</v>
      </c>
      <c r="C49" s="28">
        <v>5</v>
      </c>
      <c r="D49" s="28" t="s">
        <v>375</v>
      </c>
      <c r="E49" s="90">
        <v>42</v>
      </c>
      <c r="F49" s="91" t="s">
        <v>54</v>
      </c>
      <c r="G49" s="92" t="s">
        <v>55</v>
      </c>
      <c r="H49" s="91" t="s">
        <v>29</v>
      </c>
      <c r="I49" s="93">
        <v>5.5E-2</v>
      </c>
      <c r="J49" s="101">
        <v>5.0999999999999997E-2</v>
      </c>
      <c r="K49" s="94">
        <v>6.5000000000000002E-2</v>
      </c>
      <c r="L49" s="33"/>
    </row>
    <row r="50" spans="1:12" ht="15" customHeight="1" x14ac:dyDescent="0.25">
      <c r="A50" s="28">
        <v>44</v>
      </c>
      <c r="B50" s="29">
        <v>43299</v>
      </c>
      <c r="C50" s="28">
        <v>5</v>
      </c>
      <c r="D50" s="28" t="s">
        <v>376</v>
      </c>
      <c r="E50" s="90">
        <v>43</v>
      </c>
      <c r="F50" s="91" t="s">
        <v>56</v>
      </c>
      <c r="G50" s="92" t="s">
        <v>57</v>
      </c>
      <c r="H50" s="91" t="s">
        <v>29</v>
      </c>
      <c r="I50" s="93">
        <v>2.5000000000000001E-2</v>
      </c>
      <c r="J50" s="93">
        <v>2.1000000000000001E-2</v>
      </c>
      <c r="K50" s="94">
        <v>2.7E-2</v>
      </c>
      <c r="L50" s="33"/>
    </row>
    <row r="51" spans="1:12" ht="15" customHeight="1" x14ac:dyDescent="0.25">
      <c r="A51" s="28">
        <v>45</v>
      </c>
      <c r="B51" s="29">
        <v>43299</v>
      </c>
      <c r="C51" s="28">
        <v>5</v>
      </c>
      <c r="D51" s="28" t="s">
        <v>371</v>
      </c>
      <c r="E51" s="90">
        <v>44</v>
      </c>
      <c r="F51" s="91" t="s">
        <v>58</v>
      </c>
      <c r="G51" s="92" t="s">
        <v>59</v>
      </c>
      <c r="H51" s="91" t="s">
        <v>29</v>
      </c>
      <c r="I51" s="93">
        <v>2.7E-2</v>
      </c>
      <c r="J51" s="93">
        <v>2.3E-2</v>
      </c>
      <c r="K51" s="94">
        <v>0.03</v>
      </c>
      <c r="L51" s="33"/>
    </row>
    <row r="52" spans="1:12" ht="15" customHeight="1" x14ac:dyDescent="0.25">
      <c r="A52" s="28">
        <v>46</v>
      </c>
      <c r="B52" s="29">
        <v>43299</v>
      </c>
      <c r="C52" s="28">
        <v>6</v>
      </c>
      <c r="D52" s="28" t="s">
        <v>375</v>
      </c>
      <c r="E52" s="90">
        <v>48</v>
      </c>
      <c r="F52" s="91" t="s">
        <v>60</v>
      </c>
      <c r="G52" s="92" t="s">
        <v>61</v>
      </c>
      <c r="H52" s="91" t="s">
        <v>29</v>
      </c>
      <c r="I52" s="93">
        <v>5.3999999999999999E-2</v>
      </c>
      <c r="J52" s="93">
        <v>0.05</v>
      </c>
      <c r="K52" s="94">
        <v>6.4000000000000001E-2</v>
      </c>
      <c r="L52" s="33"/>
    </row>
    <row r="53" spans="1:12" ht="15" customHeight="1" x14ac:dyDescent="0.25">
      <c r="A53" s="28">
        <v>47</v>
      </c>
      <c r="B53" s="29">
        <v>43299</v>
      </c>
      <c r="C53" s="28">
        <v>6</v>
      </c>
      <c r="D53" s="28" t="s">
        <v>376</v>
      </c>
      <c r="E53" s="90">
        <v>49</v>
      </c>
      <c r="F53" s="91" t="s">
        <v>62</v>
      </c>
      <c r="G53" s="92" t="s">
        <v>63</v>
      </c>
      <c r="H53" s="91" t="s">
        <v>29</v>
      </c>
      <c r="I53" s="93">
        <v>5.5E-2</v>
      </c>
      <c r="J53" s="93">
        <v>0.05</v>
      </c>
      <c r="K53" s="94">
        <v>6.5000000000000002E-2</v>
      </c>
      <c r="L53" s="33"/>
    </row>
    <row r="54" spans="1:12" ht="15" customHeight="1" x14ac:dyDescent="0.25">
      <c r="A54" s="28">
        <v>48</v>
      </c>
      <c r="B54" s="29">
        <v>43299</v>
      </c>
      <c r="C54" s="28">
        <v>6</v>
      </c>
      <c r="D54" s="28" t="s">
        <v>371</v>
      </c>
      <c r="E54" s="90">
        <v>50</v>
      </c>
      <c r="F54" s="91" t="s">
        <v>64</v>
      </c>
      <c r="G54" s="92" t="s">
        <v>65</v>
      </c>
      <c r="H54" s="91" t="s">
        <v>29</v>
      </c>
      <c r="I54" s="93">
        <v>5.5E-2</v>
      </c>
      <c r="J54" s="93">
        <v>5.0999999999999997E-2</v>
      </c>
      <c r="K54" s="94">
        <v>6.5000000000000002E-2</v>
      </c>
      <c r="L54" s="33"/>
    </row>
    <row r="55" spans="1:12" ht="15" customHeight="1" x14ac:dyDescent="0.25">
      <c r="A55" s="28">
        <v>49</v>
      </c>
      <c r="B55" s="29">
        <v>43299</v>
      </c>
      <c r="C55" s="28">
        <v>7</v>
      </c>
      <c r="D55" s="28" t="s">
        <v>375</v>
      </c>
      <c r="E55" s="90">
        <v>51</v>
      </c>
      <c r="F55" s="91" t="s">
        <v>66</v>
      </c>
      <c r="G55" s="92" t="s">
        <v>67</v>
      </c>
      <c r="H55" s="91" t="s">
        <v>29</v>
      </c>
      <c r="I55" s="93">
        <v>0.03</v>
      </c>
      <c r="J55" s="93">
        <v>2.5999999999999999E-2</v>
      </c>
      <c r="K55" s="94">
        <v>3.3000000000000002E-2</v>
      </c>
      <c r="L55" s="33"/>
    </row>
    <row r="56" spans="1:12" ht="15" customHeight="1" x14ac:dyDescent="0.25">
      <c r="A56" s="28">
        <v>50</v>
      </c>
      <c r="B56" s="29">
        <v>43299</v>
      </c>
      <c r="C56" s="28">
        <v>7</v>
      </c>
      <c r="D56" s="28" t="s">
        <v>376</v>
      </c>
      <c r="E56" s="90">
        <v>52</v>
      </c>
      <c r="F56" s="91" t="s">
        <v>68</v>
      </c>
      <c r="G56" s="92" t="s">
        <v>69</v>
      </c>
      <c r="H56" s="91" t="s">
        <v>29</v>
      </c>
      <c r="I56" s="93">
        <v>3.2000000000000001E-2</v>
      </c>
      <c r="J56" s="93">
        <v>2.8000000000000001E-2</v>
      </c>
      <c r="K56" s="94">
        <v>3.5999999999999997E-2</v>
      </c>
      <c r="L56" s="33"/>
    </row>
    <row r="57" spans="1:12" ht="15" customHeight="1" x14ac:dyDescent="0.25">
      <c r="A57" s="28">
        <v>51</v>
      </c>
      <c r="B57" s="29">
        <v>43299</v>
      </c>
      <c r="C57" s="28">
        <v>7</v>
      </c>
      <c r="D57" s="28" t="s">
        <v>371</v>
      </c>
      <c r="E57" s="90">
        <v>53</v>
      </c>
      <c r="F57" s="91" t="s">
        <v>70</v>
      </c>
      <c r="G57" s="92" t="s">
        <v>71</v>
      </c>
      <c r="H57" s="91" t="s">
        <v>29</v>
      </c>
      <c r="I57" s="93">
        <v>3.2000000000000001E-2</v>
      </c>
      <c r="J57" s="93">
        <v>2.7E-2</v>
      </c>
      <c r="K57" s="94">
        <v>3.5000000000000003E-2</v>
      </c>
      <c r="L57" s="33"/>
    </row>
    <row r="58" spans="1:12" ht="15" customHeight="1" x14ac:dyDescent="0.25">
      <c r="A58" s="28">
        <v>52</v>
      </c>
      <c r="B58" s="29">
        <v>43299</v>
      </c>
      <c r="C58" s="28">
        <v>8</v>
      </c>
      <c r="D58" s="28" t="s">
        <v>375</v>
      </c>
      <c r="E58" s="90">
        <v>54</v>
      </c>
      <c r="F58" s="91" t="s">
        <v>72</v>
      </c>
      <c r="G58" s="92" t="s">
        <v>73</v>
      </c>
      <c r="H58" s="91" t="s">
        <v>29</v>
      </c>
      <c r="I58" s="93">
        <v>0.02</v>
      </c>
      <c r="J58" s="93">
        <v>1.6E-2</v>
      </c>
      <c r="K58" s="94">
        <v>2.1000000000000001E-2</v>
      </c>
      <c r="L58" s="33"/>
    </row>
    <row r="59" spans="1:12" ht="15" customHeight="1" x14ac:dyDescent="0.25">
      <c r="A59" s="28">
        <v>53</v>
      </c>
      <c r="B59" s="29">
        <v>43299</v>
      </c>
      <c r="C59" s="28">
        <v>8</v>
      </c>
      <c r="D59" s="28" t="s">
        <v>376</v>
      </c>
      <c r="E59" s="90">
        <v>55</v>
      </c>
      <c r="F59" s="91" t="s">
        <v>74</v>
      </c>
      <c r="G59" s="92" t="s">
        <v>75</v>
      </c>
      <c r="H59" s="91" t="s">
        <v>29</v>
      </c>
      <c r="I59" s="93">
        <v>1.9E-2</v>
      </c>
      <c r="J59" s="93">
        <v>1.4999999999999999E-2</v>
      </c>
      <c r="K59" s="94">
        <v>0.02</v>
      </c>
      <c r="L59" s="33"/>
    </row>
    <row r="60" spans="1:12" ht="15" customHeight="1" x14ac:dyDescent="0.25">
      <c r="A60" s="28">
        <v>54</v>
      </c>
      <c r="B60" s="29">
        <v>43299</v>
      </c>
      <c r="C60" s="28">
        <v>8</v>
      </c>
      <c r="D60" s="28" t="s">
        <v>371</v>
      </c>
      <c r="E60" s="90">
        <v>56</v>
      </c>
      <c r="F60" s="91" t="s">
        <v>76</v>
      </c>
      <c r="G60" s="92" t="s">
        <v>77</v>
      </c>
      <c r="H60" s="91" t="s">
        <v>29</v>
      </c>
      <c r="I60" s="93">
        <v>1.4E-2</v>
      </c>
      <c r="J60" s="93">
        <v>8.9999999999999993E-3</v>
      </c>
      <c r="K60" s="94">
        <v>1.2E-2</v>
      </c>
      <c r="L60" s="33"/>
    </row>
    <row r="61" spans="1:12" ht="15" customHeight="1" x14ac:dyDescent="0.25">
      <c r="A61" s="28">
        <v>55</v>
      </c>
      <c r="B61" s="29">
        <v>43299</v>
      </c>
      <c r="C61" s="28">
        <v>9</v>
      </c>
      <c r="D61" s="28" t="s">
        <v>375</v>
      </c>
      <c r="E61" s="90">
        <v>57</v>
      </c>
      <c r="F61" s="91" t="s">
        <v>78</v>
      </c>
      <c r="G61" s="92" t="s">
        <v>79</v>
      </c>
      <c r="H61" s="91" t="s">
        <v>29</v>
      </c>
      <c r="I61" s="93">
        <v>8.9999999999999993E-3</v>
      </c>
      <c r="J61" s="93">
        <v>4.0000000000000001E-3</v>
      </c>
      <c r="K61" s="94">
        <v>6.0000000000000001E-3</v>
      </c>
      <c r="L61" s="33"/>
    </row>
    <row r="62" spans="1:12" ht="15" customHeight="1" x14ac:dyDescent="0.25">
      <c r="A62" s="28">
        <v>56</v>
      </c>
      <c r="B62" s="29">
        <v>43299</v>
      </c>
      <c r="C62" s="28">
        <v>9</v>
      </c>
      <c r="D62" s="28" t="s">
        <v>376</v>
      </c>
      <c r="E62" s="90">
        <v>59</v>
      </c>
      <c r="F62" s="91" t="s">
        <v>80</v>
      </c>
      <c r="G62" s="92" t="s">
        <v>81</v>
      </c>
      <c r="H62" s="91" t="s">
        <v>29</v>
      </c>
      <c r="I62" s="93">
        <v>8.9999999999999993E-3</v>
      </c>
      <c r="J62" s="93">
        <v>4.0000000000000001E-3</v>
      </c>
      <c r="K62" s="94">
        <v>6.0000000000000001E-3</v>
      </c>
      <c r="L62" s="33"/>
    </row>
    <row r="63" spans="1:12" ht="15" customHeight="1" x14ac:dyDescent="0.25">
      <c r="A63" s="28">
        <v>57</v>
      </c>
      <c r="B63" s="29">
        <v>43299</v>
      </c>
      <c r="C63" s="28">
        <v>9</v>
      </c>
      <c r="D63" s="28" t="s">
        <v>371</v>
      </c>
      <c r="E63" s="90">
        <v>60</v>
      </c>
      <c r="F63" s="91" t="s">
        <v>82</v>
      </c>
      <c r="G63" s="92" t="s">
        <v>83</v>
      </c>
      <c r="H63" s="91" t="s">
        <v>29</v>
      </c>
      <c r="I63" s="93">
        <v>8.9999999999999993E-3</v>
      </c>
      <c r="J63" s="93">
        <v>5.0000000000000001E-3</v>
      </c>
      <c r="K63" s="94">
        <v>7.0000000000000001E-3</v>
      </c>
      <c r="L63" s="33"/>
    </row>
    <row r="64" spans="1:12" ht="15" customHeight="1" x14ac:dyDescent="0.25">
      <c r="A64" s="28">
        <v>58</v>
      </c>
      <c r="B64" s="29">
        <v>43299</v>
      </c>
      <c r="C64" s="28">
        <v>10</v>
      </c>
      <c r="D64" s="28" t="s">
        <v>375</v>
      </c>
      <c r="E64" s="90">
        <v>61</v>
      </c>
      <c r="F64" s="91" t="s">
        <v>84</v>
      </c>
      <c r="G64" s="92" t="s">
        <v>85</v>
      </c>
      <c r="H64" s="91" t="s">
        <v>29</v>
      </c>
      <c r="I64" s="93">
        <v>1.0999999999999999E-2</v>
      </c>
      <c r="J64" s="93">
        <v>6.0000000000000001E-3</v>
      </c>
      <c r="K64" s="94">
        <v>8.9999999999999993E-3</v>
      </c>
      <c r="L64" s="33"/>
    </row>
    <row r="65" spans="1:13" ht="15" customHeight="1" x14ac:dyDescent="0.25">
      <c r="A65" s="28">
        <v>59</v>
      </c>
      <c r="B65" s="29">
        <v>43299</v>
      </c>
      <c r="C65" s="28">
        <v>10</v>
      </c>
      <c r="D65" s="28" t="s">
        <v>376</v>
      </c>
      <c r="E65" s="90">
        <v>62</v>
      </c>
      <c r="F65" s="91" t="s">
        <v>86</v>
      </c>
      <c r="G65" s="92" t="s">
        <v>87</v>
      </c>
      <c r="H65" s="91" t="s">
        <v>29</v>
      </c>
      <c r="I65" s="93">
        <v>1.2E-2</v>
      </c>
      <c r="J65" s="93">
        <v>7.0000000000000001E-3</v>
      </c>
      <c r="K65" s="94">
        <v>0.01</v>
      </c>
      <c r="L65" s="33"/>
    </row>
    <row r="66" spans="1:13" ht="15" customHeight="1" x14ac:dyDescent="0.25">
      <c r="A66" s="28">
        <v>60</v>
      </c>
      <c r="B66" s="29">
        <v>43299</v>
      </c>
      <c r="C66" s="28">
        <v>10</v>
      </c>
      <c r="D66" s="28" t="s">
        <v>371</v>
      </c>
      <c r="E66" s="90">
        <v>65</v>
      </c>
      <c r="F66" s="91" t="s">
        <v>88</v>
      </c>
      <c r="G66" s="92" t="s">
        <v>89</v>
      </c>
      <c r="H66" s="91" t="s">
        <v>29</v>
      </c>
      <c r="I66" s="93">
        <v>1.0999999999999999E-2</v>
      </c>
      <c r="J66" s="93">
        <v>7.0000000000000001E-3</v>
      </c>
      <c r="K66" s="94">
        <v>8.9999999999999993E-3</v>
      </c>
      <c r="L66" s="33"/>
    </row>
    <row r="67" spans="1:13" ht="15" customHeight="1" x14ac:dyDescent="0.25">
      <c r="A67" s="28">
        <v>61</v>
      </c>
      <c r="B67" s="29">
        <v>43299</v>
      </c>
      <c r="C67" s="28">
        <v>11</v>
      </c>
      <c r="D67" s="28" t="s">
        <v>375</v>
      </c>
      <c r="E67" s="90">
        <v>66</v>
      </c>
      <c r="F67" s="91" t="s">
        <v>90</v>
      </c>
      <c r="G67" s="92" t="s">
        <v>91</v>
      </c>
      <c r="H67" s="91" t="s">
        <v>29</v>
      </c>
      <c r="I67" s="93">
        <v>8.0000000000000002E-3</v>
      </c>
      <c r="J67" s="93">
        <v>4.0000000000000001E-3</v>
      </c>
      <c r="K67" s="94">
        <v>6.0000000000000001E-3</v>
      </c>
      <c r="L67" s="33"/>
    </row>
    <row r="68" spans="1:13" ht="15" customHeight="1" x14ac:dyDescent="0.25">
      <c r="A68" s="28">
        <v>62</v>
      </c>
      <c r="B68" s="29">
        <v>43299</v>
      </c>
      <c r="C68" s="28">
        <v>11</v>
      </c>
      <c r="D68" s="28" t="s">
        <v>376</v>
      </c>
      <c r="E68" s="90">
        <v>67</v>
      </c>
      <c r="F68" s="91" t="s">
        <v>92</v>
      </c>
      <c r="G68" s="92" t="s">
        <v>93</v>
      </c>
      <c r="H68" s="91" t="s">
        <v>29</v>
      </c>
      <c r="I68" s="93">
        <v>8.0000000000000002E-3</v>
      </c>
      <c r="J68" s="93">
        <v>4.0000000000000001E-3</v>
      </c>
      <c r="K68" s="94">
        <v>5.0000000000000001E-3</v>
      </c>
      <c r="L68" s="33"/>
    </row>
    <row r="69" spans="1:13" ht="15" customHeight="1" x14ac:dyDescent="0.25">
      <c r="A69" s="28">
        <v>63</v>
      </c>
      <c r="B69" s="29">
        <v>43299</v>
      </c>
      <c r="C69" s="28">
        <v>11</v>
      </c>
      <c r="D69" s="28" t="s">
        <v>371</v>
      </c>
      <c r="E69" s="90">
        <v>68</v>
      </c>
      <c r="F69" s="91" t="s">
        <v>94</v>
      </c>
      <c r="G69" s="92" t="s">
        <v>95</v>
      </c>
      <c r="H69" s="91" t="s">
        <v>29</v>
      </c>
      <c r="I69" s="93">
        <v>8.0000000000000002E-3</v>
      </c>
      <c r="J69" s="93">
        <v>4.0000000000000001E-3</v>
      </c>
      <c r="K69" s="94">
        <v>5.0000000000000001E-3</v>
      </c>
      <c r="L69" s="33"/>
    </row>
    <row r="70" spans="1:13" ht="15" customHeight="1" x14ac:dyDescent="0.25">
      <c r="A70" s="28">
        <v>64</v>
      </c>
      <c r="B70" s="29">
        <v>43299</v>
      </c>
      <c r="C70" s="28">
        <v>12</v>
      </c>
      <c r="D70" s="28" t="s">
        <v>375</v>
      </c>
      <c r="E70" s="90">
        <v>70</v>
      </c>
      <c r="F70" s="91" t="s">
        <v>96</v>
      </c>
      <c r="G70" s="92" t="s">
        <v>97</v>
      </c>
      <c r="H70" s="91" t="s">
        <v>29</v>
      </c>
      <c r="I70" s="93">
        <v>0.01</v>
      </c>
      <c r="J70" s="93">
        <v>6.0000000000000001E-3</v>
      </c>
      <c r="K70" s="94">
        <v>8.0000000000000002E-3</v>
      </c>
      <c r="L70" s="33"/>
    </row>
    <row r="71" spans="1:13" ht="15" customHeight="1" x14ac:dyDescent="0.25">
      <c r="A71" s="28">
        <v>65</v>
      </c>
      <c r="B71" s="29">
        <v>43299</v>
      </c>
      <c r="C71" s="28">
        <v>12</v>
      </c>
      <c r="D71" s="28" t="s">
        <v>376</v>
      </c>
      <c r="E71" s="90">
        <v>71</v>
      </c>
      <c r="F71" s="91" t="s">
        <v>98</v>
      </c>
      <c r="G71" s="92" t="s">
        <v>99</v>
      </c>
      <c r="H71" s="91" t="s">
        <v>29</v>
      </c>
      <c r="I71" s="93">
        <v>0.01</v>
      </c>
      <c r="J71" s="93">
        <v>5.0000000000000001E-3</v>
      </c>
      <c r="K71" s="94">
        <v>8.0000000000000002E-3</v>
      </c>
      <c r="L71" s="33"/>
    </row>
    <row r="72" spans="1:13" ht="15" customHeight="1" x14ac:dyDescent="0.25">
      <c r="A72" s="28">
        <v>66</v>
      </c>
      <c r="B72" s="29">
        <v>43299</v>
      </c>
      <c r="C72" s="28">
        <v>12</v>
      </c>
      <c r="D72" s="28" t="s">
        <v>371</v>
      </c>
      <c r="E72" s="90">
        <v>72</v>
      </c>
      <c r="F72" s="91" t="s">
        <v>100</v>
      </c>
      <c r="G72" s="92" t="s">
        <v>101</v>
      </c>
      <c r="H72" s="91" t="s">
        <v>29</v>
      </c>
      <c r="I72" s="93">
        <v>0.01</v>
      </c>
      <c r="J72" s="93">
        <v>5.0000000000000001E-3</v>
      </c>
      <c r="K72" s="94">
        <v>7.0000000000000001E-3</v>
      </c>
      <c r="L72" s="33"/>
    </row>
    <row r="73" spans="1:13" ht="15" customHeight="1" x14ac:dyDescent="0.25">
      <c r="A73" s="28">
        <v>67</v>
      </c>
      <c r="B73" s="29">
        <v>43299</v>
      </c>
      <c r="C73" s="28">
        <v>13</v>
      </c>
      <c r="D73" s="28" t="s">
        <v>375</v>
      </c>
      <c r="E73" s="90">
        <v>73</v>
      </c>
      <c r="F73" s="91" t="s">
        <v>102</v>
      </c>
      <c r="G73" s="92" t="s">
        <v>103</v>
      </c>
      <c r="H73" s="91" t="s">
        <v>29</v>
      </c>
      <c r="I73" s="93">
        <v>6.0000000000000001E-3</v>
      </c>
      <c r="J73" s="93">
        <v>2E-3</v>
      </c>
      <c r="K73" s="94">
        <v>3.0000000000000001E-3</v>
      </c>
      <c r="L73" s="33"/>
    </row>
    <row r="74" spans="1:13" ht="15" customHeight="1" x14ac:dyDescent="0.25">
      <c r="A74" s="28">
        <v>68</v>
      </c>
      <c r="B74" s="29">
        <v>43299</v>
      </c>
      <c r="C74" s="28">
        <v>13</v>
      </c>
      <c r="D74" s="28" t="s">
        <v>376</v>
      </c>
      <c r="E74" s="90">
        <v>74</v>
      </c>
      <c r="F74" s="91" t="s">
        <v>104</v>
      </c>
      <c r="G74" s="92" t="s">
        <v>105</v>
      </c>
      <c r="H74" s="91" t="s">
        <v>29</v>
      </c>
      <c r="I74" s="93">
        <v>7.0000000000000001E-3</v>
      </c>
      <c r="J74" s="93">
        <v>2E-3</v>
      </c>
      <c r="K74" s="94">
        <v>4.0000000000000001E-3</v>
      </c>
      <c r="L74" s="33"/>
    </row>
    <row r="75" spans="1:13" ht="15" customHeight="1" x14ac:dyDescent="0.25">
      <c r="A75" s="28">
        <v>69</v>
      </c>
      <c r="B75" s="29">
        <v>43299</v>
      </c>
      <c r="C75" s="28">
        <v>13</v>
      </c>
      <c r="D75" s="28" t="s">
        <v>371</v>
      </c>
      <c r="E75" s="90">
        <v>75</v>
      </c>
      <c r="F75" s="91" t="s">
        <v>106</v>
      </c>
      <c r="G75" s="92" t="s">
        <v>107</v>
      </c>
      <c r="H75" s="91" t="s">
        <v>29</v>
      </c>
      <c r="I75" s="93">
        <v>7.0000000000000001E-3</v>
      </c>
      <c r="J75" s="93">
        <v>2E-3</v>
      </c>
      <c r="K75" s="94">
        <v>3.0000000000000001E-3</v>
      </c>
      <c r="L75" s="33"/>
      <c r="M75" s="30" t="s">
        <v>434</v>
      </c>
    </row>
    <row r="76" spans="1:13" ht="15" customHeight="1" x14ac:dyDescent="0.25">
      <c r="A76" s="28">
        <v>70</v>
      </c>
      <c r="B76" s="29">
        <v>43314</v>
      </c>
      <c r="C76" s="28">
        <v>1</v>
      </c>
      <c r="D76" s="28" t="s">
        <v>375</v>
      </c>
      <c r="E76" s="90">
        <v>76</v>
      </c>
      <c r="F76" s="91" t="s">
        <v>108</v>
      </c>
      <c r="G76" s="92" t="s">
        <v>109</v>
      </c>
      <c r="H76" s="91" t="s">
        <v>29</v>
      </c>
      <c r="I76" s="93">
        <v>3.5000000000000003E-2</v>
      </c>
      <c r="J76" s="93">
        <v>0.03</v>
      </c>
      <c r="K76" s="94">
        <v>3.9E-2</v>
      </c>
      <c r="L76" s="33"/>
    </row>
    <row r="77" spans="1:13" ht="15" customHeight="1" x14ac:dyDescent="0.25">
      <c r="A77" s="28">
        <v>71</v>
      </c>
      <c r="B77" s="29">
        <v>43314</v>
      </c>
      <c r="C77" s="28">
        <v>1</v>
      </c>
      <c r="D77" s="28" t="s">
        <v>376</v>
      </c>
      <c r="E77" s="90">
        <v>77</v>
      </c>
      <c r="F77" s="91" t="s">
        <v>110</v>
      </c>
      <c r="G77" s="92" t="s">
        <v>111</v>
      </c>
      <c r="H77" s="91" t="s">
        <v>29</v>
      </c>
      <c r="I77" s="93">
        <v>3.3000000000000002E-2</v>
      </c>
      <c r="J77" s="93">
        <v>2.8000000000000001E-2</v>
      </c>
      <c r="K77" s="94">
        <v>3.5999999999999997E-2</v>
      </c>
      <c r="L77" s="33"/>
    </row>
    <row r="78" spans="1:13" ht="15" customHeight="1" x14ac:dyDescent="0.25">
      <c r="A78" s="28">
        <v>72</v>
      </c>
      <c r="B78" s="29">
        <v>43314</v>
      </c>
      <c r="C78" s="28">
        <v>1</v>
      </c>
      <c r="D78" s="28" t="s">
        <v>371</v>
      </c>
      <c r="E78" s="90">
        <v>78</v>
      </c>
      <c r="F78" s="91" t="s">
        <v>112</v>
      </c>
      <c r="G78" s="92" t="s">
        <v>113</v>
      </c>
      <c r="H78" s="91" t="s">
        <v>29</v>
      </c>
      <c r="I78" s="93">
        <v>3.5000000000000003E-2</v>
      </c>
      <c r="J78" s="93">
        <v>0.03</v>
      </c>
      <c r="K78" s="94">
        <v>3.9E-2</v>
      </c>
      <c r="L78" s="33"/>
    </row>
    <row r="79" spans="1:13" ht="15" customHeight="1" x14ac:dyDescent="0.25">
      <c r="A79" s="28">
        <v>73</v>
      </c>
      <c r="B79" s="29">
        <v>43314</v>
      </c>
      <c r="C79" s="28">
        <v>2</v>
      </c>
      <c r="D79" s="28" t="s">
        <v>375</v>
      </c>
      <c r="E79" s="90">
        <v>79</v>
      </c>
      <c r="F79" s="91" t="s">
        <v>114</v>
      </c>
      <c r="G79" s="92" t="s">
        <v>115</v>
      </c>
      <c r="H79" s="91" t="s">
        <v>29</v>
      </c>
      <c r="I79" s="93">
        <v>2.1000000000000001E-2</v>
      </c>
      <c r="J79" s="93">
        <v>1.6E-2</v>
      </c>
      <c r="K79" s="94">
        <v>2.1000000000000001E-2</v>
      </c>
      <c r="L79" s="33"/>
    </row>
    <row r="80" spans="1:13" ht="15" customHeight="1" x14ac:dyDescent="0.25">
      <c r="A80" s="28">
        <v>74</v>
      </c>
      <c r="B80" s="29">
        <v>43314</v>
      </c>
      <c r="C80" s="28">
        <v>2</v>
      </c>
      <c r="D80" s="28" t="s">
        <v>376</v>
      </c>
      <c r="E80" s="90">
        <v>81</v>
      </c>
      <c r="F80" s="91" t="s">
        <v>116</v>
      </c>
      <c r="G80" s="92" t="s">
        <v>117</v>
      </c>
      <c r="H80" s="91" t="s">
        <v>29</v>
      </c>
      <c r="I80" s="93">
        <v>2.1000000000000001E-2</v>
      </c>
      <c r="J80" s="93">
        <v>1.7000000000000001E-2</v>
      </c>
      <c r="K80" s="94">
        <v>2.1999999999999999E-2</v>
      </c>
      <c r="L80" s="33"/>
    </row>
    <row r="81" spans="1:12" ht="15" customHeight="1" x14ac:dyDescent="0.25">
      <c r="A81" s="28">
        <v>75</v>
      </c>
      <c r="B81" s="29">
        <v>43314</v>
      </c>
      <c r="C81" s="28">
        <v>2</v>
      </c>
      <c r="D81" s="28" t="s">
        <v>371</v>
      </c>
      <c r="E81" s="90">
        <v>82</v>
      </c>
      <c r="F81" s="91" t="s">
        <v>118</v>
      </c>
      <c r="G81" s="92" t="s">
        <v>119</v>
      </c>
      <c r="H81" s="91" t="s">
        <v>29</v>
      </c>
      <c r="I81" s="93">
        <v>2.1000000000000001E-2</v>
      </c>
      <c r="J81" s="93">
        <v>1.6E-2</v>
      </c>
      <c r="K81" s="94">
        <v>2.1000000000000001E-2</v>
      </c>
      <c r="L81" s="33"/>
    </row>
    <row r="82" spans="1:12" ht="15" customHeight="1" x14ac:dyDescent="0.25">
      <c r="A82" s="28">
        <v>76</v>
      </c>
      <c r="B82" s="29">
        <v>43314</v>
      </c>
      <c r="C82" s="28">
        <v>3</v>
      </c>
      <c r="D82" s="28" t="s">
        <v>375</v>
      </c>
      <c r="E82" s="90">
        <v>85</v>
      </c>
      <c r="F82" s="91" t="s">
        <v>120</v>
      </c>
      <c r="G82" s="92" t="s">
        <v>121</v>
      </c>
      <c r="H82" s="91" t="s">
        <v>29</v>
      </c>
      <c r="I82" s="93">
        <v>1.2999999999999999E-2</v>
      </c>
      <c r="J82" s="93">
        <v>8.0000000000000002E-3</v>
      </c>
      <c r="K82" s="94">
        <v>1.0999999999999999E-2</v>
      </c>
      <c r="L82" s="33"/>
    </row>
    <row r="83" spans="1:12" ht="15" customHeight="1" x14ac:dyDescent="0.25">
      <c r="A83" s="28">
        <v>77</v>
      </c>
      <c r="B83" s="29">
        <v>43314</v>
      </c>
      <c r="C83" s="28">
        <v>3</v>
      </c>
      <c r="D83" s="28" t="s">
        <v>376</v>
      </c>
      <c r="E83" s="90">
        <v>86</v>
      </c>
      <c r="F83" s="91" t="s">
        <v>122</v>
      </c>
      <c r="G83" s="92" t="s">
        <v>123</v>
      </c>
      <c r="H83" s="91" t="s">
        <v>29</v>
      </c>
      <c r="I83" s="93">
        <v>1.2999999999999999E-2</v>
      </c>
      <c r="J83" s="93">
        <v>8.0000000000000002E-3</v>
      </c>
      <c r="K83" s="94">
        <v>1.0999999999999999E-2</v>
      </c>
      <c r="L83" s="33"/>
    </row>
    <row r="84" spans="1:12" ht="15" customHeight="1" x14ac:dyDescent="0.25">
      <c r="A84" s="28">
        <v>78</v>
      </c>
      <c r="B84" s="29">
        <v>43314</v>
      </c>
      <c r="C84" s="28">
        <v>3</v>
      </c>
      <c r="D84" s="28" t="s">
        <v>371</v>
      </c>
      <c r="E84" s="90">
        <v>87</v>
      </c>
      <c r="F84" s="91" t="s">
        <v>124</v>
      </c>
      <c r="G84" s="92" t="s">
        <v>125</v>
      </c>
      <c r="H84" s="91" t="s">
        <v>29</v>
      </c>
      <c r="I84" s="93">
        <v>1.2E-2</v>
      </c>
      <c r="J84" s="93">
        <v>7.0000000000000001E-3</v>
      </c>
      <c r="K84" s="94">
        <v>0.01</v>
      </c>
      <c r="L84" s="33"/>
    </row>
    <row r="85" spans="1:12" ht="15" customHeight="1" x14ac:dyDescent="0.25">
      <c r="A85" s="28">
        <v>79</v>
      </c>
      <c r="B85" s="29">
        <v>43314</v>
      </c>
      <c r="C85" s="28">
        <v>4</v>
      </c>
      <c r="D85" s="28" t="s">
        <v>375</v>
      </c>
      <c r="E85" s="90">
        <v>88</v>
      </c>
      <c r="F85" s="91" t="s">
        <v>126</v>
      </c>
      <c r="G85" s="92" t="s">
        <v>127</v>
      </c>
      <c r="H85" s="91" t="s">
        <v>29</v>
      </c>
      <c r="I85" s="93">
        <v>1.2E-2</v>
      </c>
      <c r="J85" s="93">
        <v>7.0000000000000001E-3</v>
      </c>
      <c r="K85" s="94">
        <v>8.9999999999999993E-3</v>
      </c>
      <c r="L85" s="33"/>
    </row>
    <row r="86" spans="1:12" ht="15" customHeight="1" x14ac:dyDescent="0.25">
      <c r="A86" s="28">
        <v>80</v>
      </c>
      <c r="B86" s="29">
        <v>43314</v>
      </c>
      <c r="C86" s="28">
        <v>4</v>
      </c>
      <c r="D86" s="28" t="s">
        <v>376</v>
      </c>
      <c r="E86" s="90">
        <v>89</v>
      </c>
      <c r="F86" s="91" t="s">
        <v>128</v>
      </c>
      <c r="G86" s="92" t="s">
        <v>129</v>
      </c>
      <c r="H86" s="91" t="s">
        <v>29</v>
      </c>
      <c r="I86" s="93">
        <v>1.0999999999999999E-2</v>
      </c>
      <c r="J86" s="93">
        <v>6.0000000000000001E-3</v>
      </c>
      <c r="K86" s="94">
        <v>8.0000000000000002E-3</v>
      </c>
      <c r="L86" s="33"/>
    </row>
    <row r="87" spans="1:12" ht="15" customHeight="1" x14ac:dyDescent="0.25">
      <c r="A87" s="28">
        <v>81</v>
      </c>
      <c r="B87" s="29">
        <v>43314</v>
      </c>
      <c r="C87" s="28">
        <v>4</v>
      </c>
      <c r="D87" s="28" t="s">
        <v>371</v>
      </c>
      <c r="E87" s="90">
        <v>92</v>
      </c>
      <c r="F87" s="91" t="s">
        <v>130</v>
      </c>
      <c r="G87" s="92" t="s">
        <v>131</v>
      </c>
      <c r="H87" s="91" t="s">
        <v>29</v>
      </c>
      <c r="I87" s="93">
        <v>1.0999999999999999E-2</v>
      </c>
      <c r="J87" s="93">
        <v>6.0000000000000001E-3</v>
      </c>
      <c r="K87" s="94">
        <v>8.9999999999999993E-3</v>
      </c>
      <c r="L87" s="33"/>
    </row>
    <row r="88" spans="1:12" ht="15" customHeight="1" x14ac:dyDescent="0.25">
      <c r="A88" s="28">
        <v>82</v>
      </c>
      <c r="B88" s="29">
        <v>43314</v>
      </c>
      <c r="C88" s="28">
        <v>5</v>
      </c>
      <c r="D88" s="28" t="s">
        <v>375</v>
      </c>
      <c r="E88" s="90">
        <v>93</v>
      </c>
      <c r="F88" s="91" t="s">
        <v>132</v>
      </c>
      <c r="G88" s="92" t="s">
        <v>133</v>
      </c>
      <c r="H88" s="91" t="s">
        <v>29</v>
      </c>
      <c r="I88" s="93">
        <v>0.03</v>
      </c>
      <c r="J88" s="93">
        <v>2.5000000000000001E-2</v>
      </c>
      <c r="K88" s="94">
        <v>3.2000000000000001E-2</v>
      </c>
      <c r="L88" s="33"/>
    </row>
    <row r="89" spans="1:12" ht="15" customHeight="1" x14ac:dyDescent="0.25">
      <c r="A89" s="28">
        <v>83</v>
      </c>
      <c r="B89" s="29">
        <v>43314</v>
      </c>
      <c r="C89" s="28">
        <v>5</v>
      </c>
      <c r="D89" s="28" t="s">
        <v>376</v>
      </c>
      <c r="E89" s="90">
        <v>94</v>
      </c>
      <c r="F89" s="91" t="s">
        <v>134</v>
      </c>
      <c r="G89" s="92" t="s">
        <v>135</v>
      </c>
      <c r="H89" s="91" t="s">
        <v>29</v>
      </c>
      <c r="I89" s="93">
        <v>0.03</v>
      </c>
      <c r="J89" s="93">
        <v>2.5000000000000001E-2</v>
      </c>
      <c r="K89" s="94">
        <v>3.2000000000000001E-2</v>
      </c>
      <c r="L89" s="33"/>
    </row>
    <row r="90" spans="1:12" ht="15" customHeight="1" x14ac:dyDescent="0.25">
      <c r="A90" s="28">
        <v>84</v>
      </c>
      <c r="B90" s="29">
        <v>43314</v>
      </c>
      <c r="C90" s="28">
        <v>5</v>
      </c>
      <c r="D90" s="28" t="s">
        <v>371</v>
      </c>
      <c r="E90" s="90">
        <v>95</v>
      </c>
      <c r="F90" s="91" t="s">
        <v>136</v>
      </c>
      <c r="G90" s="92" t="s">
        <v>137</v>
      </c>
      <c r="H90" s="91" t="s">
        <v>29</v>
      </c>
      <c r="I90" s="93">
        <v>3.1E-2</v>
      </c>
      <c r="J90" s="93">
        <v>2.5000000000000001E-2</v>
      </c>
      <c r="K90" s="94">
        <v>3.3000000000000002E-2</v>
      </c>
      <c r="L90" s="33"/>
    </row>
    <row r="91" spans="1:12" ht="15" customHeight="1" x14ac:dyDescent="0.25">
      <c r="A91" s="28">
        <v>85</v>
      </c>
      <c r="B91" s="29">
        <v>43314</v>
      </c>
      <c r="C91" s="28">
        <v>6</v>
      </c>
      <c r="D91" s="28" t="s">
        <v>375</v>
      </c>
      <c r="E91" s="90">
        <v>96</v>
      </c>
      <c r="F91" s="91" t="s">
        <v>138</v>
      </c>
      <c r="G91" s="92" t="s">
        <v>139</v>
      </c>
      <c r="H91" s="91" t="s">
        <v>29</v>
      </c>
      <c r="I91" s="93">
        <v>5.6000000000000001E-2</v>
      </c>
      <c r="J91" s="93">
        <v>0.05</v>
      </c>
      <c r="K91" s="94">
        <v>6.5000000000000002E-2</v>
      </c>
      <c r="L91" s="33"/>
    </row>
    <row r="92" spans="1:12" ht="15" customHeight="1" x14ac:dyDescent="0.25">
      <c r="A92" s="28">
        <v>86</v>
      </c>
      <c r="B92" s="29">
        <v>43314</v>
      </c>
      <c r="C92" s="28">
        <v>6</v>
      </c>
      <c r="D92" s="28" t="s">
        <v>376</v>
      </c>
      <c r="E92" s="90">
        <v>97</v>
      </c>
      <c r="F92" s="91" t="s">
        <v>140</v>
      </c>
      <c r="G92" s="92" t="s">
        <v>141</v>
      </c>
      <c r="H92" s="91" t="s">
        <v>29</v>
      </c>
      <c r="I92" s="93">
        <v>0.06</v>
      </c>
      <c r="J92" s="93">
        <v>5.5E-2</v>
      </c>
      <c r="K92" s="94">
        <v>7.0999999999999994E-2</v>
      </c>
      <c r="L92" s="33"/>
    </row>
    <row r="93" spans="1:12" ht="15" customHeight="1" x14ac:dyDescent="0.25">
      <c r="A93" s="28">
        <v>87</v>
      </c>
      <c r="B93" s="29">
        <v>43314</v>
      </c>
      <c r="C93" s="28">
        <v>6</v>
      </c>
      <c r="D93" s="28" t="s">
        <v>371</v>
      </c>
      <c r="E93" s="90">
        <v>98</v>
      </c>
      <c r="F93" s="91" t="s">
        <v>142</v>
      </c>
      <c r="G93" s="92" t="s">
        <v>143</v>
      </c>
      <c r="H93" s="91" t="s">
        <v>29</v>
      </c>
      <c r="I93" s="93">
        <v>5.7000000000000002E-2</v>
      </c>
      <c r="J93" s="93">
        <v>5.0999999999999997E-2</v>
      </c>
      <c r="K93" s="94">
        <v>6.6000000000000003E-2</v>
      </c>
      <c r="L93" s="33"/>
    </row>
    <row r="94" spans="1:12" ht="15" customHeight="1" x14ac:dyDescent="0.25">
      <c r="A94" s="28">
        <v>88</v>
      </c>
      <c r="B94" s="29">
        <v>43314</v>
      </c>
      <c r="C94" s="28">
        <v>7</v>
      </c>
      <c r="D94" s="28" t="s">
        <v>375</v>
      </c>
      <c r="E94" s="90">
        <v>99</v>
      </c>
      <c r="F94" s="91" t="s">
        <v>144</v>
      </c>
      <c r="G94" s="92" t="s">
        <v>145</v>
      </c>
      <c r="H94" s="91" t="s">
        <v>29</v>
      </c>
      <c r="I94" s="93">
        <v>0.03</v>
      </c>
      <c r="J94" s="93">
        <v>2.5000000000000001E-2</v>
      </c>
      <c r="K94" s="94">
        <v>3.2000000000000001E-2</v>
      </c>
      <c r="L94" s="33"/>
    </row>
    <row r="95" spans="1:12" ht="15" customHeight="1" x14ac:dyDescent="0.25">
      <c r="A95" s="28">
        <v>89</v>
      </c>
      <c r="B95" s="29">
        <v>43314</v>
      </c>
      <c r="C95" s="28">
        <v>7</v>
      </c>
      <c r="D95" s="28" t="s">
        <v>376</v>
      </c>
      <c r="E95" s="90">
        <v>100</v>
      </c>
      <c r="F95" s="91" t="s">
        <v>146</v>
      </c>
      <c r="G95" s="92" t="s">
        <v>147</v>
      </c>
      <c r="H95" s="91" t="s">
        <v>29</v>
      </c>
      <c r="I95" s="93">
        <v>3.1E-2</v>
      </c>
      <c r="J95" s="93">
        <v>2.5999999999999999E-2</v>
      </c>
      <c r="K95" s="94">
        <v>3.4000000000000002E-2</v>
      </c>
      <c r="L95" s="33"/>
    </row>
    <row r="96" spans="1:12" ht="15" customHeight="1" x14ac:dyDescent="0.25">
      <c r="A96" s="28">
        <v>90</v>
      </c>
      <c r="B96" s="29">
        <v>43314</v>
      </c>
      <c r="C96" s="28">
        <v>7</v>
      </c>
      <c r="D96" s="28" t="s">
        <v>371</v>
      </c>
      <c r="E96" s="90">
        <v>101</v>
      </c>
      <c r="F96" s="91" t="s">
        <v>148</v>
      </c>
      <c r="G96" s="92" t="s">
        <v>149</v>
      </c>
      <c r="H96" s="91" t="s">
        <v>29</v>
      </c>
      <c r="I96" s="93">
        <v>2.5999999999999999E-2</v>
      </c>
      <c r="J96" s="93">
        <v>2.1000000000000001E-2</v>
      </c>
      <c r="K96" s="94">
        <v>2.8000000000000001E-2</v>
      </c>
      <c r="L96" s="33"/>
    </row>
    <row r="97" spans="1:12" ht="15" customHeight="1" x14ac:dyDescent="0.25">
      <c r="A97" s="28">
        <v>91</v>
      </c>
      <c r="B97" s="29">
        <v>43314</v>
      </c>
      <c r="C97" s="28">
        <v>8</v>
      </c>
      <c r="D97" s="28" t="s">
        <v>375</v>
      </c>
      <c r="E97" s="90">
        <v>105</v>
      </c>
      <c r="F97" s="91" t="s">
        <v>150</v>
      </c>
      <c r="G97" s="92" t="s">
        <v>151</v>
      </c>
      <c r="H97" s="91" t="s">
        <v>29</v>
      </c>
      <c r="I97" s="93">
        <v>1.0999999999999999E-2</v>
      </c>
      <c r="J97" s="93">
        <v>6.0000000000000001E-3</v>
      </c>
      <c r="K97" s="94">
        <v>8.0000000000000002E-3</v>
      </c>
      <c r="L97" s="33"/>
    </row>
    <row r="98" spans="1:12" ht="15" customHeight="1" x14ac:dyDescent="0.25">
      <c r="A98" s="28">
        <v>92</v>
      </c>
      <c r="B98" s="29">
        <v>43314</v>
      </c>
      <c r="C98" s="28">
        <v>8</v>
      </c>
      <c r="D98" s="28" t="s">
        <v>376</v>
      </c>
      <c r="E98" s="90">
        <v>106</v>
      </c>
      <c r="F98" s="91" t="s">
        <v>152</v>
      </c>
      <c r="G98" s="92" t="s">
        <v>153</v>
      </c>
      <c r="H98" s="91" t="s">
        <v>29</v>
      </c>
      <c r="I98" s="93">
        <v>1.2999999999999999E-2</v>
      </c>
      <c r="J98" s="93">
        <v>8.0000000000000002E-3</v>
      </c>
      <c r="K98" s="94">
        <v>0.01</v>
      </c>
      <c r="L98" s="33"/>
    </row>
    <row r="99" spans="1:12" ht="15" customHeight="1" x14ac:dyDescent="0.25">
      <c r="A99" s="28">
        <v>93</v>
      </c>
      <c r="B99" s="29">
        <v>43314</v>
      </c>
      <c r="C99" s="28">
        <v>8</v>
      </c>
      <c r="D99" s="28" t="s">
        <v>371</v>
      </c>
      <c r="E99" s="90">
        <v>107</v>
      </c>
      <c r="F99" s="91" t="s">
        <v>154</v>
      </c>
      <c r="G99" s="92" t="s">
        <v>155</v>
      </c>
      <c r="H99" s="91" t="s">
        <v>29</v>
      </c>
      <c r="I99" s="93">
        <v>1.2E-2</v>
      </c>
      <c r="J99" s="93">
        <v>7.0000000000000001E-3</v>
      </c>
      <c r="K99" s="94">
        <v>0.01</v>
      </c>
      <c r="L99" s="33"/>
    </row>
    <row r="100" spans="1:12" ht="15" customHeight="1" x14ac:dyDescent="0.25">
      <c r="A100" s="28">
        <v>94</v>
      </c>
      <c r="B100" s="29">
        <v>43314</v>
      </c>
      <c r="C100" s="28">
        <v>9</v>
      </c>
      <c r="D100" s="28" t="s">
        <v>375</v>
      </c>
      <c r="E100" s="90">
        <v>108</v>
      </c>
      <c r="F100" s="91" t="s">
        <v>156</v>
      </c>
      <c r="G100" s="92" t="s">
        <v>157</v>
      </c>
      <c r="H100" s="91" t="s">
        <v>29</v>
      </c>
      <c r="I100" s="93">
        <v>8.0000000000000002E-3</v>
      </c>
      <c r="J100" s="93">
        <v>3.0000000000000001E-3</v>
      </c>
      <c r="K100" s="94">
        <v>5.0000000000000001E-3</v>
      </c>
      <c r="L100" s="33"/>
    </row>
    <row r="101" spans="1:12" ht="15" customHeight="1" x14ac:dyDescent="0.25">
      <c r="A101" s="28">
        <v>95</v>
      </c>
      <c r="B101" s="29">
        <v>43314</v>
      </c>
      <c r="C101" s="28">
        <v>9</v>
      </c>
      <c r="D101" s="28" t="s">
        <v>376</v>
      </c>
      <c r="E101" s="90">
        <v>109</v>
      </c>
      <c r="F101" s="91" t="s">
        <v>158</v>
      </c>
      <c r="G101" s="92" t="s">
        <v>159</v>
      </c>
      <c r="H101" s="91" t="s">
        <v>29</v>
      </c>
      <c r="I101" s="93">
        <v>8.0000000000000002E-3</v>
      </c>
      <c r="J101" s="93">
        <v>3.0000000000000001E-3</v>
      </c>
      <c r="K101" s="94">
        <v>5.0000000000000001E-3</v>
      </c>
      <c r="L101" s="33"/>
    </row>
    <row r="102" spans="1:12" ht="15" customHeight="1" x14ac:dyDescent="0.25">
      <c r="A102" s="28">
        <v>96</v>
      </c>
      <c r="B102" s="29">
        <v>43314</v>
      </c>
      <c r="C102" s="28">
        <v>9</v>
      </c>
      <c r="D102" s="28" t="s">
        <v>371</v>
      </c>
      <c r="E102" s="90">
        <v>110</v>
      </c>
      <c r="F102" s="91" t="s">
        <v>160</v>
      </c>
      <c r="G102" s="92" t="s">
        <v>161</v>
      </c>
      <c r="H102" s="91" t="s">
        <v>29</v>
      </c>
      <c r="I102" s="93">
        <v>8.0000000000000002E-3</v>
      </c>
      <c r="J102" s="93">
        <v>3.0000000000000001E-3</v>
      </c>
      <c r="K102" s="94">
        <v>5.0000000000000001E-3</v>
      </c>
      <c r="L102" s="33"/>
    </row>
    <row r="103" spans="1:12" ht="15" customHeight="1" x14ac:dyDescent="0.25">
      <c r="A103" s="28">
        <v>97</v>
      </c>
      <c r="B103" s="29">
        <v>43314</v>
      </c>
      <c r="C103" s="28">
        <v>10</v>
      </c>
      <c r="D103" s="28" t="s">
        <v>375</v>
      </c>
      <c r="E103" s="90">
        <v>111</v>
      </c>
      <c r="F103" s="91" t="s">
        <v>162</v>
      </c>
      <c r="G103" s="92" t="s">
        <v>163</v>
      </c>
      <c r="H103" s="91" t="s">
        <v>29</v>
      </c>
      <c r="I103" s="93">
        <v>8.0000000000000002E-3</v>
      </c>
      <c r="J103" s="93">
        <v>3.0000000000000001E-3</v>
      </c>
      <c r="K103" s="94">
        <v>5.0000000000000001E-3</v>
      </c>
      <c r="L103" s="33"/>
    </row>
    <row r="104" spans="1:12" ht="15" customHeight="1" x14ac:dyDescent="0.25">
      <c r="A104" s="28">
        <v>98</v>
      </c>
      <c r="B104" s="29">
        <v>43314</v>
      </c>
      <c r="C104" s="28">
        <v>10</v>
      </c>
      <c r="D104" s="28" t="s">
        <v>376</v>
      </c>
      <c r="E104" s="90">
        <v>112</v>
      </c>
      <c r="F104" s="91" t="s">
        <v>164</v>
      </c>
      <c r="G104" s="92" t="s">
        <v>165</v>
      </c>
      <c r="H104" s="91" t="s">
        <v>29</v>
      </c>
      <c r="I104" s="93">
        <v>8.0000000000000002E-3</v>
      </c>
      <c r="J104" s="93">
        <v>3.0000000000000001E-3</v>
      </c>
      <c r="K104" s="94">
        <v>4.0000000000000001E-3</v>
      </c>
      <c r="L104" s="33"/>
    </row>
    <row r="105" spans="1:12" ht="15" customHeight="1" x14ac:dyDescent="0.25">
      <c r="A105" s="28">
        <v>99</v>
      </c>
      <c r="B105" s="29">
        <v>43314</v>
      </c>
      <c r="C105" s="36">
        <v>10</v>
      </c>
      <c r="D105" s="28" t="s">
        <v>371</v>
      </c>
      <c r="E105" s="90">
        <v>114</v>
      </c>
      <c r="F105" s="91" t="s">
        <v>166</v>
      </c>
      <c r="G105" s="92" t="s">
        <v>167</v>
      </c>
      <c r="H105" s="91" t="s">
        <v>29</v>
      </c>
      <c r="I105" s="93">
        <v>8.0000000000000002E-3</v>
      </c>
      <c r="J105" s="93">
        <v>3.0000000000000001E-3</v>
      </c>
      <c r="K105" s="94">
        <v>4.0000000000000001E-3</v>
      </c>
      <c r="L105" s="33"/>
    </row>
    <row r="106" spans="1:12" ht="15" customHeight="1" x14ac:dyDescent="0.25">
      <c r="A106" s="28">
        <v>100</v>
      </c>
      <c r="B106" s="29">
        <v>43314</v>
      </c>
      <c r="C106" s="36">
        <v>11</v>
      </c>
      <c r="D106" s="28" t="s">
        <v>375</v>
      </c>
      <c r="E106" s="90">
        <v>115</v>
      </c>
      <c r="F106" s="91" t="s">
        <v>168</v>
      </c>
      <c r="G106" s="92" t="s">
        <v>169</v>
      </c>
      <c r="H106" s="91" t="s">
        <v>29</v>
      </c>
      <c r="I106" s="93">
        <v>8.9999999999999993E-3</v>
      </c>
      <c r="J106" s="93">
        <v>4.0000000000000001E-3</v>
      </c>
      <c r="K106" s="94">
        <v>6.0000000000000001E-3</v>
      </c>
      <c r="L106" s="33"/>
    </row>
    <row r="107" spans="1:12" ht="15" customHeight="1" x14ac:dyDescent="0.25">
      <c r="A107" s="28">
        <v>101</v>
      </c>
      <c r="B107" s="29">
        <v>43314</v>
      </c>
      <c r="C107" s="28">
        <v>11</v>
      </c>
      <c r="D107" s="28" t="s">
        <v>376</v>
      </c>
      <c r="E107" s="90">
        <v>116</v>
      </c>
      <c r="F107" s="91" t="s">
        <v>170</v>
      </c>
      <c r="G107" s="92" t="s">
        <v>171</v>
      </c>
      <c r="H107" s="91" t="s">
        <v>29</v>
      </c>
      <c r="I107" s="93">
        <v>8.9999999999999993E-3</v>
      </c>
      <c r="J107" s="93">
        <v>4.0000000000000001E-3</v>
      </c>
      <c r="K107" s="94">
        <v>6.0000000000000001E-3</v>
      </c>
      <c r="L107" s="33"/>
    </row>
    <row r="108" spans="1:12" ht="15" customHeight="1" x14ac:dyDescent="0.25">
      <c r="A108" s="28">
        <v>102</v>
      </c>
      <c r="B108" s="29">
        <v>43314</v>
      </c>
      <c r="C108" s="28">
        <v>11</v>
      </c>
      <c r="D108" s="28" t="s">
        <v>371</v>
      </c>
      <c r="E108" s="90">
        <v>117</v>
      </c>
      <c r="F108" s="91" t="s">
        <v>172</v>
      </c>
      <c r="G108" s="92" t="s">
        <v>173</v>
      </c>
      <c r="H108" s="91" t="s">
        <v>29</v>
      </c>
      <c r="I108" s="93">
        <v>8.9999999999999993E-3</v>
      </c>
      <c r="J108" s="93">
        <v>4.0000000000000001E-3</v>
      </c>
      <c r="K108" s="94">
        <v>5.0000000000000001E-3</v>
      </c>
      <c r="L108" s="33"/>
    </row>
    <row r="109" spans="1:12" ht="15" customHeight="1" x14ac:dyDescent="0.25">
      <c r="A109" s="28">
        <v>103</v>
      </c>
      <c r="B109" s="29">
        <v>43314</v>
      </c>
      <c r="C109" s="28">
        <v>12</v>
      </c>
      <c r="D109" s="28" t="s">
        <v>375</v>
      </c>
      <c r="E109" s="90">
        <v>118</v>
      </c>
      <c r="F109" s="91" t="s">
        <v>174</v>
      </c>
      <c r="G109" s="92" t="s">
        <v>175</v>
      </c>
      <c r="H109" s="91" t="s">
        <v>29</v>
      </c>
      <c r="I109" s="93">
        <v>1.2999999999999999E-2</v>
      </c>
      <c r="J109" s="93">
        <v>8.0000000000000002E-3</v>
      </c>
      <c r="K109" s="94">
        <v>1.0999999999999999E-2</v>
      </c>
      <c r="L109" s="33"/>
    </row>
    <row r="110" spans="1:12" ht="15" customHeight="1" x14ac:dyDescent="0.25">
      <c r="A110" s="28">
        <v>104</v>
      </c>
      <c r="B110" s="29">
        <v>43314</v>
      </c>
      <c r="C110" s="28">
        <v>12</v>
      </c>
      <c r="D110" s="28" t="s">
        <v>376</v>
      </c>
      <c r="E110" s="90">
        <v>119</v>
      </c>
      <c r="F110" s="91" t="s">
        <v>176</v>
      </c>
      <c r="G110" s="92" t="s">
        <v>177</v>
      </c>
      <c r="H110" s="91" t="s">
        <v>29</v>
      </c>
      <c r="I110" s="93">
        <v>1.4E-2</v>
      </c>
      <c r="J110" s="93">
        <v>8.9999999999999993E-3</v>
      </c>
      <c r="K110" s="94">
        <v>1.2E-2</v>
      </c>
      <c r="L110" s="33"/>
    </row>
    <row r="111" spans="1:12" ht="15" customHeight="1" x14ac:dyDescent="0.25">
      <c r="A111" s="28">
        <v>105</v>
      </c>
      <c r="B111" s="29">
        <v>43314</v>
      </c>
      <c r="C111" s="28">
        <v>12</v>
      </c>
      <c r="D111" s="28" t="s">
        <v>371</v>
      </c>
      <c r="E111" s="90">
        <v>120</v>
      </c>
      <c r="F111" s="91" t="s">
        <v>178</v>
      </c>
      <c r="G111" s="92" t="s">
        <v>179</v>
      </c>
      <c r="H111" s="91" t="s">
        <v>29</v>
      </c>
      <c r="I111" s="93">
        <v>1.4999999999999999E-2</v>
      </c>
      <c r="J111" s="93">
        <v>0.01</v>
      </c>
      <c r="K111" s="94">
        <v>1.2999999999999999E-2</v>
      </c>
      <c r="L111" s="33"/>
    </row>
    <row r="112" spans="1:12" ht="15" customHeight="1" x14ac:dyDescent="0.25">
      <c r="A112" s="28">
        <v>106</v>
      </c>
      <c r="B112" s="29">
        <v>43314</v>
      </c>
      <c r="C112" s="28">
        <v>13</v>
      </c>
      <c r="D112" s="28" t="s">
        <v>375</v>
      </c>
      <c r="E112" s="90">
        <v>123</v>
      </c>
      <c r="F112" s="91" t="s">
        <v>180</v>
      </c>
      <c r="G112" s="92" t="s">
        <v>181</v>
      </c>
      <c r="H112" s="91" t="s">
        <v>29</v>
      </c>
      <c r="I112" s="93">
        <v>8.9999999999999993E-3</v>
      </c>
      <c r="J112" s="93">
        <v>3.0000000000000001E-3</v>
      </c>
      <c r="K112" s="94">
        <v>5.0000000000000001E-3</v>
      </c>
      <c r="L112" s="33"/>
    </row>
    <row r="113" spans="1:13" ht="15" customHeight="1" x14ac:dyDescent="0.25">
      <c r="A113" s="28">
        <v>107</v>
      </c>
      <c r="B113" s="29">
        <v>43314</v>
      </c>
      <c r="C113" s="28">
        <v>13</v>
      </c>
      <c r="D113" s="28" t="s">
        <v>376</v>
      </c>
      <c r="E113" s="90">
        <v>125</v>
      </c>
      <c r="F113" s="91" t="s">
        <v>182</v>
      </c>
      <c r="G113" s="92" t="s">
        <v>183</v>
      </c>
      <c r="H113" s="91" t="s">
        <v>29</v>
      </c>
      <c r="I113" s="93">
        <v>8.0000000000000002E-3</v>
      </c>
      <c r="J113" s="93">
        <v>3.0000000000000001E-3</v>
      </c>
      <c r="K113" s="94">
        <v>5.0000000000000001E-3</v>
      </c>
      <c r="L113" s="33"/>
    </row>
    <row r="114" spans="1:13" ht="15" customHeight="1" x14ac:dyDescent="0.25">
      <c r="A114" s="28">
        <v>108</v>
      </c>
      <c r="B114" s="29">
        <v>43314</v>
      </c>
      <c r="C114" s="28">
        <v>13</v>
      </c>
      <c r="D114" s="28" t="s">
        <v>371</v>
      </c>
      <c r="E114" s="90">
        <v>126</v>
      </c>
      <c r="F114" s="91" t="s">
        <v>184</v>
      </c>
      <c r="G114" s="92" t="s">
        <v>185</v>
      </c>
      <c r="H114" s="91" t="s">
        <v>29</v>
      </c>
      <c r="I114" s="93">
        <v>8.9999999999999993E-3</v>
      </c>
      <c r="J114" s="93">
        <v>3.0000000000000001E-3</v>
      </c>
      <c r="K114" s="94">
        <v>5.0000000000000001E-3</v>
      </c>
      <c r="L114" s="33"/>
      <c r="M114" s="30" t="s">
        <v>434</v>
      </c>
    </row>
    <row r="115" spans="1:13" ht="15" customHeight="1" x14ac:dyDescent="0.25">
      <c r="A115" s="28">
        <v>109</v>
      </c>
      <c r="B115" s="29">
        <v>43328</v>
      </c>
      <c r="C115" s="36">
        <v>1</v>
      </c>
      <c r="D115" s="28" t="s">
        <v>375</v>
      </c>
      <c r="E115" s="90">
        <v>127</v>
      </c>
      <c r="F115" s="91" t="s">
        <v>186</v>
      </c>
      <c r="G115" s="92" t="s">
        <v>187</v>
      </c>
      <c r="H115" s="91" t="s">
        <v>29</v>
      </c>
      <c r="I115" s="93">
        <v>3.5000000000000003E-2</v>
      </c>
      <c r="J115" s="93">
        <v>0.03</v>
      </c>
      <c r="K115" s="94">
        <v>3.9E-2</v>
      </c>
      <c r="L115" s="33"/>
    </row>
    <row r="116" spans="1:13" ht="15" customHeight="1" x14ac:dyDescent="0.25">
      <c r="A116" s="28">
        <v>110</v>
      </c>
      <c r="B116" s="29">
        <v>43328</v>
      </c>
      <c r="C116" s="28">
        <v>1</v>
      </c>
      <c r="D116" s="28" t="s">
        <v>376</v>
      </c>
      <c r="E116" s="90">
        <v>128</v>
      </c>
      <c r="F116" s="91" t="s">
        <v>188</v>
      </c>
      <c r="G116" s="92" t="s">
        <v>189</v>
      </c>
      <c r="H116" s="91" t="s">
        <v>29</v>
      </c>
      <c r="I116" s="93">
        <v>3.5000000000000003E-2</v>
      </c>
      <c r="J116" s="93">
        <v>0.03</v>
      </c>
      <c r="K116" s="94">
        <v>3.7999999999999999E-2</v>
      </c>
      <c r="L116" s="33"/>
    </row>
    <row r="117" spans="1:13" ht="15" customHeight="1" x14ac:dyDescent="0.25">
      <c r="A117" s="28">
        <v>111</v>
      </c>
      <c r="B117" s="29">
        <v>43328</v>
      </c>
      <c r="C117" s="28">
        <v>1</v>
      </c>
      <c r="D117" s="28" t="s">
        <v>371</v>
      </c>
      <c r="E117" s="90">
        <v>129</v>
      </c>
      <c r="F117" s="91" t="s">
        <v>190</v>
      </c>
      <c r="G117" s="92" t="s">
        <v>191</v>
      </c>
      <c r="H117" s="91" t="s">
        <v>29</v>
      </c>
      <c r="I117" s="93">
        <v>3.5000000000000003E-2</v>
      </c>
      <c r="J117" s="93">
        <v>0.03</v>
      </c>
      <c r="K117" s="94">
        <v>3.9E-2</v>
      </c>
      <c r="L117" s="33"/>
    </row>
    <row r="118" spans="1:13" ht="15" customHeight="1" x14ac:dyDescent="0.25">
      <c r="A118" s="28">
        <v>112</v>
      </c>
      <c r="B118" s="29">
        <v>43328</v>
      </c>
      <c r="C118" s="28">
        <v>2</v>
      </c>
      <c r="D118" s="28" t="s">
        <v>375</v>
      </c>
      <c r="E118" s="90">
        <v>131</v>
      </c>
      <c r="F118" s="91" t="s">
        <v>192</v>
      </c>
      <c r="G118" s="92" t="s">
        <v>193</v>
      </c>
      <c r="H118" s="91" t="s">
        <v>29</v>
      </c>
      <c r="I118" s="93">
        <v>2.5000000000000001E-2</v>
      </c>
      <c r="J118" s="93">
        <v>0.02</v>
      </c>
      <c r="K118" s="94">
        <v>2.5999999999999999E-2</v>
      </c>
      <c r="L118" s="33"/>
    </row>
    <row r="119" spans="1:13" ht="15" customHeight="1" x14ac:dyDescent="0.25">
      <c r="A119" s="28">
        <v>113</v>
      </c>
      <c r="B119" s="29">
        <v>43328</v>
      </c>
      <c r="C119" s="28">
        <v>2</v>
      </c>
      <c r="D119" s="28" t="s">
        <v>376</v>
      </c>
      <c r="E119" s="90">
        <v>132</v>
      </c>
      <c r="F119" s="91" t="s">
        <v>194</v>
      </c>
      <c r="G119" s="92" t="s">
        <v>195</v>
      </c>
      <c r="H119" s="91" t="s">
        <v>29</v>
      </c>
      <c r="I119" s="93">
        <v>2.4E-2</v>
      </c>
      <c r="J119" s="93">
        <v>1.9E-2</v>
      </c>
      <c r="K119" s="94">
        <v>2.5000000000000001E-2</v>
      </c>
      <c r="L119" s="33"/>
    </row>
    <row r="120" spans="1:13" ht="15" customHeight="1" x14ac:dyDescent="0.25">
      <c r="A120" s="28">
        <v>114</v>
      </c>
      <c r="B120" s="29">
        <v>43328</v>
      </c>
      <c r="C120" s="36">
        <v>2</v>
      </c>
      <c r="D120" s="28" t="s">
        <v>371</v>
      </c>
      <c r="E120" s="90">
        <v>133</v>
      </c>
      <c r="F120" s="91" t="s">
        <v>196</v>
      </c>
      <c r="G120" s="92" t="s">
        <v>197</v>
      </c>
      <c r="H120" s="91" t="s">
        <v>29</v>
      </c>
      <c r="I120" s="93">
        <v>2.1000000000000001E-2</v>
      </c>
      <c r="J120" s="93">
        <v>1.6E-2</v>
      </c>
      <c r="K120" s="94">
        <v>2.1000000000000001E-2</v>
      </c>
      <c r="L120" s="33"/>
    </row>
    <row r="121" spans="1:13" ht="15" customHeight="1" x14ac:dyDescent="0.25">
      <c r="A121" s="28">
        <v>115</v>
      </c>
      <c r="B121" s="29">
        <v>43328</v>
      </c>
      <c r="C121" s="36">
        <v>3</v>
      </c>
      <c r="D121" s="28" t="s">
        <v>375</v>
      </c>
      <c r="E121" s="90">
        <v>134</v>
      </c>
      <c r="F121" s="91" t="s">
        <v>198</v>
      </c>
      <c r="G121" s="92" t="s">
        <v>199</v>
      </c>
      <c r="H121" s="91" t="s">
        <v>29</v>
      </c>
      <c r="I121" s="93">
        <v>1.6E-2</v>
      </c>
      <c r="J121" s="93">
        <v>1.0999999999999999E-2</v>
      </c>
      <c r="K121" s="94">
        <v>1.4999999999999999E-2</v>
      </c>
      <c r="L121" s="33"/>
    </row>
    <row r="122" spans="1:13" ht="15" customHeight="1" x14ac:dyDescent="0.25">
      <c r="A122" s="28">
        <v>116</v>
      </c>
      <c r="B122" s="29">
        <v>43328</v>
      </c>
      <c r="C122" s="28">
        <v>3</v>
      </c>
      <c r="D122" s="28" t="s">
        <v>376</v>
      </c>
      <c r="E122" s="90">
        <v>136</v>
      </c>
      <c r="F122" s="91" t="s">
        <v>200</v>
      </c>
      <c r="G122" s="92" t="s">
        <v>201</v>
      </c>
      <c r="H122" s="91" t="s">
        <v>29</v>
      </c>
      <c r="I122" s="93">
        <v>1.7000000000000001E-2</v>
      </c>
      <c r="J122" s="93">
        <v>1.2E-2</v>
      </c>
      <c r="K122" s="94">
        <v>1.4999999999999999E-2</v>
      </c>
      <c r="L122" s="33"/>
    </row>
    <row r="123" spans="1:13" ht="15" customHeight="1" x14ac:dyDescent="0.25">
      <c r="A123" s="28">
        <v>117</v>
      </c>
      <c r="B123" s="29">
        <v>43328</v>
      </c>
      <c r="C123" s="28">
        <v>3</v>
      </c>
      <c r="D123" s="28" t="s">
        <v>371</v>
      </c>
      <c r="E123" s="90">
        <v>137</v>
      </c>
      <c r="F123" s="91" t="s">
        <v>202</v>
      </c>
      <c r="G123" s="92" t="s">
        <v>203</v>
      </c>
      <c r="H123" s="91" t="s">
        <v>29</v>
      </c>
      <c r="I123" s="93">
        <v>1.6E-2</v>
      </c>
      <c r="J123" s="93">
        <v>1.0999999999999999E-2</v>
      </c>
      <c r="K123" s="94">
        <v>1.4999999999999999E-2</v>
      </c>
      <c r="L123" s="33"/>
    </row>
    <row r="124" spans="1:13" ht="15" customHeight="1" x14ac:dyDescent="0.25">
      <c r="A124" s="28">
        <v>118</v>
      </c>
      <c r="B124" s="29">
        <v>43328</v>
      </c>
      <c r="C124" s="28">
        <v>4</v>
      </c>
      <c r="D124" s="28" t="s">
        <v>375</v>
      </c>
      <c r="E124" s="90">
        <v>138</v>
      </c>
      <c r="F124" s="91" t="s">
        <v>204</v>
      </c>
      <c r="G124" s="92" t="s">
        <v>205</v>
      </c>
      <c r="H124" s="91" t="s">
        <v>29</v>
      </c>
      <c r="I124" s="93">
        <v>2.5000000000000001E-2</v>
      </c>
      <c r="J124" s="93">
        <v>0.02</v>
      </c>
      <c r="K124" s="94">
        <v>2.5999999999999999E-2</v>
      </c>
      <c r="L124" s="33"/>
    </row>
    <row r="125" spans="1:13" ht="15" customHeight="1" x14ac:dyDescent="0.25">
      <c r="A125" s="28">
        <v>119</v>
      </c>
      <c r="B125" s="29">
        <v>43328</v>
      </c>
      <c r="C125" s="28">
        <v>4</v>
      </c>
      <c r="D125" s="28" t="s">
        <v>376</v>
      </c>
      <c r="E125" s="90">
        <v>139</v>
      </c>
      <c r="F125" s="91" t="s">
        <v>206</v>
      </c>
      <c r="G125" s="92" t="s">
        <v>207</v>
      </c>
      <c r="H125" s="91" t="s">
        <v>29</v>
      </c>
      <c r="I125" s="93">
        <v>2.4E-2</v>
      </c>
      <c r="J125" s="93">
        <v>1.9E-2</v>
      </c>
      <c r="K125" s="94">
        <v>2.4E-2</v>
      </c>
      <c r="L125" s="33"/>
    </row>
    <row r="126" spans="1:13" ht="15" customHeight="1" x14ac:dyDescent="0.25">
      <c r="A126" s="28">
        <v>120</v>
      </c>
      <c r="B126" s="29">
        <v>43328</v>
      </c>
      <c r="C126" s="28">
        <v>4</v>
      </c>
      <c r="D126" s="28" t="s">
        <v>371</v>
      </c>
      <c r="E126" s="90">
        <v>142</v>
      </c>
      <c r="F126" s="91" t="s">
        <v>208</v>
      </c>
      <c r="G126" s="92" t="s">
        <v>209</v>
      </c>
      <c r="H126" s="91" t="s">
        <v>29</v>
      </c>
      <c r="I126" s="93">
        <v>2.7E-2</v>
      </c>
      <c r="J126" s="93">
        <v>2.1000000000000001E-2</v>
      </c>
      <c r="K126" s="94">
        <v>2.8000000000000001E-2</v>
      </c>
      <c r="L126" s="33"/>
    </row>
    <row r="127" spans="1:13" ht="15" customHeight="1" x14ac:dyDescent="0.25">
      <c r="A127" s="28">
        <v>121</v>
      </c>
      <c r="B127" s="29">
        <v>43328</v>
      </c>
      <c r="C127" s="28">
        <v>5</v>
      </c>
      <c r="D127" s="28" t="s">
        <v>375</v>
      </c>
      <c r="E127" s="90">
        <v>143</v>
      </c>
      <c r="F127" s="91" t="s">
        <v>210</v>
      </c>
      <c r="G127" s="92" t="s">
        <v>211</v>
      </c>
      <c r="H127" s="91" t="s">
        <v>29</v>
      </c>
      <c r="I127" s="93">
        <v>3.5999999999999997E-2</v>
      </c>
      <c r="J127" s="93">
        <v>0.03</v>
      </c>
      <c r="K127" s="94">
        <v>3.9E-2</v>
      </c>
      <c r="L127" s="33"/>
    </row>
    <row r="128" spans="1:13" ht="15" customHeight="1" x14ac:dyDescent="0.25">
      <c r="A128" s="28">
        <v>122</v>
      </c>
      <c r="B128" s="29">
        <v>43328</v>
      </c>
      <c r="C128" s="36">
        <v>5</v>
      </c>
      <c r="D128" s="28" t="s">
        <v>376</v>
      </c>
      <c r="E128" s="90">
        <v>144</v>
      </c>
      <c r="F128" s="91" t="s">
        <v>212</v>
      </c>
      <c r="G128" s="92" t="s">
        <v>213</v>
      </c>
      <c r="H128" s="91" t="s">
        <v>29</v>
      </c>
      <c r="I128" s="93">
        <v>3.5999999999999997E-2</v>
      </c>
      <c r="J128" s="93">
        <v>3.1E-2</v>
      </c>
      <c r="K128" s="94">
        <v>0.04</v>
      </c>
      <c r="L128" s="33"/>
    </row>
    <row r="129" spans="1:12" ht="15" customHeight="1" x14ac:dyDescent="0.25">
      <c r="A129" s="28">
        <v>123</v>
      </c>
      <c r="B129" s="29">
        <v>43328</v>
      </c>
      <c r="C129" s="36">
        <v>5</v>
      </c>
      <c r="D129" s="28" t="s">
        <v>371</v>
      </c>
      <c r="E129" s="90">
        <v>145</v>
      </c>
      <c r="F129" s="91" t="s">
        <v>214</v>
      </c>
      <c r="G129" s="92" t="s">
        <v>215</v>
      </c>
      <c r="H129" s="91" t="s">
        <v>29</v>
      </c>
      <c r="I129" s="93">
        <v>3.6999999999999998E-2</v>
      </c>
      <c r="J129" s="93">
        <v>3.1E-2</v>
      </c>
      <c r="K129" s="94">
        <v>0.04</v>
      </c>
      <c r="L129" s="33"/>
    </row>
    <row r="130" spans="1:12" ht="15" customHeight="1" x14ac:dyDescent="0.25">
      <c r="A130" s="28">
        <v>124</v>
      </c>
      <c r="B130" s="29">
        <v>43328</v>
      </c>
      <c r="C130" s="28">
        <v>6</v>
      </c>
      <c r="D130" s="28" t="s">
        <v>375</v>
      </c>
      <c r="E130" s="90">
        <v>147</v>
      </c>
      <c r="F130" s="91" t="s">
        <v>216</v>
      </c>
      <c r="G130" s="92" t="s">
        <v>217</v>
      </c>
      <c r="H130" s="91" t="s">
        <v>29</v>
      </c>
      <c r="I130" s="93">
        <v>5.0999999999999997E-2</v>
      </c>
      <c r="J130" s="93">
        <v>4.5999999999999999E-2</v>
      </c>
      <c r="K130" s="94">
        <v>5.8999999999999997E-2</v>
      </c>
      <c r="L130" s="33"/>
    </row>
    <row r="131" spans="1:12" ht="15" customHeight="1" x14ac:dyDescent="0.25">
      <c r="A131" s="28">
        <v>125</v>
      </c>
      <c r="B131" s="29">
        <v>43328</v>
      </c>
      <c r="C131" s="28">
        <v>6</v>
      </c>
      <c r="D131" s="28" t="s">
        <v>376</v>
      </c>
      <c r="E131" s="90">
        <v>148</v>
      </c>
      <c r="F131" s="91" t="s">
        <v>218</v>
      </c>
      <c r="G131" s="92" t="s">
        <v>219</v>
      </c>
      <c r="H131" s="91" t="s">
        <v>29</v>
      </c>
      <c r="I131" s="93">
        <v>4.8000000000000001E-2</v>
      </c>
      <c r="J131" s="93">
        <v>4.2000000000000003E-2</v>
      </c>
      <c r="K131" s="94">
        <v>5.3999999999999999E-2</v>
      </c>
      <c r="L131" s="33"/>
    </row>
    <row r="132" spans="1:12" ht="15" customHeight="1" x14ac:dyDescent="0.25">
      <c r="A132" s="28">
        <v>126</v>
      </c>
      <c r="B132" s="29">
        <v>43328</v>
      </c>
      <c r="C132" s="28">
        <v>6</v>
      </c>
      <c r="D132" s="28" t="s">
        <v>371</v>
      </c>
      <c r="E132" s="90">
        <v>149</v>
      </c>
      <c r="F132" s="91" t="s">
        <v>220</v>
      </c>
      <c r="G132" s="92" t="s">
        <v>221</v>
      </c>
      <c r="H132" s="91" t="s">
        <v>29</v>
      </c>
      <c r="I132" s="93">
        <v>4.2999999999999997E-2</v>
      </c>
      <c r="J132" s="93">
        <v>3.6999999999999998E-2</v>
      </c>
      <c r="K132" s="94">
        <v>4.8000000000000001E-2</v>
      </c>
      <c r="L132" s="33"/>
    </row>
    <row r="133" spans="1:12" ht="15" customHeight="1" x14ac:dyDescent="0.25">
      <c r="A133" s="28">
        <v>127</v>
      </c>
      <c r="B133" s="29">
        <v>43328</v>
      </c>
      <c r="C133" s="28">
        <v>7</v>
      </c>
      <c r="D133" s="28" t="s">
        <v>375</v>
      </c>
      <c r="E133" s="90">
        <v>150</v>
      </c>
      <c r="F133" s="91" t="s">
        <v>222</v>
      </c>
      <c r="G133" s="92" t="s">
        <v>223</v>
      </c>
      <c r="H133" s="91" t="s">
        <v>29</v>
      </c>
      <c r="I133" s="93">
        <v>1.2999999999999999E-2</v>
      </c>
      <c r="J133" s="93">
        <v>8.0000000000000002E-3</v>
      </c>
      <c r="K133" s="94">
        <v>0.01</v>
      </c>
      <c r="L133" s="33"/>
    </row>
    <row r="134" spans="1:12" ht="15" customHeight="1" x14ac:dyDescent="0.25">
      <c r="A134" s="28">
        <v>128</v>
      </c>
      <c r="B134" s="29">
        <v>43328</v>
      </c>
      <c r="C134" s="28">
        <v>7</v>
      </c>
      <c r="D134" s="28" t="s">
        <v>376</v>
      </c>
      <c r="E134" s="90">
        <v>151</v>
      </c>
      <c r="F134" s="91" t="s">
        <v>224</v>
      </c>
      <c r="G134" s="92" t="s">
        <v>225</v>
      </c>
      <c r="H134" s="91" t="s">
        <v>29</v>
      </c>
      <c r="I134" s="93">
        <v>1.4E-2</v>
      </c>
      <c r="J134" s="93">
        <v>8.9999999999999993E-3</v>
      </c>
      <c r="K134" s="94">
        <v>1.2E-2</v>
      </c>
      <c r="L134" s="33"/>
    </row>
    <row r="135" spans="1:12" ht="15" customHeight="1" x14ac:dyDescent="0.25">
      <c r="A135" s="28">
        <v>129</v>
      </c>
      <c r="B135" s="29">
        <v>43328</v>
      </c>
      <c r="C135" s="28">
        <v>7</v>
      </c>
      <c r="D135" s="28" t="s">
        <v>371</v>
      </c>
      <c r="E135" s="90">
        <v>152</v>
      </c>
      <c r="F135" s="91" t="s">
        <v>226</v>
      </c>
      <c r="G135" s="92" t="s">
        <v>227</v>
      </c>
      <c r="H135" s="91" t="s">
        <v>29</v>
      </c>
      <c r="I135" s="93">
        <v>1.4999999999999999E-2</v>
      </c>
      <c r="J135" s="93">
        <v>8.9999999999999993E-3</v>
      </c>
      <c r="K135" s="94">
        <v>1.2999999999999999E-2</v>
      </c>
      <c r="L135" s="33"/>
    </row>
    <row r="136" spans="1:12" ht="15" customHeight="1" x14ac:dyDescent="0.25">
      <c r="A136" s="28">
        <v>130</v>
      </c>
      <c r="B136" s="29">
        <v>43328</v>
      </c>
      <c r="C136" s="28">
        <v>8</v>
      </c>
      <c r="D136" s="28" t="s">
        <v>375</v>
      </c>
      <c r="E136" s="90">
        <v>153</v>
      </c>
      <c r="F136" s="91" t="s">
        <v>228</v>
      </c>
      <c r="G136" s="92" t="s">
        <v>229</v>
      </c>
      <c r="H136" s="91" t="s">
        <v>29</v>
      </c>
      <c r="I136" s="93">
        <v>8.0000000000000002E-3</v>
      </c>
      <c r="J136" s="93">
        <v>3.0000000000000001E-3</v>
      </c>
      <c r="K136" s="94">
        <v>4.0000000000000001E-3</v>
      </c>
      <c r="L136" s="33"/>
    </row>
    <row r="137" spans="1:12" ht="15" customHeight="1" x14ac:dyDescent="0.25">
      <c r="A137" s="28">
        <v>131</v>
      </c>
      <c r="B137" s="29">
        <v>43328</v>
      </c>
      <c r="C137" s="28">
        <v>8</v>
      </c>
      <c r="D137" s="28" t="s">
        <v>376</v>
      </c>
      <c r="E137" s="90">
        <v>154</v>
      </c>
      <c r="F137" s="91" t="s">
        <v>230</v>
      </c>
      <c r="G137" s="92" t="s">
        <v>231</v>
      </c>
      <c r="H137" s="91" t="s">
        <v>29</v>
      </c>
      <c r="I137" s="93">
        <v>8.0000000000000002E-3</v>
      </c>
      <c r="J137" s="93">
        <v>3.0000000000000001E-3</v>
      </c>
      <c r="K137" s="94">
        <v>4.0000000000000001E-3</v>
      </c>
      <c r="L137" s="33"/>
    </row>
    <row r="138" spans="1:12" ht="15" customHeight="1" x14ac:dyDescent="0.25">
      <c r="A138" s="28">
        <v>132</v>
      </c>
      <c r="B138" s="29">
        <v>43328</v>
      </c>
      <c r="C138" s="28">
        <v>8</v>
      </c>
      <c r="D138" s="28" t="s">
        <v>371</v>
      </c>
      <c r="E138" s="90">
        <v>155</v>
      </c>
      <c r="F138" s="91" t="s">
        <v>232</v>
      </c>
      <c r="G138" s="92" t="s">
        <v>233</v>
      </c>
      <c r="H138" s="91" t="s">
        <v>29</v>
      </c>
      <c r="I138" s="93">
        <v>8.0000000000000002E-3</v>
      </c>
      <c r="J138" s="93">
        <v>3.0000000000000001E-3</v>
      </c>
      <c r="K138" s="94">
        <v>4.0000000000000001E-3</v>
      </c>
      <c r="L138" s="33"/>
    </row>
    <row r="139" spans="1:12" ht="15" customHeight="1" x14ac:dyDescent="0.25">
      <c r="A139" s="28">
        <v>133</v>
      </c>
      <c r="B139" s="29">
        <v>43328</v>
      </c>
      <c r="C139" s="28">
        <v>9</v>
      </c>
      <c r="D139" s="28" t="s">
        <v>375</v>
      </c>
      <c r="E139" s="90">
        <v>156</v>
      </c>
      <c r="F139" s="91" t="s">
        <v>234</v>
      </c>
      <c r="G139" s="92" t="s">
        <v>235</v>
      </c>
      <c r="H139" s="91" t="s">
        <v>29</v>
      </c>
      <c r="I139" s="93">
        <v>7.0000000000000001E-3</v>
      </c>
      <c r="J139" s="93">
        <v>2E-3</v>
      </c>
      <c r="K139" s="94">
        <v>3.0000000000000001E-3</v>
      </c>
      <c r="L139" s="33"/>
    </row>
    <row r="140" spans="1:12" ht="15" customHeight="1" x14ac:dyDescent="0.25">
      <c r="A140" s="28">
        <v>134</v>
      </c>
      <c r="B140" s="29">
        <v>43328</v>
      </c>
      <c r="C140" s="28">
        <v>9</v>
      </c>
      <c r="D140" s="28" t="s">
        <v>376</v>
      </c>
      <c r="E140" s="90">
        <v>158</v>
      </c>
      <c r="F140" s="91" t="s">
        <v>236</v>
      </c>
      <c r="G140" s="92" t="s">
        <v>237</v>
      </c>
      <c r="H140" s="91" t="s">
        <v>29</v>
      </c>
      <c r="I140" s="93">
        <v>7.0000000000000001E-3</v>
      </c>
      <c r="J140" s="93">
        <v>2E-3</v>
      </c>
      <c r="K140" s="94">
        <v>3.0000000000000001E-3</v>
      </c>
      <c r="L140" s="33"/>
    </row>
    <row r="141" spans="1:12" ht="15" customHeight="1" x14ac:dyDescent="0.25">
      <c r="A141" s="28">
        <v>135</v>
      </c>
      <c r="B141" s="29">
        <v>43328</v>
      </c>
      <c r="C141" s="28">
        <v>9</v>
      </c>
      <c r="D141" s="28" t="s">
        <v>371</v>
      </c>
      <c r="E141" s="90">
        <v>159</v>
      </c>
      <c r="F141" s="91" t="s">
        <v>238</v>
      </c>
      <c r="G141" s="92" t="s">
        <v>239</v>
      </c>
      <c r="H141" s="91" t="s">
        <v>29</v>
      </c>
      <c r="I141" s="93">
        <v>7.0000000000000001E-3</v>
      </c>
      <c r="J141" s="93">
        <v>2E-3</v>
      </c>
      <c r="K141" s="94">
        <v>3.0000000000000001E-3</v>
      </c>
      <c r="L141" s="33"/>
    </row>
    <row r="142" spans="1:12" ht="15" customHeight="1" x14ac:dyDescent="0.25">
      <c r="A142" s="28">
        <v>136</v>
      </c>
      <c r="B142" s="29">
        <v>43328</v>
      </c>
      <c r="C142" s="28">
        <v>10</v>
      </c>
      <c r="D142" s="28" t="s">
        <v>375</v>
      </c>
      <c r="E142" s="90">
        <v>160</v>
      </c>
      <c r="F142" s="91" t="s">
        <v>240</v>
      </c>
      <c r="G142" s="92" t="s">
        <v>241</v>
      </c>
      <c r="H142" s="91" t="s">
        <v>29</v>
      </c>
      <c r="I142" s="93">
        <v>8.0000000000000002E-3</v>
      </c>
      <c r="J142" s="93">
        <v>2E-3</v>
      </c>
      <c r="K142" s="94">
        <v>3.0000000000000001E-3</v>
      </c>
      <c r="L142" s="33"/>
    </row>
    <row r="143" spans="1:12" ht="15" customHeight="1" x14ac:dyDescent="0.25">
      <c r="A143" s="28">
        <v>137</v>
      </c>
      <c r="B143" s="29">
        <v>43328</v>
      </c>
      <c r="C143" s="28">
        <v>10</v>
      </c>
      <c r="D143" s="28" t="s">
        <v>376</v>
      </c>
      <c r="E143" s="90">
        <v>161</v>
      </c>
      <c r="F143" s="91" t="s">
        <v>242</v>
      </c>
      <c r="G143" s="92" t="s">
        <v>243</v>
      </c>
      <c r="H143" s="91" t="s">
        <v>29</v>
      </c>
      <c r="I143" s="93">
        <v>7.0000000000000001E-3</v>
      </c>
      <c r="J143" s="93">
        <v>2E-3</v>
      </c>
      <c r="K143" s="94">
        <v>3.0000000000000001E-3</v>
      </c>
      <c r="L143" s="33"/>
    </row>
    <row r="144" spans="1:12" ht="15" customHeight="1" x14ac:dyDescent="0.25">
      <c r="A144" s="28">
        <v>138</v>
      </c>
      <c r="B144" s="29">
        <v>43328</v>
      </c>
      <c r="C144" s="28">
        <v>10</v>
      </c>
      <c r="D144" s="28" t="s">
        <v>371</v>
      </c>
      <c r="E144" s="90">
        <v>162</v>
      </c>
      <c r="F144" s="91" t="s">
        <v>244</v>
      </c>
      <c r="G144" s="92" t="s">
        <v>245</v>
      </c>
      <c r="H144" s="91" t="s">
        <v>29</v>
      </c>
      <c r="I144" s="93">
        <v>7.0000000000000001E-3</v>
      </c>
      <c r="J144" s="93">
        <v>2E-3</v>
      </c>
      <c r="K144" s="94">
        <v>3.0000000000000001E-3</v>
      </c>
      <c r="L144" s="33"/>
    </row>
    <row r="145" spans="1:12" ht="15" customHeight="1" x14ac:dyDescent="0.25">
      <c r="A145" s="28">
        <v>139</v>
      </c>
      <c r="B145" s="29">
        <v>43328</v>
      </c>
      <c r="C145" s="28">
        <v>11</v>
      </c>
      <c r="D145" s="28" t="s">
        <v>375</v>
      </c>
      <c r="E145" s="90">
        <v>163</v>
      </c>
      <c r="F145" s="91" t="s">
        <v>246</v>
      </c>
      <c r="G145" s="92" t="s">
        <v>247</v>
      </c>
      <c r="H145" s="91" t="s">
        <v>29</v>
      </c>
      <c r="I145" s="93">
        <v>8.0000000000000002E-3</v>
      </c>
      <c r="J145" s="93">
        <v>2E-3</v>
      </c>
      <c r="K145" s="94">
        <v>4.0000000000000001E-3</v>
      </c>
      <c r="L145" s="33"/>
    </row>
    <row r="146" spans="1:12" ht="15" customHeight="1" x14ac:dyDescent="0.25">
      <c r="A146" s="28">
        <v>140</v>
      </c>
      <c r="B146" s="29">
        <v>43328</v>
      </c>
      <c r="C146" s="28">
        <v>11</v>
      </c>
      <c r="D146" s="28" t="s">
        <v>376</v>
      </c>
      <c r="E146" s="90">
        <v>166</v>
      </c>
      <c r="F146" s="91" t="s">
        <v>248</v>
      </c>
      <c r="G146" s="92" t="s">
        <v>249</v>
      </c>
      <c r="H146" s="91" t="s">
        <v>29</v>
      </c>
      <c r="I146" s="93">
        <v>8.0000000000000002E-3</v>
      </c>
      <c r="J146" s="93">
        <v>2E-3</v>
      </c>
      <c r="K146" s="94">
        <v>4.0000000000000001E-3</v>
      </c>
      <c r="L146" s="33"/>
    </row>
    <row r="147" spans="1:12" ht="15" customHeight="1" x14ac:dyDescent="0.25">
      <c r="A147" s="28">
        <v>141</v>
      </c>
      <c r="B147" s="29">
        <v>43328</v>
      </c>
      <c r="C147" s="28">
        <v>11</v>
      </c>
      <c r="D147" s="28" t="s">
        <v>371</v>
      </c>
      <c r="E147" s="90">
        <v>167</v>
      </c>
      <c r="F147" s="91" t="s">
        <v>250</v>
      </c>
      <c r="G147" s="92" t="s">
        <v>251</v>
      </c>
      <c r="H147" s="91" t="s">
        <v>29</v>
      </c>
      <c r="I147" s="93">
        <v>8.0000000000000002E-3</v>
      </c>
      <c r="J147" s="93">
        <v>2E-3</v>
      </c>
      <c r="K147" s="94">
        <v>4.0000000000000001E-3</v>
      </c>
      <c r="L147" s="33"/>
    </row>
    <row r="148" spans="1:12" ht="15" customHeight="1" x14ac:dyDescent="0.25">
      <c r="A148" s="28">
        <v>142</v>
      </c>
      <c r="B148" s="29">
        <v>43328</v>
      </c>
      <c r="C148" s="36">
        <v>12</v>
      </c>
      <c r="D148" s="28" t="s">
        <v>375</v>
      </c>
      <c r="E148" s="90">
        <v>169</v>
      </c>
      <c r="F148" s="91" t="s">
        <v>252</v>
      </c>
      <c r="G148" s="92" t="s">
        <v>253</v>
      </c>
      <c r="H148" s="91" t="s">
        <v>29</v>
      </c>
      <c r="I148" s="93">
        <v>1.7999999999999999E-2</v>
      </c>
      <c r="J148" s="93">
        <v>1.2E-2</v>
      </c>
      <c r="K148" s="94">
        <v>1.6E-2</v>
      </c>
      <c r="L148" s="33"/>
    </row>
    <row r="149" spans="1:12" ht="15" customHeight="1" x14ac:dyDescent="0.25">
      <c r="A149" s="28">
        <v>143</v>
      </c>
      <c r="B149" s="29">
        <v>43328</v>
      </c>
      <c r="C149" s="36">
        <v>12</v>
      </c>
      <c r="D149" s="28" t="s">
        <v>376</v>
      </c>
      <c r="E149" s="90">
        <v>170</v>
      </c>
      <c r="F149" s="91" t="s">
        <v>254</v>
      </c>
      <c r="G149" s="92" t="s">
        <v>255</v>
      </c>
      <c r="H149" s="91" t="s">
        <v>29</v>
      </c>
      <c r="I149" s="93">
        <v>1.7999999999999999E-2</v>
      </c>
      <c r="J149" s="93">
        <v>1.2E-2</v>
      </c>
      <c r="K149" s="94">
        <v>1.6E-2</v>
      </c>
      <c r="L149" s="33"/>
    </row>
    <row r="150" spans="1:12" ht="15" customHeight="1" x14ac:dyDescent="0.25">
      <c r="A150" s="28">
        <v>144</v>
      </c>
      <c r="B150" s="29">
        <v>43328</v>
      </c>
      <c r="C150" s="28">
        <v>12</v>
      </c>
      <c r="D150" s="28" t="s">
        <v>371</v>
      </c>
      <c r="E150" s="90">
        <v>171</v>
      </c>
      <c r="F150" s="91" t="s">
        <v>256</v>
      </c>
      <c r="G150" s="92" t="s">
        <v>257</v>
      </c>
      <c r="H150" s="91" t="s">
        <v>29</v>
      </c>
      <c r="I150" s="93">
        <v>1.7000000000000001E-2</v>
      </c>
      <c r="J150" s="93">
        <v>1.2E-2</v>
      </c>
      <c r="K150" s="94">
        <v>1.6E-2</v>
      </c>
      <c r="L150" s="33"/>
    </row>
    <row r="151" spans="1:12" ht="15" customHeight="1" x14ac:dyDescent="0.25">
      <c r="A151" s="28">
        <v>145</v>
      </c>
      <c r="B151" s="29">
        <v>43328</v>
      </c>
      <c r="C151" s="28">
        <v>13</v>
      </c>
      <c r="D151" s="28" t="s">
        <v>375</v>
      </c>
      <c r="E151" s="90">
        <v>172</v>
      </c>
      <c r="F151" s="91" t="s">
        <v>258</v>
      </c>
      <c r="G151" s="92" t="s">
        <v>259</v>
      </c>
      <c r="H151" s="91" t="s">
        <v>29</v>
      </c>
      <c r="I151" s="93">
        <v>0.01</v>
      </c>
      <c r="J151" s="93">
        <v>4.0000000000000001E-3</v>
      </c>
      <c r="K151" s="94">
        <v>6.0000000000000001E-3</v>
      </c>
      <c r="L151" s="33"/>
    </row>
    <row r="152" spans="1:12" ht="15" customHeight="1" x14ac:dyDescent="0.25">
      <c r="A152" s="28">
        <v>146</v>
      </c>
      <c r="B152" s="29">
        <v>43328</v>
      </c>
      <c r="C152" s="28">
        <v>13</v>
      </c>
      <c r="D152" s="28" t="s">
        <v>376</v>
      </c>
      <c r="E152" s="90">
        <v>173</v>
      </c>
      <c r="F152" s="91" t="s">
        <v>260</v>
      </c>
      <c r="G152" s="92" t="s">
        <v>261</v>
      </c>
      <c r="H152" s="91" t="s">
        <v>29</v>
      </c>
      <c r="I152" s="93">
        <v>8.0000000000000002E-3</v>
      </c>
      <c r="J152" s="93">
        <v>3.0000000000000001E-3</v>
      </c>
      <c r="K152" s="94">
        <v>4.0000000000000001E-3</v>
      </c>
      <c r="L152" s="33"/>
    </row>
    <row r="153" spans="1:12" ht="15" customHeight="1" x14ac:dyDescent="0.25">
      <c r="A153" s="28">
        <v>147</v>
      </c>
      <c r="B153" s="29">
        <v>43328</v>
      </c>
      <c r="C153" s="28">
        <v>13</v>
      </c>
      <c r="D153" s="28" t="s">
        <v>371</v>
      </c>
      <c r="E153" s="90">
        <v>174</v>
      </c>
      <c r="F153" s="91" t="s">
        <v>262</v>
      </c>
      <c r="G153" s="92" t="s">
        <v>263</v>
      </c>
      <c r="H153" s="91" t="s">
        <v>29</v>
      </c>
      <c r="I153" s="93">
        <v>8.9999999999999993E-3</v>
      </c>
      <c r="J153" s="93">
        <v>3.0000000000000001E-3</v>
      </c>
      <c r="K153" s="94">
        <v>5.0000000000000001E-3</v>
      </c>
      <c r="L153" s="33"/>
    </row>
    <row r="154" spans="1:12" ht="15" customHeight="1" x14ac:dyDescent="0.25">
      <c r="A154" s="28">
        <v>148</v>
      </c>
      <c r="B154" s="29">
        <v>43343</v>
      </c>
      <c r="C154" s="28">
        <v>1</v>
      </c>
      <c r="D154" s="28" t="s">
        <v>375</v>
      </c>
      <c r="E154" s="90">
        <v>175</v>
      </c>
      <c r="F154" s="91" t="s">
        <v>264</v>
      </c>
      <c r="G154" s="92" t="s">
        <v>265</v>
      </c>
      <c r="H154" s="91" t="s">
        <v>29</v>
      </c>
      <c r="I154" s="93">
        <v>3.9E-2</v>
      </c>
      <c r="J154" s="93">
        <v>3.4000000000000002E-2</v>
      </c>
      <c r="K154" s="94">
        <v>4.3999999999999997E-2</v>
      </c>
      <c r="L154" s="33"/>
    </row>
    <row r="155" spans="1:12" ht="15" customHeight="1" x14ac:dyDescent="0.25">
      <c r="A155" s="28">
        <v>149</v>
      </c>
      <c r="B155" s="29">
        <v>43343</v>
      </c>
      <c r="C155" s="28">
        <v>1</v>
      </c>
      <c r="D155" s="28" t="s">
        <v>376</v>
      </c>
      <c r="E155" s="90">
        <v>176</v>
      </c>
      <c r="F155" s="91" t="s">
        <v>266</v>
      </c>
      <c r="G155" s="92" t="s">
        <v>267</v>
      </c>
      <c r="H155" s="91" t="s">
        <v>29</v>
      </c>
      <c r="I155" s="93">
        <v>3.6999999999999998E-2</v>
      </c>
      <c r="J155" s="93">
        <v>3.1E-2</v>
      </c>
      <c r="K155" s="94">
        <v>4.1000000000000002E-2</v>
      </c>
      <c r="L155" s="33"/>
    </row>
    <row r="156" spans="1:12" ht="15" customHeight="1" x14ac:dyDescent="0.25">
      <c r="A156" s="28">
        <v>150</v>
      </c>
      <c r="B156" s="29">
        <v>43343</v>
      </c>
      <c r="C156" s="28">
        <v>1</v>
      </c>
      <c r="D156" s="28" t="s">
        <v>371</v>
      </c>
      <c r="E156" s="90">
        <v>177</v>
      </c>
      <c r="F156" s="91" t="s">
        <v>268</v>
      </c>
      <c r="G156" s="92" t="s">
        <v>269</v>
      </c>
      <c r="H156" s="91" t="s">
        <v>29</v>
      </c>
      <c r="I156" s="93">
        <v>3.1E-2</v>
      </c>
      <c r="J156" s="93">
        <v>2.5000000000000001E-2</v>
      </c>
      <c r="K156" s="94">
        <v>3.2000000000000001E-2</v>
      </c>
      <c r="L156" s="33"/>
    </row>
    <row r="157" spans="1:12" ht="15" customHeight="1" x14ac:dyDescent="0.25">
      <c r="A157" s="28">
        <v>151</v>
      </c>
      <c r="B157" s="29">
        <v>43343</v>
      </c>
      <c r="C157" s="28">
        <v>2</v>
      </c>
      <c r="D157" s="28" t="s">
        <v>375</v>
      </c>
      <c r="E157" s="90">
        <v>178</v>
      </c>
      <c r="F157" s="91" t="s">
        <v>270</v>
      </c>
      <c r="G157" s="92" t="s">
        <v>271</v>
      </c>
      <c r="H157" s="91" t="s">
        <v>29</v>
      </c>
      <c r="I157" s="93">
        <v>2.5000000000000001E-2</v>
      </c>
      <c r="J157" s="93">
        <v>1.9E-2</v>
      </c>
      <c r="K157" s="94">
        <v>2.5000000000000001E-2</v>
      </c>
      <c r="L157" s="33"/>
    </row>
    <row r="158" spans="1:12" ht="15" customHeight="1" x14ac:dyDescent="0.25">
      <c r="A158" s="28">
        <v>152</v>
      </c>
      <c r="B158" s="29">
        <v>43343</v>
      </c>
      <c r="C158" s="28">
        <v>2</v>
      </c>
      <c r="D158" s="28" t="s">
        <v>376</v>
      </c>
      <c r="E158" s="90">
        <v>180</v>
      </c>
      <c r="F158" s="91" t="s">
        <v>272</v>
      </c>
      <c r="G158" s="92" t="s">
        <v>273</v>
      </c>
      <c r="H158" s="91" t="s">
        <v>29</v>
      </c>
      <c r="I158" s="93">
        <v>2.5999999999999999E-2</v>
      </c>
      <c r="J158" s="93">
        <v>0.02</v>
      </c>
      <c r="K158" s="94">
        <v>2.5999999999999999E-2</v>
      </c>
      <c r="L158" s="33"/>
    </row>
    <row r="159" spans="1:12" ht="15" customHeight="1" x14ac:dyDescent="0.25">
      <c r="A159" s="28">
        <v>153</v>
      </c>
      <c r="B159" s="29">
        <v>43343</v>
      </c>
      <c r="C159" s="28">
        <v>2</v>
      </c>
      <c r="D159" s="28" t="s">
        <v>371</v>
      </c>
      <c r="E159" s="90">
        <v>181</v>
      </c>
      <c r="F159" s="91" t="s">
        <v>274</v>
      </c>
      <c r="G159" s="92" t="s">
        <v>275</v>
      </c>
      <c r="H159" s="91" t="s">
        <v>29</v>
      </c>
      <c r="I159" s="93">
        <v>2.9000000000000001E-2</v>
      </c>
      <c r="J159" s="93">
        <v>2.3E-2</v>
      </c>
      <c r="K159" s="94">
        <v>0.03</v>
      </c>
      <c r="L159" s="33"/>
    </row>
    <row r="160" spans="1:12" ht="15" customHeight="1" x14ac:dyDescent="0.25">
      <c r="A160" s="28">
        <v>154</v>
      </c>
      <c r="B160" s="29">
        <v>43343</v>
      </c>
      <c r="C160" s="28">
        <v>3</v>
      </c>
      <c r="D160" s="28" t="s">
        <v>375</v>
      </c>
      <c r="E160" s="90">
        <v>182</v>
      </c>
      <c r="F160" s="91" t="s">
        <v>276</v>
      </c>
      <c r="G160" s="92" t="s">
        <v>277</v>
      </c>
      <c r="H160" s="91" t="s">
        <v>29</v>
      </c>
      <c r="I160" s="93">
        <v>5.2999999999999999E-2</v>
      </c>
      <c r="J160" s="93">
        <v>4.7E-2</v>
      </c>
      <c r="K160" s="94">
        <v>6.0999999999999999E-2</v>
      </c>
      <c r="L160" s="33"/>
    </row>
    <row r="161" spans="1:12" ht="15" customHeight="1" x14ac:dyDescent="0.25">
      <c r="A161" s="28">
        <v>155</v>
      </c>
      <c r="B161" s="29">
        <v>43343</v>
      </c>
      <c r="C161" s="28">
        <v>3</v>
      </c>
      <c r="D161" s="28" t="s">
        <v>376</v>
      </c>
      <c r="E161" s="90">
        <v>183</v>
      </c>
      <c r="F161" s="91" t="s">
        <v>278</v>
      </c>
      <c r="G161" s="92" t="s">
        <v>279</v>
      </c>
      <c r="H161" s="91" t="s">
        <v>29</v>
      </c>
      <c r="I161" s="93">
        <v>0.05</v>
      </c>
      <c r="J161" s="93">
        <v>4.3999999999999997E-2</v>
      </c>
      <c r="K161" s="94">
        <v>5.6000000000000001E-2</v>
      </c>
      <c r="L161" s="33"/>
    </row>
    <row r="162" spans="1:12" ht="15" customHeight="1" x14ac:dyDescent="0.25">
      <c r="A162" s="28">
        <v>156</v>
      </c>
      <c r="B162" s="29">
        <v>43343</v>
      </c>
      <c r="C162" s="28">
        <v>3</v>
      </c>
      <c r="D162" s="28" t="s">
        <v>371</v>
      </c>
      <c r="E162" s="90">
        <v>186</v>
      </c>
      <c r="F162" s="91" t="s">
        <v>280</v>
      </c>
      <c r="G162" s="92" t="s">
        <v>281</v>
      </c>
      <c r="H162" s="91" t="s">
        <v>29</v>
      </c>
      <c r="I162" s="93">
        <v>4.8000000000000001E-2</v>
      </c>
      <c r="J162" s="93">
        <v>4.1000000000000002E-2</v>
      </c>
      <c r="K162" s="94">
        <v>5.2999999999999999E-2</v>
      </c>
      <c r="L162" s="33"/>
    </row>
    <row r="163" spans="1:12" ht="15" customHeight="1" x14ac:dyDescent="0.25">
      <c r="A163" s="28">
        <v>157</v>
      </c>
      <c r="B163" s="29">
        <v>43343</v>
      </c>
      <c r="C163" s="28">
        <v>4</v>
      </c>
      <c r="D163" s="28" t="s">
        <v>375</v>
      </c>
      <c r="E163" s="90">
        <v>187</v>
      </c>
      <c r="F163" s="91" t="s">
        <v>282</v>
      </c>
      <c r="G163" s="92" t="s">
        <v>283</v>
      </c>
      <c r="H163" s="91" t="s">
        <v>29</v>
      </c>
      <c r="I163" s="93">
        <v>4.2000000000000003E-2</v>
      </c>
      <c r="J163" s="93">
        <v>3.5999999999999997E-2</v>
      </c>
      <c r="K163" s="94">
        <v>4.5999999999999999E-2</v>
      </c>
      <c r="L163" s="33"/>
    </row>
    <row r="164" spans="1:12" ht="15" customHeight="1" x14ac:dyDescent="0.25">
      <c r="A164" s="28">
        <v>158</v>
      </c>
      <c r="B164" s="29">
        <v>43343</v>
      </c>
      <c r="C164" s="36">
        <v>4</v>
      </c>
      <c r="D164" s="28" t="s">
        <v>376</v>
      </c>
      <c r="E164" s="90">
        <v>188</v>
      </c>
      <c r="F164" s="91" t="s">
        <v>284</v>
      </c>
      <c r="G164" s="92" t="s">
        <v>285</v>
      </c>
      <c r="H164" s="91" t="s">
        <v>29</v>
      </c>
      <c r="I164" s="93">
        <v>3.3000000000000002E-2</v>
      </c>
      <c r="J164" s="93">
        <v>2.5999999999999999E-2</v>
      </c>
      <c r="K164" s="94">
        <v>3.4000000000000002E-2</v>
      </c>
      <c r="L164" s="33"/>
    </row>
    <row r="165" spans="1:12" ht="15" customHeight="1" x14ac:dyDescent="0.25">
      <c r="A165" s="28">
        <v>159</v>
      </c>
      <c r="B165" s="29">
        <v>43343</v>
      </c>
      <c r="C165" s="36">
        <v>4</v>
      </c>
      <c r="D165" s="28" t="s">
        <v>371</v>
      </c>
      <c r="E165" s="90">
        <v>189</v>
      </c>
      <c r="F165" s="91" t="s">
        <v>286</v>
      </c>
      <c r="G165" s="92" t="s">
        <v>287</v>
      </c>
      <c r="H165" s="91" t="s">
        <v>29</v>
      </c>
      <c r="I165" s="93">
        <v>4.3999999999999997E-2</v>
      </c>
      <c r="J165" s="93">
        <v>3.6999999999999998E-2</v>
      </c>
      <c r="K165" s="94">
        <v>4.8000000000000001E-2</v>
      </c>
      <c r="L165" s="33"/>
    </row>
    <row r="166" spans="1:12" ht="15" customHeight="1" x14ac:dyDescent="0.25">
      <c r="A166" s="28">
        <v>160</v>
      </c>
      <c r="B166" s="29">
        <v>43343</v>
      </c>
      <c r="C166" s="28">
        <v>5</v>
      </c>
      <c r="D166" s="28" t="s">
        <v>375</v>
      </c>
      <c r="E166" s="90">
        <v>191</v>
      </c>
      <c r="F166" s="91" t="s">
        <v>288</v>
      </c>
      <c r="G166" s="92" t="s">
        <v>289</v>
      </c>
      <c r="H166" s="91" t="s">
        <v>29</v>
      </c>
      <c r="I166" s="93">
        <v>5.3999999999999999E-2</v>
      </c>
      <c r="J166" s="93">
        <v>4.8000000000000001E-2</v>
      </c>
      <c r="K166" s="94">
        <v>6.2E-2</v>
      </c>
      <c r="L166" s="33"/>
    </row>
    <row r="167" spans="1:12" ht="15" customHeight="1" x14ac:dyDescent="0.25">
      <c r="B167" s="29">
        <v>43343</v>
      </c>
      <c r="C167" s="28">
        <v>5</v>
      </c>
      <c r="D167" s="28" t="s">
        <v>376</v>
      </c>
      <c r="E167" s="90">
        <v>192</v>
      </c>
      <c r="F167" s="91" t="s">
        <v>290</v>
      </c>
      <c r="G167" s="92" t="s">
        <v>291</v>
      </c>
      <c r="H167" s="91" t="s">
        <v>29</v>
      </c>
      <c r="I167" s="93">
        <v>5.2999999999999999E-2</v>
      </c>
      <c r="J167" s="93">
        <v>4.5999999999999999E-2</v>
      </c>
      <c r="K167" s="94">
        <v>5.8999999999999997E-2</v>
      </c>
      <c r="L167" s="33"/>
    </row>
    <row r="168" spans="1:12" ht="15" customHeight="1" x14ac:dyDescent="0.25">
      <c r="B168" s="29">
        <v>43343</v>
      </c>
      <c r="C168" s="28">
        <v>5</v>
      </c>
      <c r="D168" s="28" t="s">
        <v>371</v>
      </c>
      <c r="E168" s="90">
        <v>193</v>
      </c>
      <c r="F168" s="91" t="s">
        <v>292</v>
      </c>
      <c r="G168" s="92" t="s">
        <v>293</v>
      </c>
      <c r="H168" s="91" t="s">
        <v>29</v>
      </c>
      <c r="I168" s="93">
        <v>4.8000000000000001E-2</v>
      </c>
      <c r="J168" s="93">
        <v>4.1000000000000002E-2</v>
      </c>
      <c r="K168" s="94">
        <v>5.2999999999999999E-2</v>
      </c>
      <c r="L168" s="33"/>
    </row>
    <row r="169" spans="1:12" ht="15" customHeight="1" x14ac:dyDescent="0.25">
      <c r="B169" s="29">
        <v>43343</v>
      </c>
      <c r="C169" s="28">
        <v>6</v>
      </c>
      <c r="D169" s="28" t="s">
        <v>375</v>
      </c>
      <c r="E169" s="90">
        <v>194</v>
      </c>
      <c r="F169" s="91" t="s">
        <v>294</v>
      </c>
      <c r="G169" s="92" t="s">
        <v>295</v>
      </c>
      <c r="H169" s="91" t="s">
        <v>29</v>
      </c>
      <c r="I169" s="93">
        <v>7.8E-2</v>
      </c>
      <c r="J169" s="93">
        <v>7.0999999999999994E-2</v>
      </c>
      <c r="K169" s="94">
        <v>9.1999999999999998E-2</v>
      </c>
      <c r="L169" s="33"/>
    </row>
    <row r="170" spans="1:12" ht="15" customHeight="1" x14ac:dyDescent="0.25">
      <c r="B170" s="29">
        <v>43343</v>
      </c>
      <c r="C170" s="28">
        <v>6</v>
      </c>
      <c r="D170" s="28" t="s">
        <v>376</v>
      </c>
      <c r="E170" s="90">
        <v>196</v>
      </c>
      <c r="F170" s="91" t="s">
        <v>296</v>
      </c>
      <c r="G170" s="92" t="s">
        <v>297</v>
      </c>
      <c r="H170" s="91" t="s">
        <v>29</v>
      </c>
      <c r="I170" s="93">
        <v>8.6999999999999994E-2</v>
      </c>
      <c r="J170" s="93">
        <v>0.08</v>
      </c>
      <c r="K170" s="94">
        <v>0.10299999999999999</v>
      </c>
      <c r="L170" s="33"/>
    </row>
    <row r="171" spans="1:12" ht="15" customHeight="1" x14ac:dyDescent="0.25">
      <c r="B171" s="29">
        <v>43343</v>
      </c>
      <c r="C171" s="28">
        <v>6</v>
      </c>
      <c r="D171" s="28" t="s">
        <v>371</v>
      </c>
      <c r="E171" s="90">
        <v>197</v>
      </c>
      <c r="F171" s="91" t="s">
        <v>298</v>
      </c>
      <c r="G171" s="92" t="s">
        <v>299</v>
      </c>
      <c r="H171" s="91" t="s">
        <v>29</v>
      </c>
      <c r="I171" s="93">
        <v>9.0999999999999998E-2</v>
      </c>
      <c r="J171" s="93">
        <v>8.4000000000000005E-2</v>
      </c>
      <c r="K171" s="94">
        <v>0.108</v>
      </c>
      <c r="L171" s="33"/>
    </row>
    <row r="172" spans="1:12" ht="15" customHeight="1" x14ac:dyDescent="0.25">
      <c r="B172" s="29">
        <v>43343</v>
      </c>
      <c r="C172" s="36">
        <v>7</v>
      </c>
      <c r="D172" s="28" t="s">
        <v>375</v>
      </c>
      <c r="E172" s="90">
        <v>198</v>
      </c>
      <c r="F172" s="91" t="s">
        <v>300</v>
      </c>
      <c r="G172" s="92" t="s">
        <v>301</v>
      </c>
      <c r="H172" s="91" t="s">
        <v>29</v>
      </c>
      <c r="I172" s="93">
        <v>0.09</v>
      </c>
      <c r="J172" s="93">
        <v>8.3000000000000004E-2</v>
      </c>
      <c r="K172" s="94">
        <v>0.107</v>
      </c>
      <c r="L172" s="33"/>
    </row>
    <row r="173" spans="1:12" ht="15" customHeight="1" x14ac:dyDescent="0.25">
      <c r="B173" s="29">
        <v>43343</v>
      </c>
      <c r="C173" s="36">
        <v>7</v>
      </c>
      <c r="D173" s="28" t="s">
        <v>376</v>
      </c>
      <c r="E173" s="90">
        <v>199</v>
      </c>
      <c r="F173" s="91" t="s">
        <v>302</v>
      </c>
      <c r="G173" s="92" t="s">
        <v>303</v>
      </c>
      <c r="H173" s="91" t="s">
        <v>29</v>
      </c>
      <c r="I173" s="93">
        <v>5.6000000000000001E-2</v>
      </c>
      <c r="J173" s="93">
        <v>4.9000000000000002E-2</v>
      </c>
      <c r="K173" s="94">
        <v>6.3E-2</v>
      </c>
      <c r="L173" s="33"/>
    </row>
    <row r="174" spans="1:12" ht="15" customHeight="1" x14ac:dyDescent="0.25">
      <c r="B174" s="29">
        <v>43343</v>
      </c>
      <c r="C174" s="28">
        <v>7</v>
      </c>
      <c r="D174" s="28" t="s">
        <v>371</v>
      </c>
      <c r="E174" s="90">
        <v>200</v>
      </c>
      <c r="F174" s="91" t="s">
        <v>304</v>
      </c>
      <c r="G174" s="92" t="s">
        <v>305</v>
      </c>
      <c r="H174" s="91" t="s">
        <v>29</v>
      </c>
      <c r="I174" s="93">
        <v>8.5000000000000006E-2</v>
      </c>
      <c r="J174" s="93">
        <v>7.9000000000000001E-2</v>
      </c>
      <c r="K174" s="94">
        <v>0.10100000000000001</v>
      </c>
      <c r="L174" s="33"/>
    </row>
    <row r="175" spans="1:12" ht="15" customHeight="1" x14ac:dyDescent="0.25">
      <c r="B175" s="29">
        <v>43343</v>
      </c>
      <c r="C175" s="28">
        <v>8</v>
      </c>
      <c r="D175" s="28" t="s">
        <v>375</v>
      </c>
      <c r="E175" s="90">
        <v>202</v>
      </c>
      <c r="F175" s="91" t="s">
        <v>306</v>
      </c>
      <c r="G175" s="92" t="s">
        <v>307</v>
      </c>
      <c r="H175" s="91" t="s">
        <v>29</v>
      </c>
      <c r="I175" s="93">
        <v>7.1999999999999995E-2</v>
      </c>
      <c r="J175" s="93">
        <v>6.6000000000000003E-2</v>
      </c>
      <c r="K175" s="94">
        <v>8.5000000000000006E-2</v>
      </c>
      <c r="L175" s="33"/>
    </row>
    <row r="176" spans="1:12" ht="15" customHeight="1" x14ac:dyDescent="0.25">
      <c r="B176" s="29">
        <v>43343</v>
      </c>
      <c r="C176" s="28">
        <v>8</v>
      </c>
      <c r="D176" s="28" t="s">
        <v>376</v>
      </c>
      <c r="E176" s="90">
        <v>203</v>
      </c>
      <c r="F176" s="91" t="s">
        <v>308</v>
      </c>
      <c r="G176" s="92" t="s">
        <v>309</v>
      </c>
      <c r="H176" s="91" t="s">
        <v>29</v>
      </c>
      <c r="I176" s="93">
        <v>7.0999999999999994E-2</v>
      </c>
      <c r="J176" s="93">
        <v>6.5000000000000002E-2</v>
      </c>
      <c r="K176" s="94">
        <v>8.3000000000000004E-2</v>
      </c>
      <c r="L176" s="33"/>
    </row>
    <row r="177" spans="2:12" ht="15" customHeight="1" x14ac:dyDescent="0.25">
      <c r="B177" s="29">
        <v>43343</v>
      </c>
      <c r="C177" s="28">
        <v>8</v>
      </c>
      <c r="D177" s="28" t="s">
        <v>371</v>
      </c>
      <c r="E177" s="90">
        <v>204</v>
      </c>
      <c r="F177" s="91" t="s">
        <v>310</v>
      </c>
      <c r="G177" s="92" t="s">
        <v>311</v>
      </c>
      <c r="H177" s="91" t="s">
        <v>29</v>
      </c>
      <c r="I177" s="93">
        <v>7.1999999999999995E-2</v>
      </c>
      <c r="J177" s="93">
        <v>6.6000000000000003E-2</v>
      </c>
      <c r="K177" s="94">
        <v>8.5000000000000006E-2</v>
      </c>
      <c r="L177" s="33"/>
    </row>
    <row r="178" spans="2:12" ht="15" customHeight="1" x14ac:dyDescent="0.25">
      <c r="B178" s="29">
        <v>43343</v>
      </c>
      <c r="C178" s="28">
        <v>9</v>
      </c>
      <c r="D178" s="28" t="s">
        <v>375</v>
      </c>
      <c r="E178" s="90">
        <v>205</v>
      </c>
      <c r="F178" s="91" t="s">
        <v>312</v>
      </c>
      <c r="G178" s="92" t="s">
        <v>313</v>
      </c>
      <c r="H178" s="91" t="s">
        <v>29</v>
      </c>
      <c r="I178" s="93">
        <v>1.0999999999999999E-2</v>
      </c>
      <c r="J178" s="93">
        <v>5.0000000000000001E-3</v>
      </c>
      <c r="K178" s="94">
        <v>6.0000000000000001E-3</v>
      </c>
      <c r="L178" s="33"/>
    </row>
    <row r="179" spans="2:12" ht="15" customHeight="1" x14ac:dyDescent="0.25">
      <c r="B179" s="29">
        <v>43343</v>
      </c>
      <c r="C179" s="28">
        <v>9</v>
      </c>
      <c r="D179" s="28" t="s">
        <v>376</v>
      </c>
      <c r="E179" s="90">
        <v>206</v>
      </c>
      <c r="F179" s="91" t="s">
        <v>314</v>
      </c>
      <c r="G179" s="92" t="s">
        <v>315</v>
      </c>
      <c r="H179" s="91" t="s">
        <v>29</v>
      </c>
      <c r="I179" s="93">
        <v>0.01</v>
      </c>
      <c r="J179" s="93">
        <v>4.0000000000000001E-3</v>
      </c>
      <c r="K179" s="94">
        <v>6.0000000000000001E-3</v>
      </c>
      <c r="L179" s="33"/>
    </row>
    <row r="180" spans="2:12" ht="15" customHeight="1" x14ac:dyDescent="0.25">
      <c r="B180" s="29">
        <v>43343</v>
      </c>
      <c r="C180" s="28">
        <v>9</v>
      </c>
      <c r="D180" s="28" t="s">
        <v>371</v>
      </c>
      <c r="E180" s="90">
        <v>207</v>
      </c>
      <c r="F180" s="91" t="s">
        <v>316</v>
      </c>
      <c r="G180" s="92" t="s">
        <v>317</v>
      </c>
      <c r="H180" s="91" t="s">
        <v>29</v>
      </c>
      <c r="I180" s="93">
        <v>1.2E-2</v>
      </c>
      <c r="J180" s="93">
        <v>5.0000000000000001E-3</v>
      </c>
      <c r="K180" s="94">
        <v>7.0000000000000001E-3</v>
      </c>
      <c r="L180" s="33"/>
    </row>
    <row r="181" spans="2:12" ht="15" customHeight="1" x14ac:dyDescent="0.25">
      <c r="B181" s="29">
        <v>43343</v>
      </c>
      <c r="C181" s="28">
        <v>10</v>
      </c>
      <c r="D181" s="28" t="s">
        <v>375</v>
      </c>
      <c r="E181" s="90">
        <v>208</v>
      </c>
      <c r="F181" s="91" t="s">
        <v>318</v>
      </c>
      <c r="G181" s="92" t="s">
        <v>319</v>
      </c>
      <c r="H181" s="91" t="s">
        <v>29</v>
      </c>
      <c r="I181" s="93">
        <v>8.9999999999999993E-3</v>
      </c>
      <c r="J181" s="93">
        <v>3.0000000000000001E-3</v>
      </c>
      <c r="K181" s="94">
        <v>4.0000000000000001E-3</v>
      </c>
      <c r="L181" s="33"/>
    </row>
    <row r="182" spans="2:12" ht="15" customHeight="1" x14ac:dyDescent="0.25">
      <c r="B182" s="29">
        <v>43343</v>
      </c>
      <c r="C182" s="28">
        <v>10</v>
      </c>
      <c r="D182" s="28" t="s">
        <v>376</v>
      </c>
      <c r="E182" s="90">
        <v>209</v>
      </c>
      <c r="F182" s="91" t="s">
        <v>320</v>
      </c>
      <c r="G182" s="92" t="s">
        <v>321</v>
      </c>
      <c r="H182" s="91" t="s">
        <v>29</v>
      </c>
      <c r="I182" s="93">
        <v>8.9999999999999993E-3</v>
      </c>
      <c r="J182" s="93">
        <v>3.0000000000000001E-3</v>
      </c>
      <c r="K182" s="94">
        <v>4.0000000000000001E-3</v>
      </c>
      <c r="L182" s="33"/>
    </row>
    <row r="183" spans="2:12" ht="15" customHeight="1" x14ac:dyDescent="0.25">
      <c r="B183" s="29">
        <v>43343</v>
      </c>
      <c r="C183" s="28">
        <v>10</v>
      </c>
      <c r="D183" s="28" t="s">
        <v>371</v>
      </c>
      <c r="E183" s="90">
        <v>210</v>
      </c>
      <c r="F183" s="91" t="s">
        <v>322</v>
      </c>
      <c r="G183" s="92" t="s">
        <v>323</v>
      </c>
      <c r="H183" s="91" t="s">
        <v>29</v>
      </c>
      <c r="I183" s="93">
        <v>8.0000000000000002E-3</v>
      </c>
      <c r="J183" s="93">
        <v>2E-3</v>
      </c>
      <c r="K183" s="94">
        <v>3.0000000000000001E-3</v>
      </c>
      <c r="L183" s="33"/>
    </row>
    <row r="184" spans="2:12" ht="15" customHeight="1" x14ac:dyDescent="0.25">
      <c r="B184" s="29">
        <v>43343</v>
      </c>
      <c r="C184" s="28">
        <v>11</v>
      </c>
      <c r="D184" s="28" t="s">
        <v>375</v>
      </c>
      <c r="E184" s="90">
        <v>211</v>
      </c>
      <c r="F184" s="91" t="s">
        <v>324</v>
      </c>
      <c r="G184" s="92" t="s">
        <v>325</v>
      </c>
      <c r="H184" s="91" t="s">
        <v>29</v>
      </c>
      <c r="I184" s="93">
        <v>8.0000000000000002E-3</v>
      </c>
      <c r="J184" s="93">
        <v>2E-3</v>
      </c>
      <c r="K184" s="94">
        <v>3.0000000000000001E-3</v>
      </c>
      <c r="L184" s="33"/>
    </row>
    <row r="185" spans="2:12" ht="15" customHeight="1" x14ac:dyDescent="0.25">
      <c r="B185" s="29">
        <v>43343</v>
      </c>
      <c r="C185" s="28">
        <v>11</v>
      </c>
      <c r="D185" s="28" t="s">
        <v>376</v>
      </c>
      <c r="E185" s="90">
        <v>213</v>
      </c>
      <c r="F185" s="91" t="s">
        <v>326</v>
      </c>
      <c r="G185" s="92" t="s">
        <v>327</v>
      </c>
      <c r="H185" s="91" t="s">
        <v>29</v>
      </c>
      <c r="I185" s="93">
        <v>8.0000000000000002E-3</v>
      </c>
      <c r="J185" s="93">
        <v>2E-3</v>
      </c>
      <c r="K185" s="94">
        <v>3.0000000000000001E-3</v>
      </c>
      <c r="L185" s="33"/>
    </row>
    <row r="186" spans="2:12" ht="15" customHeight="1" x14ac:dyDescent="0.25">
      <c r="B186" s="29">
        <v>43343</v>
      </c>
      <c r="C186" s="28">
        <v>11</v>
      </c>
      <c r="D186" s="28" t="s">
        <v>371</v>
      </c>
      <c r="E186" s="90">
        <v>214</v>
      </c>
      <c r="F186" s="91" t="s">
        <v>328</v>
      </c>
      <c r="G186" s="92" t="s">
        <v>329</v>
      </c>
      <c r="H186" s="91" t="s">
        <v>29</v>
      </c>
      <c r="I186" s="93">
        <v>8.0000000000000002E-3</v>
      </c>
      <c r="J186" s="93">
        <v>2E-3</v>
      </c>
      <c r="K186" s="94">
        <v>3.0000000000000001E-3</v>
      </c>
      <c r="L186" s="33"/>
    </row>
    <row r="187" spans="2:12" ht="15" customHeight="1" x14ac:dyDescent="0.25">
      <c r="B187" s="29">
        <v>43343</v>
      </c>
      <c r="C187" s="28">
        <v>12</v>
      </c>
      <c r="D187" s="28" t="s">
        <v>375</v>
      </c>
      <c r="E187" s="90">
        <v>215</v>
      </c>
      <c r="F187" s="91" t="s">
        <v>391</v>
      </c>
      <c r="G187" s="92" t="s">
        <v>392</v>
      </c>
      <c r="H187" s="91" t="s">
        <v>29</v>
      </c>
      <c r="I187" s="93">
        <v>1.2999999999999999E-2</v>
      </c>
      <c r="J187" s="93">
        <v>6.0000000000000001E-3</v>
      </c>
      <c r="K187" s="94">
        <v>8.9999999999999993E-3</v>
      </c>
      <c r="L187" s="33"/>
    </row>
    <row r="188" spans="2:12" ht="15" customHeight="1" x14ac:dyDescent="0.25">
      <c r="B188" s="29">
        <v>43343</v>
      </c>
      <c r="C188" s="28">
        <v>12</v>
      </c>
      <c r="D188" s="28" t="s">
        <v>376</v>
      </c>
      <c r="E188" s="90">
        <v>216</v>
      </c>
      <c r="F188" s="91" t="s">
        <v>393</v>
      </c>
      <c r="G188" s="92" t="s">
        <v>394</v>
      </c>
      <c r="H188" s="91" t="s">
        <v>29</v>
      </c>
      <c r="I188" s="93">
        <v>1.4999999999999999E-2</v>
      </c>
      <c r="J188" s="93">
        <v>8.9999999999999993E-3</v>
      </c>
      <c r="K188" s="94">
        <v>1.2E-2</v>
      </c>
      <c r="L188" s="33"/>
    </row>
    <row r="189" spans="2:12" ht="15" customHeight="1" x14ac:dyDescent="0.25">
      <c r="B189" s="29">
        <v>43343</v>
      </c>
      <c r="C189" s="28">
        <v>12</v>
      </c>
      <c r="D189" s="28" t="s">
        <v>371</v>
      </c>
      <c r="E189" s="90">
        <v>217</v>
      </c>
      <c r="F189" s="91" t="s">
        <v>395</v>
      </c>
      <c r="G189" s="92" t="s">
        <v>396</v>
      </c>
      <c r="H189" s="91" t="s">
        <v>29</v>
      </c>
      <c r="I189" s="93">
        <v>1.2999999999999999E-2</v>
      </c>
      <c r="J189" s="93">
        <v>7.0000000000000001E-3</v>
      </c>
      <c r="K189" s="94">
        <v>0.01</v>
      </c>
      <c r="L189" s="33"/>
    </row>
    <row r="190" spans="2:12" ht="15" customHeight="1" x14ac:dyDescent="0.25">
      <c r="B190" s="29">
        <v>43343</v>
      </c>
      <c r="C190" s="28">
        <v>13</v>
      </c>
      <c r="D190" s="28" t="s">
        <v>375</v>
      </c>
      <c r="E190" s="90">
        <v>218</v>
      </c>
      <c r="F190" s="91" t="s">
        <v>397</v>
      </c>
      <c r="G190" s="92" t="s">
        <v>398</v>
      </c>
      <c r="H190" s="91" t="s">
        <v>29</v>
      </c>
      <c r="I190" s="93">
        <v>8.0000000000000002E-3</v>
      </c>
      <c r="J190" s="93">
        <v>1E-3</v>
      </c>
      <c r="K190" s="94">
        <v>2E-3</v>
      </c>
      <c r="L190" s="33"/>
    </row>
    <row r="191" spans="2:12" ht="15" customHeight="1" x14ac:dyDescent="0.25">
      <c r="B191" s="29">
        <v>43343</v>
      </c>
      <c r="C191" s="28">
        <v>13</v>
      </c>
      <c r="D191" s="28" t="s">
        <v>376</v>
      </c>
      <c r="E191" s="90">
        <v>219</v>
      </c>
      <c r="F191" s="91" t="s">
        <v>399</v>
      </c>
      <c r="G191" s="92" t="s">
        <v>400</v>
      </c>
      <c r="H191" s="91" t="s">
        <v>29</v>
      </c>
      <c r="I191" s="93">
        <v>7.0000000000000001E-3</v>
      </c>
      <c r="J191" s="93">
        <v>1E-3</v>
      </c>
      <c r="K191" s="94">
        <v>2E-3</v>
      </c>
      <c r="L191" s="33"/>
    </row>
    <row r="192" spans="2:12" ht="15" customHeight="1" x14ac:dyDescent="0.25">
      <c r="B192" s="29">
        <v>43343</v>
      </c>
      <c r="C192" s="28">
        <v>13</v>
      </c>
      <c r="D192" s="28" t="s">
        <v>371</v>
      </c>
      <c r="E192" s="90">
        <v>220</v>
      </c>
      <c r="F192" s="91" t="s">
        <v>401</v>
      </c>
      <c r="G192" s="92" t="s">
        <v>402</v>
      </c>
      <c r="H192" s="91" t="s">
        <v>29</v>
      </c>
      <c r="I192" s="93">
        <v>1.2E-2</v>
      </c>
      <c r="J192" s="93">
        <v>6.0000000000000001E-3</v>
      </c>
      <c r="K192" s="94">
        <v>8.0000000000000002E-3</v>
      </c>
      <c r="L192" s="33"/>
    </row>
    <row r="193" spans="5:13" ht="15" customHeight="1" x14ac:dyDescent="0.25">
      <c r="E193" s="33"/>
      <c r="F193" s="30"/>
      <c r="K193" s="4"/>
      <c r="L193" s="4"/>
      <c r="M193" s="4"/>
    </row>
    <row r="194" spans="5:13" ht="15" customHeight="1" x14ac:dyDescent="0.25">
      <c r="E194" s="33"/>
      <c r="F194" s="30"/>
      <c r="K194" s="4"/>
      <c r="L194" s="4"/>
      <c r="M194" s="4"/>
    </row>
    <row r="195" spans="5:13" ht="15" customHeight="1" x14ac:dyDescent="0.25">
      <c r="E195" s="33"/>
      <c r="F195" s="30"/>
      <c r="K195" s="4"/>
      <c r="L195" s="4"/>
      <c r="M195" s="4"/>
    </row>
    <row r="196" spans="5:13" ht="15" customHeight="1" x14ac:dyDescent="0.25">
      <c r="E196" s="33"/>
      <c r="F196" s="30"/>
      <c r="K196" s="4"/>
      <c r="L196" s="4"/>
      <c r="M196" s="4"/>
    </row>
    <row r="197" spans="5:13" ht="15" customHeight="1" x14ac:dyDescent="0.25">
      <c r="E197" s="33"/>
      <c r="F197" s="30"/>
      <c r="K197" s="4"/>
      <c r="L197" s="4"/>
      <c r="M197" s="4"/>
    </row>
    <row r="198" spans="5:13" ht="15" customHeight="1" x14ac:dyDescent="0.25">
      <c r="E198" s="33"/>
      <c r="F198" s="30"/>
      <c r="K198" s="4"/>
      <c r="L198" s="4"/>
      <c r="M198" s="4"/>
    </row>
    <row r="199" spans="5:13" ht="15" customHeight="1" x14ac:dyDescent="0.25">
      <c r="L199" s="33"/>
    </row>
    <row r="200" spans="5:13" ht="15" customHeight="1" x14ac:dyDescent="0.25">
      <c r="L200" s="33"/>
    </row>
    <row r="201" spans="5:13" ht="15" customHeight="1" x14ac:dyDescent="0.25">
      <c r="L201" s="33"/>
    </row>
    <row r="202" spans="5:13" ht="15" customHeight="1" x14ac:dyDescent="0.25">
      <c r="L202" s="33"/>
    </row>
    <row r="203" spans="5:13" ht="15" customHeight="1" x14ac:dyDescent="0.25">
      <c r="L203" s="33"/>
    </row>
    <row r="204" spans="5:13" ht="15" customHeight="1" x14ac:dyDescent="0.25">
      <c r="L204" s="33"/>
    </row>
    <row r="205" spans="5:13" ht="15" customHeight="1" x14ac:dyDescent="0.25">
      <c r="L205" s="33"/>
    </row>
    <row r="206" spans="5:13" ht="15" customHeight="1" x14ac:dyDescent="0.25">
      <c r="L206" s="33"/>
    </row>
    <row r="207" spans="5:13" ht="15" customHeight="1" x14ac:dyDescent="0.25">
      <c r="L207" s="33"/>
    </row>
    <row r="208" spans="5:13" ht="15" customHeight="1" x14ac:dyDescent="0.25">
      <c r="L208" s="33"/>
    </row>
    <row r="209" spans="12:12" ht="15" customHeight="1" x14ac:dyDescent="0.25">
      <c r="L209" s="33"/>
    </row>
    <row r="210" spans="12:12" ht="15" customHeight="1" x14ac:dyDescent="0.25">
      <c r="L210" s="33"/>
    </row>
    <row r="211" spans="12:12" ht="15" customHeight="1" x14ac:dyDescent="0.25">
      <c r="L211" s="33"/>
    </row>
    <row r="212" spans="12:12" ht="15" customHeight="1" x14ac:dyDescent="0.25">
      <c r="L212" s="33"/>
    </row>
    <row r="213" spans="12:12" ht="15" customHeight="1" x14ac:dyDescent="0.25">
      <c r="L213" s="33"/>
    </row>
    <row r="214" spans="12:12" ht="15" customHeight="1" x14ac:dyDescent="0.25">
      <c r="L214" s="33"/>
    </row>
    <row r="215" spans="12:12" ht="15" customHeight="1" x14ac:dyDescent="0.25">
      <c r="L215" s="33"/>
    </row>
    <row r="216" spans="12:12" ht="15" customHeight="1" x14ac:dyDescent="0.25">
      <c r="L216" s="33"/>
    </row>
    <row r="217" spans="12:12" ht="15" customHeight="1" x14ac:dyDescent="0.25">
      <c r="L217" s="33"/>
    </row>
    <row r="218" spans="12:12" ht="15" customHeight="1" x14ac:dyDescent="0.25">
      <c r="L218" s="33"/>
    </row>
    <row r="219" spans="12:12" ht="15" customHeight="1" x14ac:dyDescent="0.25">
      <c r="L219" s="33"/>
    </row>
    <row r="220" spans="12:12" ht="15" customHeight="1" x14ac:dyDescent="0.25">
      <c r="L220" s="33"/>
    </row>
    <row r="221" spans="12:12" ht="15" customHeight="1" x14ac:dyDescent="0.25">
      <c r="L221" s="33"/>
    </row>
    <row r="222" spans="12:12" ht="15" customHeight="1" x14ac:dyDescent="0.25">
      <c r="L222" s="33"/>
    </row>
    <row r="223" spans="12:12" ht="15" customHeight="1" x14ac:dyDescent="0.25">
      <c r="L223" s="33"/>
    </row>
    <row r="224" spans="12:12" ht="15" customHeight="1" x14ac:dyDescent="0.25">
      <c r="L224" s="33"/>
    </row>
  </sheetData>
  <mergeCells count="2">
    <mergeCell ref="E5:H5"/>
    <mergeCell ref="I5:J5"/>
  </mergeCells>
  <pageMargins left="0.78740157480314998" right="0.78740157480314998" top="0.78740157480314998" bottom="0.78740157480314998" header="0.39370078740157499" footer="0.393700787401574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topLeftCell="G38" zoomScale="98" zoomScaleNormal="60" zoomScalePageLayoutView="90" workbookViewId="0">
      <selection activeCell="Z62" sqref="Z62:AB62"/>
    </sheetView>
  </sheetViews>
  <sheetFormatPr defaultColWidth="8.90625" defaultRowHeight="12.5" x14ac:dyDescent="0.25"/>
  <cols>
    <col min="1" max="1" width="18.453125" customWidth="1"/>
    <col min="2" max="2" width="13.08984375" customWidth="1"/>
    <col min="3" max="3" width="9.54296875" style="28" customWidth="1"/>
    <col min="4" max="4" width="13.453125" customWidth="1"/>
    <col min="5" max="5" width="13" customWidth="1"/>
    <col min="6" max="6" width="12.54296875" customWidth="1"/>
    <col min="7" max="7" width="11.453125" customWidth="1"/>
    <col min="8" max="8" width="9" bestFit="1" customWidth="1"/>
    <col min="9" max="9" width="13.90625" customWidth="1"/>
    <col min="10" max="10" width="12.90625" customWidth="1"/>
    <col min="11" max="11" width="9" bestFit="1" customWidth="1"/>
    <col min="13" max="13" width="17" customWidth="1"/>
    <col min="14" max="14" width="11" customWidth="1"/>
    <col min="15" max="15" width="20" customWidth="1"/>
    <col min="16" max="17" width="9" bestFit="1" customWidth="1"/>
    <col min="18" max="18" width="12.08984375" bestFit="1" customWidth="1"/>
    <col min="19" max="19" width="11" customWidth="1"/>
    <col min="20" max="20" width="12.453125" customWidth="1"/>
    <col min="21" max="23" width="9" bestFit="1" customWidth="1"/>
    <col min="26" max="30" width="9" bestFit="1" customWidth="1"/>
    <col min="34" max="34" width="14.54296875" customWidth="1"/>
    <col min="36" max="39" width="9" bestFit="1" customWidth="1"/>
  </cols>
  <sheetData>
    <row r="1" spans="1:40" ht="18.5" thickBot="1" x14ac:dyDescent="0.45">
      <c r="A1" s="59" t="s">
        <v>417</v>
      </c>
      <c r="B1" s="62"/>
      <c r="N1" s="60" t="s">
        <v>418</v>
      </c>
      <c r="O1" s="61"/>
      <c r="P1" s="61"/>
      <c r="Q1" s="62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5"/>
    </row>
    <row r="2" spans="1:40" ht="13" thickBot="1" x14ac:dyDescent="0.3">
      <c r="N2" s="66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67"/>
    </row>
    <row r="3" spans="1:40" ht="13" thickBot="1" x14ac:dyDescent="0.3">
      <c r="A3" s="9" t="s">
        <v>332</v>
      </c>
      <c r="B3" s="10"/>
      <c r="C3" s="38"/>
      <c r="D3" s="11"/>
      <c r="N3" s="66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67"/>
    </row>
    <row r="4" spans="1:40" x14ac:dyDescent="0.25">
      <c r="N4" s="66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67"/>
    </row>
    <row r="5" spans="1:40" x14ac:dyDescent="0.25">
      <c r="A5" s="53"/>
      <c r="B5" s="53"/>
      <c r="C5" s="54" t="s">
        <v>407</v>
      </c>
      <c r="D5" s="53"/>
      <c r="E5" s="53"/>
      <c r="F5" s="55" t="s">
        <v>421</v>
      </c>
      <c r="J5" s="13" t="s">
        <v>336</v>
      </c>
      <c r="K5" s="4" t="s">
        <v>411</v>
      </c>
      <c r="N5" s="66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68"/>
      <c r="AI5" s="68"/>
      <c r="AJ5" s="69" t="s">
        <v>407</v>
      </c>
      <c r="AK5" s="68"/>
      <c r="AL5" s="68"/>
      <c r="AM5" s="68"/>
      <c r="AN5" s="67"/>
    </row>
    <row r="6" spans="1:40" ht="15.5" x14ac:dyDescent="0.35">
      <c r="A6" s="55" t="s">
        <v>334</v>
      </c>
      <c r="B6" s="55" t="s">
        <v>17</v>
      </c>
      <c r="C6" s="54" t="s">
        <v>409</v>
      </c>
      <c r="D6" s="55" t="s">
        <v>17</v>
      </c>
      <c r="E6" s="53"/>
      <c r="F6" s="53"/>
      <c r="J6" s="4"/>
      <c r="K6" s="4"/>
      <c r="N6" s="66"/>
      <c r="O6" s="52"/>
      <c r="P6" s="70" t="s">
        <v>419</v>
      </c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71" t="s">
        <v>334</v>
      </c>
      <c r="AI6" s="71" t="s">
        <v>17</v>
      </c>
      <c r="AJ6" s="69" t="s">
        <v>409</v>
      </c>
      <c r="AK6" s="71" t="s">
        <v>17</v>
      </c>
      <c r="AL6" s="68"/>
      <c r="AM6" s="68"/>
      <c r="AN6" s="67"/>
    </row>
    <row r="7" spans="1:40" ht="14.5" x14ac:dyDescent="0.25">
      <c r="A7" s="56" t="s">
        <v>335</v>
      </c>
      <c r="B7" s="56" t="s">
        <v>333</v>
      </c>
      <c r="C7" s="57" t="s">
        <v>408</v>
      </c>
      <c r="D7" s="56" t="s">
        <v>405</v>
      </c>
      <c r="E7" s="58" t="s">
        <v>406</v>
      </c>
      <c r="F7" s="56" t="s">
        <v>366</v>
      </c>
      <c r="H7" s="52"/>
      <c r="J7" s="5" t="s">
        <v>330</v>
      </c>
      <c r="K7" s="5" t="s">
        <v>331</v>
      </c>
      <c r="N7" s="66"/>
      <c r="O7" t="s">
        <v>338</v>
      </c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6" t="s">
        <v>335</v>
      </c>
      <c r="AI7" s="56" t="s">
        <v>333</v>
      </c>
      <c r="AJ7" s="57" t="s">
        <v>408</v>
      </c>
      <c r="AK7" s="56" t="s">
        <v>405</v>
      </c>
      <c r="AL7" s="58" t="s">
        <v>406</v>
      </c>
      <c r="AM7" s="56" t="s">
        <v>366</v>
      </c>
      <c r="AN7" s="67"/>
    </row>
    <row r="8" spans="1:40" ht="15" thickBot="1" x14ac:dyDescent="0.3">
      <c r="A8" s="12" t="s">
        <v>380</v>
      </c>
      <c r="B8" s="12" t="s">
        <v>385</v>
      </c>
      <c r="C8" s="39"/>
      <c r="D8" s="37">
        <v>7.2999999999999995E-2</v>
      </c>
      <c r="E8" s="37">
        <f t="shared" ref="E8:E10" si="0">$D8*$P$24+$Q$24</f>
        <v>0.10062290401688045</v>
      </c>
      <c r="F8" s="51" t="s">
        <v>410</v>
      </c>
      <c r="J8" s="6" t="s">
        <v>16</v>
      </c>
      <c r="K8" s="28">
        <v>1E-3</v>
      </c>
      <c r="N8" s="66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72"/>
      <c r="AI8" s="72"/>
      <c r="AJ8" s="72"/>
      <c r="AK8" s="72"/>
      <c r="AL8" s="74"/>
      <c r="AM8" s="75" t="s">
        <v>410</v>
      </c>
      <c r="AN8" s="67"/>
    </row>
    <row r="9" spans="1:40" ht="14.5" x14ac:dyDescent="0.3">
      <c r="A9" s="12" t="s">
        <v>380</v>
      </c>
      <c r="B9" s="12" t="s">
        <v>387</v>
      </c>
      <c r="C9" s="39"/>
      <c r="D9" s="37">
        <v>0</v>
      </c>
      <c r="E9" s="37">
        <f t="shared" si="0"/>
        <v>3.3908086483265907E-3</v>
      </c>
      <c r="F9" s="51" t="s">
        <v>410</v>
      </c>
      <c r="J9" s="6" t="s">
        <v>19</v>
      </c>
      <c r="K9" s="28">
        <v>5.0000000000000001E-3</v>
      </c>
      <c r="N9" s="66"/>
      <c r="O9" s="19" t="s">
        <v>339</v>
      </c>
      <c r="P9" s="19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72"/>
      <c r="AI9" s="72"/>
      <c r="AJ9" s="72"/>
      <c r="AK9" s="72"/>
      <c r="AL9" s="74"/>
      <c r="AM9" s="75" t="s">
        <v>410</v>
      </c>
      <c r="AN9" s="67"/>
    </row>
    <row r="10" spans="1:40" ht="14.5" x14ac:dyDescent="0.25">
      <c r="A10" s="12" t="s">
        <v>380</v>
      </c>
      <c r="B10" s="12" t="s">
        <v>12</v>
      </c>
      <c r="C10" s="39"/>
      <c r="D10" s="37">
        <v>2E-3</v>
      </c>
      <c r="E10" s="37">
        <f t="shared" si="0"/>
        <v>6.0547016721225868E-3</v>
      </c>
      <c r="F10" s="51" t="s">
        <v>410</v>
      </c>
      <c r="J10" s="6" t="s">
        <v>21</v>
      </c>
      <c r="K10" s="28">
        <v>0.01</v>
      </c>
      <c r="N10" s="66"/>
      <c r="O10" s="16" t="s">
        <v>340</v>
      </c>
      <c r="P10" s="16">
        <v>0.99994815710945872</v>
      </c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72" t="str">
        <f t="shared" ref="AH10:AH28" si="1">A10</f>
        <v>Nitrate-Nitrite</v>
      </c>
      <c r="AI10" s="72" t="str">
        <f t="shared" ref="AI10:AK23" si="2">B10</f>
        <v>W</v>
      </c>
      <c r="AJ10" s="72">
        <f t="shared" si="2"/>
        <v>0</v>
      </c>
      <c r="AK10" s="72">
        <f t="shared" si="2"/>
        <v>2E-3</v>
      </c>
      <c r="AL10" s="74">
        <f t="shared" ref="AL10" si="3">($AB$24) +($AC$24*$AK10)+($AD$24*$AK$8*$AK$8)</f>
        <v>3.1487999999999998E-3</v>
      </c>
      <c r="AM10" s="75" t="s">
        <v>410</v>
      </c>
      <c r="AN10" s="67"/>
    </row>
    <row r="11" spans="1:40" ht="14.5" x14ac:dyDescent="0.25">
      <c r="A11" s="12" t="s">
        <v>380</v>
      </c>
      <c r="B11" s="3" t="s">
        <v>16</v>
      </c>
      <c r="C11" s="39">
        <v>1E-3</v>
      </c>
      <c r="D11" s="93">
        <v>0</v>
      </c>
      <c r="E11" s="37">
        <f>$D11*$P$24+$P$23</f>
        <v>-5.1352185723795019E-4</v>
      </c>
      <c r="F11" s="49">
        <f>((E11-C11)/C11)*100</f>
        <v>-151.352185723795</v>
      </c>
      <c r="J11" s="6" t="s">
        <v>23</v>
      </c>
      <c r="K11" s="28">
        <v>0.05</v>
      </c>
      <c r="N11" s="66"/>
      <c r="O11" s="16" t="s">
        <v>341</v>
      </c>
      <c r="P11" s="16">
        <v>0.99989631690660286</v>
      </c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72" t="str">
        <f t="shared" si="1"/>
        <v>Nitrate-Nitrite</v>
      </c>
      <c r="AI11" s="72" t="str">
        <f t="shared" si="2"/>
        <v>C1</v>
      </c>
      <c r="AJ11" s="72">
        <f t="shared" si="2"/>
        <v>1E-3</v>
      </c>
      <c r="AK11" s="93">
        <v>0</v>
      </c>
      <c r="AL11" s="74">
        <f>($AB$24) +($AC$24*$AK11)+($AD$24*$AK$11*$AK11)</f>
        <v>5.9999999999999995E-4</v>
      </c>
      <c r="AM11" s="76">
        <f>((AL11-AJ11)/AJ11)*100</f>
        <v>-40.000000000000007</v>
      </c>
      <c r="AN11" s="67"/>
    </row>
    <row r="12" spans="1:40" ht="14.5" x14ac:dyDescent="0.25">
      <c r="A12" s="12" t="s">
        <v>380</v>
      </c>
      <c r="B12" s="3" t="s">
        <v>16</v>
      </c>
      <c r="C12" s="39">
        <v>1E-3</v>
      </c>
      <c r="D12" s="93">
        <v>0</v>
      </c>
      <c r="E12" s="37">
        <f t="shared" ref="E12:E28" si="4">$D12*$P$24+$P$23</f>
        <v>-5.1352185723795019E-4</v>
      </c>
      <c r="F12" s="49">
        <f t="shared" ref="F12:F28" si="5">((E12-C12)/C12)*100</f>
        <v>-151.352185723795</v>
      </c>
      <c r="J12" s="6" t="s">
        <v>25</v>
      </c>
      <c r="K12" s="28">
        <v>0.1</v>
      </c>
      <c r="N12" s="66"/>
      <c r="O12" s="16" t="s">
        <v>342</v>
      </c>
      <c r="P12" s="16">
        <v>0.99988983671326559</v>
      </c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72" t="str">
        <f t="shared" si="1"/>
        <v>Nitrate-Nitrite</v>
      </c>
      <c r="AI12" s="72" t="str">
        <f t="shared" si="2"/>
        <v>C1</v>
      </c>
      <c r="AJ12" s="72">
        <f t="shared" si="2"/>
        <v>1E-3</v>
      </c>
      <c r="AK12" s="93">
        <v>0</v>
      </c>
      <c r="AL12" s="74">
        <f t="shared" ref="AL12:AL28" si="6">($AB$24) +($AC$24*$AK12)+($AD$24*$AK$11*$AK12)</f>
        <v>5.9999999999999995E-4</v>
      </c>
      <c r="AM12" s="76">
        <f t="shared" ref="AM12:AM28" si="7">((AL12-AJ12)/AJ12)*100</f>
        <v>-40.000000000000007</v>
      </c>
      <c r="AN12" s="67"/>
    </row>
    <row r="13" spans="1:40" ht="14.5" x14ac:dyDescent="0.25">
      <c r="A13" s="12" t="s">
        <v>380</v>
      </c>
      <c r="B13" s="3" t="s">
        <v>16</v>
      </c>
      <c r="C13" s="39">
        <v>1E-3</v>
      </c>
      <c r="D13" s="93">
        <v>0</v>
      </c>
      <c r="E13" s="37">
        <f t="shared" si="4"/>
        <v>-5.1352185723795019E-4</v>
      </c>
      <c r="F13" s="49">
        <f t="shared" si="5"/>
        <v>-151.352185723795</v>
      </c>
      <c r="J13" s="6" t="s">
        <v>27</v>
      </c>
      <c r="K13" s="28">
        <v>0.5</v>
      </c>
      <c r="N13" s="66"/>
      <c r="O13" s="16" t="s">
        <v>343</v>
      </c>
      <c r="P13" s="16">
        <v>1.9153165399623229E-3</v>
      </c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72" t="str">
        <f t="shared" si="1"/>
        <v>Nitrate-Nitrite</v>
      </c>
      <c r="AI13" s="72" t="str">
        <f t="shared" si="2"/>
        <v>C1</v>
      </c>
      <c r="AJ13" s="72">
        <f t="shared" si="2"/>
        <v>1E-3</v>
      </c>
      <c r="AK13" s="93">
        <v>0</v>
      </c>
      <c r="AL13" s="74">
        <f t="shared" si="6"/>
        <v>5.9999999999999995E-4</v>
      </c>
      <c r="AM13" s="76">
        <f t="shared" si="7"/>
        <v>-40.000000000000007</v>
      </c>
      <c r="AN13" s="67"/>
    </row>
    <row r="14" spans="1:40" ht="15" thickBot="1" x14ac:dyDescent="0.3">
      <c r="A14" s="12" t="s">
        <v>380</v>
      </c>
      <c r="B14" s="3" t="s">
        <v>19</v>
      </c>
      <c r="C14" s="39">
        <v>5.0000000000000001E-3</v>
      </c>
      <c r="D14" s="93">
        <v>4.0000000000000001E-3</v>
      </c>
      <c r="E14" s="37">
        <f t="shared" si="4"/>
        <v>4.8142641903540419E-3</v>
      </c>
      <c r="F14" s="49">
        <f t="shared" si="5"/>
        <v>-3.714716192919163</v>
      </c>
      <c r="J14" s="6"/>
      <c r="K14" s="6"/>
      <c r="N14" s="66"/>
      <c r="O14" s="17" t="s">
        <v>344</v>
      </c>
      <c r="P14" s="17">
        <v>18</v>
      </c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72" t="str">
        <f t="shared" si="1"/>
        <v>Nitrate-Nitrite</v>
      </c>
      <c r="AI14" s="72" t="str">
        <f t="shared" si="2"/>
        <v>C2</v>
      </c>
      <c r="AJ14" s="72">
        <f t="shared" si="2"/>
        <v>5.0000000000000001E-3</v>
      </c>
      <c r="AK14" s="93">
        <v>4.0000000000000001E-3</v>
      </c>
      <c r="AL14" s="74">
        <f t="shared" si="6"/>
        <v>5.6975999999999997E-3</v>
      </c>
      <c r="AM14" s="76">
        <f t="shared" si="7"/>
        <v>13.951999999999993</v>
      </c>
      <c r="AN14" s="67"/>
    </row>
    <row r="15" spans="1:40" ht="14.5" x14ac:dyDescent="0.25">
      <c r="A15" s="12" t="s">
        <v>380</v>
      </c>
      <c r="B15" s="3" t="s">
        <v>19</v>
      </c>
      <c r="C15" s="39">
        <v>5.0000000000000001E-3</v>
      </c>
      <c r="D15" s="93">
        <v>4.0000000000000001E-3</v>
      </c>
      <c r="E15" s="37">
        <f t="shared" si="4"/>
        <v>4.8142641903540419E-3</v>
      </c>
      <c r="F15" s="49">
        <f t="shared" si="5"/>
        <v>-3.714716192919163</v>
      </c>
      <c r="N15" s="66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72" t="str">
        <f t="shared" si="1"/>
        <v>Nitrate-Nitrite</v>
      </c>
      <c r="AI15" s="72" t="str">
        <f t="shared" si="2"/>
        <v>C2</v>
      </c>
      <c r="AJ15" s="72">
        <f t="shared" si="2"/>
        <v>5.0000000000000001E-3</v>
      </c>
      <c r="AK15" s="93">
        <v>4.0000000000000001E-3</v>
      </c>
      <c r="AL15" s="74">
        <f t="shared" si="6"/>
        <v>5.6975999999999997E-3</v>
      </c>
      <c r="AM15" s="76">
        <f t="shared" si="7"/>
        <v>13.951999999999993</v>
      </c>
      <c r="AN15" s="67"/>
    </row>
    <row r="16" spans="1:40" ht="15" thickBot="1" x14ac:dyDescent="0.3">
      <c r="A16" s="12" t="s">
        <v>380</v>
      </c>
      <c r="B16" s="3" t="s">
        <v>19</v>
      </c>
      <c r="C16" s="39">
        <v>5.0000000000000001E-3</v>
      </c>
      <c r="D16" s="93">
        <v>4.0000000000000001E-3</v>
      </c>
      <c r="E16" s="37">
        <f t="shared" si="4"/>
        <v>4.8142641903540419E-3</v>
      </c>
      <c r="F16" s="49">
        <f t="shared" si="5"/>
        <v>-3.714716192919163</v>
      </c>
      <c r="N16" s="66"/>
      <c r="O16" t="s">
        <v>345</v>
      </c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72" t="str">
        <f t="shared" si="1"/>
        <v>Nitrate-Nitrite</v>
      </c>
      <c r="AI16" s="72" t="str">
        <f t="shared" si="2"/>
        <v>C2</v>
      </c>
      <c r="AJ16" s="72">
        <f t="shared" si="2"/>
        <v>5.0000000000000001E-3</v>
      </c>
      <c r="AK16" s="93">
        <v>4.0000000000000001E-3</v>
      </c>
      <c r="AL16" s="74">
        <f t="shared" si="6"/>
        <v>5.6975999999999997E-3</v>
      </c>
      <c r="AM16" s="76">
        <f t="shared" si="7"/>
        <v>13.951999999999993</v>
      </c>
      <c r="AN16" s="67"/>
    </row>
    <row r="17" spans="1:40" ht="14.5" x14ac:dyDescent="0.3">
      <c r="A17" s="12" t="s">
        <v>380</v>
      </c>
      <c r="B17" s="3" t="s">
        <v>21</v>
      </c>
      <c r="C17" s="39">
        <v>0.01</v>
      </c>
      <c r="D17" s="93">
        <v>8.0000000000000002E-3</v>
      </c>
      <c r="E17" s="37">
        <f t="shared" si="4"/>
        <v>1.0142050237946034E-2</v>
      </c>
      <c r="F17" s="49">
        <f t="shared" si="5"/>
        <v>1.4205023794603386</v>
      </c>
      <c r="N17" s="66"/>
      <c r="O17" s="18"/>
      <c r="P17" s="18" t="s">
        <v>350</v>
      </c>
      <c r="Q17" s="18" t="s">
        <v>351</v>
      </c>
      <c r="R17" s="18" t="s">
        <v>352</v>
      </c>
      <c r="S17" s="18" t="s">
        <v>353</v>
      </c>
      <c r="T17" s="18" t="s">
        <v>354</v>
      </c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72" t="str">
        <f t="shared" si="1"/>
        <v>Nitrate-Nitrite</v>
      </c>
      <c r="AI17" s="72" t="str">
        <f t="shared" si="2"/>
        <v>C3</v>
      </c>
      <c r="AJ17" s="72">
        <f t="shared" si="2"/>
        <v>0.01</v>
      </c>
      <c r="AK17" s="93">
        <v>8.0000000000000002E-3</v>
      </c>
      <c r="AL17" s="74">
        <f t="shared" si="6"/>
        <v>1.07952E-2</v>
      </c>
      <c r="AM17" s="76">
        <f t="shared" si="7"/>
        <v>7.9519999999999937</v>
      </c>
      <c r="AN17" s="67"/>
    </row>
    <row r="18" spans="1:40" ht="14.5" x14ac:dyDescent="0.25">
      <c r="A18" s="12" t="s">
        <v>380</v>
      </c>
      <c r="B18" s="3" t="s">
        <v>21</v>
      </c>
      <c r="C18" s="39">
        <v>0.01</v>
      </c>
      <c r="D18" s="93">
        <v>8.0000000000000002E-3</v>
      </c>
      <c r="E18" s="37">
        <f t="shared" si="4"/>
        <v>1.0142050237946034E-2</v>
      </c>
      <c r="F18" s="49">
        <f t="shared" si="5"/>
        <v>1.4205023794603386</v>
      </c>
      <c r="N18" s="66"/>
      <c r="O18" s="16" t="s">
        <v>346</v>
      </c>
      <c r="P18" s="16">
        <v>1</v>
      </c>
      <c r="Q18" s="16">
        <v>0.56604130500082794</v>
      </c>
      <c r="R18" s="16">
        <v>0.56604130500082794</v>
      </c>
      <c r="S18" s="16">
        <v>154300.38346990297</v>
      </c>
      <c r="T18" s="16">
        <v>2.6229028057133961E-33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72" t="str">
        <f t="shared" si="1"/>
        <v>Nitrate-Nitrite</v>
      </c>
      <c r="AI18" s="72" t="str">
        <f t="shared" si="2"/>
        <v>C3</v>
      </c>
      <c r="AJ18" s="72">
        <f t="shared" si="2"/>
        <v>0.01</v>
      </c>
      <c r="AK18" s="93">
        <v>8.0000000000000002E-3</v>
      </c>
      <c r="AL18" s="74">
        <f t="shared" si="6"/>
        <v>1.07952E-2</v>
      </c>
      <c r="AM18" s="76">
        <f t="shared" si="7"/>
        <v>7.9519999999999937</v>
      </c>
      <c r="AN18" s="67"/>
    </row>
    <row r="19" spans="1:40" ht="14.5" x14ac:dyDescent="0.25">
      <c r="A19" s="12" t="s">
        <v>380</v>
      </c>
      <c r="B19" s="3" t="s">
        <v>21</v>
      </c>
      <c r="C19" s="39">
        <v>0.01</v>
      </c>
      <c r="D19" s="93">
        <v>8.0000000000000002E-3</v>
      </c>
      <c r="E19" s="37">
        <f t="shared" si="4"/>
        <v>1.0142050237946034E-2</v>
      </c>
      <c r="F19" s="49">
        <f t="shared" si="5"/>
        <v>1.4205023794603386</v>
      </c>
      <c r="N19" s="66"/>
      <c r="O19" s="16" t="s">
        <v>347</v>
      </c>
      <c r="P19" s="16">
        <v>16</v>
      </c>
      <c r="Q19" s="16">
        <v>5.8694999172051911E-5</v>
      </c>
      <c r="R19" s="16">
        <v>3.6684374482532444E-6</v>
      </c>
      <c r="S19" s="16"/>
      <c r="T19" s="16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72" t="str">
        <f t="shared" si="1"/>
        <v>Nitrate-Nitrite</v>
      </c>
      <c r="AI19" s="72" t="str">
        <f t="shared" si="2"/>
        <v>C3</v>
      </c>
      <c r="AJ19" s="72">
        <f t="shared" si="2"/>
        <v>0.01</v>
      </c>
      <c r="AK19" s="93">
        <v>8.0000000000000002E-3</v>
      </c>
      <c r="AL19" s="74">
        <f t="shared" si="6"/>
        <v>1.07952E-2</v>
      </c>
      <c r="AM19" s="76">
        <f t="shared" si="7"/>
        <v>7.9519999999999937</v>
      </c>
      <c r="AN19" s="67"/>
    </row>
    <row r="20" spans="1:40" ht="15" thickBot="1" x14ac:dyDescent="0.3">
      <c r="A20" s="12" t="s">
        <v>380</v>
      </c>
      <c r="B20" s="3" t="s">
        <v>23</v>
      </c>
      <c r="C20" s="39">
        <v>0.05</v>
      </c>
      <c r="D20" s="93">
        <v>3.5000000000000003E-2</v>
      </c>
      <c r="E20" s="37">
        <f t="shared" si="4"/>
        <v>4.6104606059191984E-2</v>
      </c>
      <c r="F20" s="49">
        <f t="shared" si="5"/>
        <v>-7.7907878816160379</v>
      </c>
      <c r="N20" s="66"/>
      <c r="O20" s="17" t="s">
        <v>348</v>
      </c>
      <c r="P20" s="17">
        <v>17</v>
      </c>
      <c r="Q20" s="17">
        <v>0.56610000000000005</v>
      </c>
      <c r="R20" s="17"/>
      <c r="S20" s="17"/>
      <c r="T20" s="17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72" t="str">
        <f t="shared" si="1"/>
        <v>Nitrate-Nitrite</v>
      </c>
      <c r="AI20" s="72" t="str">
        <f t="shared" si="2"/>
        <v>C4</v>
      </c>
      <c r="AJ20" s="72">
        <f t="shared" si="2"/>
        <v>0.05</v>
      </c>
      <c r="AK20" s="93">
        <v>3.5000000000000003E-2</v>
      </c>
      <c r="AL20" s="74">
        <f t="shared" si="6"/>
        <v>4.5204000000000008E-2</v>
      </c>
      <c r="AM20" s="76">
        <f t="shared" si="7"/>
        <v>-9.5919999999999899</v>
      </c>
      <c r="AN20" s="67"/>
    </row>
    <row r="21" spans="1:40" ht="15" thickBot="1" x14ac:dyDescent="0.3">
      <c r="A21" s="12" t="s">
        <v>380</v>
      </c>
      <c r="B21" s="3" t="s">
        <v>23</v>
      </c>
      <c r="C21" s="39">
        <v>0.05</v>
      </c>
      <c r="D21" s="93">
        <v>3.7999999999999999E-2</v>
      </c>
      <c r="E21" s="37">
        <f t="shared" si="4"/>
        <v>5.0100445594885974E-2</v>
      </c>
      <c r="F21" s="49">
        <f t="shared" si="5"/>
        <v>0.20089118977194287</v>
      </c>
      <c r="N21" s="66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72" t="str">
        <f t="shared" si="1"/>
        <v>Nitrate-Nitrite</v>
      </c>
      <c r="AI21" s="72" t="str">
        <f t="shared" si="2"/>
        <v>C4</v>
      </c>
      <c r="AJ21" s="72">
        <f t="shared" si="2"/>
        <v>0.05</v>
      </c>
      <c r="AK21" s="93">
        <v>3.7999999999999999E-2</v>
      </c>
      <c r="AL21" s="74">
        <f t="shared" si="6"/>
        <v>4.90272E-2</v>
      </c>
      <c r="AM21" s="76">
        <f t="shared" si="7"/>
        <v>-1.9456000000000055</v>
      </c>
      <c r="AN21" s="67"/>
    </row>
    <row r="22" spans="1:40" ht="14.5" x14ac:dyDescent="0.3">
      <c r="A22" s="12" t="s">
        <v>380</v>
      </c>
      <c r="B22" s="3" t="s">
        <v>23</v>
      </c>
      <c r="C22" s="39">
        <v>0.05</v>
      </c>
      <c r="D22" s="93">
        <v>3.7999999999999999E-2</v>
      </c>
      <c r="E22" s="37">
        <f t="shared" si="4"/>
        <v>5.0100445594885974E-2</v>
      </c>
      <c r="F22" s="49">
        <f t="shared" si="5"/>
        <v>0.20089118977194287</v>
      </c>
      <c r="N22" s="66"/>
      <c r="O22" s="18"/>
      <c r="P22" s="18" t="s">
        <v>355</v>
      </c>
      <c r="Q22" s="18" t="s">
        <v>343</v>
      </c>
      <c r="R22" s="18" t="s">
        <v>356</v>
      </c>
      <c r="S22" s="18" t="s">
        <v>357</v>
      </c>
      <c r="T22" s="18" t="s">
        <v>358</v>
      </c>
      <c r="U22" s="18" t="s">
        <v>359</v>
      </c>
      <c r="V22" s="18" t="s">
        <v>360</v>
      </c>
      <c r="W22" s="18" t="s">
        <v>361</v>
      </c>
      <c r="X22" s="52"/>
      <c r="Y22" s="77" t="s">
        <v>420</v>
      </c>
      <c r="Z22" s="78"/>
      <c r="AA22" s="78"/>
      <c r="AB22" s="78"/>
      <c r="AC22" s="78"/>
      <c r="AD22" s="78"/>
      <c r="AE22" s="78"/>
      <c r="AF22" s="52"/>
      <c r="AG22" s="52"/>
      <c r="AH22" s="72" t="str">
        <f t="shared" si="1"/>
        <v>Nitrate-Nitrite</v>
      </c>
      <c r="AI22" s="72" t="str">
        <f t="shared" si="2"/>
        <v>C4</v>
      </c>
      <c r="AJ22" s="72">
        <f t="shared" si="2"/>
        <v>0.05</v>
      </c>
      <c r="AK22" s="93">
        <v>3.7999999999999999E-2</v>
      </c>
      <c r="AL22" s="74">
        <f t="shared" si="6"/>
        <v>4.90272E-2</v>
      </c>
      <c r="AM22" s="76">
        <f t="shared" si="7"/>
        <v>-1.9456000000000055</v>
      </c>
      <c r="AN22" s="67"/>
    </row>
    <row r="23" spans="1:40" ht="14.5" x14ac:dyDescent="0.25">
      <c r="A23" s="12" t="s">
        <v>380</v>
      </c>
      <c r="B23" s="3" t="s">
        <v>25</v>
      </c>
      <c r="C23" s="39">
        <v>0.1</v>
      </c>
      <c r="D23" s="93">
        <v>7.8E-2</v>
      </c>
      <c r="E23" s="37">
        <f t="shared" si="4"/>
        <v>0.10337830607080589</v>
      </c>
      <c r="F23" s="49">
        <f t="shared" si="5"/>
        <v>3.3783060708058867</v>
      </c>
      <c r="N23" s="66"/>
      <c r="O23" s="16" t="s">
        <v>349</v>
      </c>
      <c r="P23" s="16">
        <v>-5.1352185723795019E-4</v>
      </c>
      <c r="Q23" s="16">
        <v>5.3328544084950619E-4</v>
      </c>
      <c r="R23" s="16">
        <v>-0.96293995279512368</v>
      </c>
      <c r="S23" s="16">
        <v>0.34990635282286453</v>
      </c>
      <c r="T23" s="16">
        <v>-1.6440364892923616E-3</v>
      </c>
      <c r="U23" s="16">
        <v>6.1699277481646123E-4</v>
      </c>
      <c r="V23" s="16">
        <v>-1.6440364892923616E-3</v>
      </c>
      <c r="W23" s="16">
        <v>6.1699277481646123E-4</v>
      </c>
      <c r="X23" s="52"/>
      <c r="Y23" s="78"/>
      <c r="Z23" s="78"/>
      <c r="AA23" s="78"/>
      <c r="AB23" s="77" t="s">
        <v>368</v>
      </c>
      <c r="AC23" s="77" t="s">
        <v>369</v>
      </c>
      <c r="AD23" s="77" t="s">
        <v>370</v>
      </c>
      <c r="AE23" s="78"/>
      <c r="AF23" s="52"/>
      <c r="AG23" s="52"/>
      <c r="AH23" s="72" t="str">
        <f t="shared" si="1"/>
        <v>Nitrate-Nitrite</v>
      </c>
      <c r="AI23" s="72" t="str">
        <f t="shared" si="2"/>
        <v>C5</v>
      </c>
      <c r="AJ23" s="72">
        <f t="shared" si="2"/>
        <v>0.1</v>
      </c>
      <c r="AK23" s="93">
        <v>7.8E-2</v>
      </c>
      <c r="AL23" s="74">
        <f t="shared" si="6"/>
        <v>0.1000032</v>
      </c>
      <c r="AM23" s="76">
        <f t="shared" si="7"/>
        <v>3.1999999999948736E-3</v>
      </c>
      <c r="AN23" s="67"/>
    </row>
    <row r="24" spans="1:40" ht="15" thickBot="1" x14ac:dyDescent="0.3">
      <c r="A24" s="12" t="s">
        <v>380</v>
      </c>
      <c r="B24" s="3" t="s">
        <v>25</v>
      </c>
      <c r="C24" s="39">
        <v>0.1</v>
      </c>
      <c r="D24" s="93">
        <v>7.8E-2</v>
      </c>
      <c r="E24" s="37">
        <f t="shared" si="4"/>
        <v>0.10337830607080589</v>
      </c>
      <c r="F24" s="49">
        <f t="shared" si="5"/>
        <v>3.3783060708058867</v>
      </c>
      <c r="N24" s="66"/>
      <c r="O24" s="17" t="s">
        <v>362</v>
      </c>
      <c r="P24" s="17">
        <v>1.3319465118979981</v>
      </c>
      <c r="Q24" s="17">
        <v>3.3908086483265907E-3</v>
      </c>
      <c r="R24" s="17">
        <v>392.81087493844024</v>
      </c>
      <c r="S24" s="17">
        <v>2.6229028057133961E-33</v>
      </c>
      <c r="T24" s="17">
        <v>1.3247583186757652</v>
      </c>
      <c r="U24" s="17">
        <v>1.3391347051202309</v>
      </c>
      <c r="V24" s="17">
        <v>1.3247583186757652</v>
      </c>
      <c r="W24" s="17">
        <v>1.3391347051202309</v>
      </c>
      <c r="X24" s="52"/>
      <c r="Y24" s="79"/>
      <c r="Z24" s="80" t="s">
        <v>422</v>
      </c>
      <c r="AA24" s="80"/>
      <c r="AB24" s="79">
        <v>5.9999999999999995E-4</v>
      </c>
      <c r="AC24" s="79">
        <v>1.2744</v>
      </c>
      <c r="AD24" s="79">
        <v>0.14949999999999999</v>
      </c>
      <c r="AE24" s="79"/>
      <c r="AF24" s="52"/>
      <c r="AG24" s="52"/>
      <c r="AH24" s="72" t="str">
        <f t="shared" si="1"/>
        <v>Nitrate-Nitrite</v>
      </c>
      <c r="AI24" s="72" t="str">
        <f t="shared" ref="AI24:AI28" si="8">B24</f>
        <v>C5</v>
      </c>
      <c r="AJ24" s="72">
        <f t="shared" ref="AJ24:AJ28" si="9">C24</f>
        <v>0.1</v>
      </c>
      <c r="AK24" s="93">
        <v>7.8E-2</v>
      </c>
      <c r="AL24" s="74">
        <f t="shared" si="6"/>
        <v>0.1000032</v>
      </c>
      <c r="AM24" s="76">
        <f t="shared" si="7"/>
        <v>3.1999999999948736E-3</v>
      </c>
      <c r="AN24" s="67"/>
    </row>
    <row r="25" spans="1:40" ht="14.5" x14ac:dyDescent="0.25">
      <c r="A25" s="12" t="s">
        <v>380</v>
      </c>
      <c r="B25" s="3" t="s">
        <v>25</v>
      </c>
      <c r="C25" s="39">
        <v>0.1</v>
      </c>
      <c r="D25" s="93">
        <v>7.8E-2</v>
      </c>
      <c r="E25" s="37">
        <f t="shared" si="4"/>
        <v>0.10337830607080589</v>
      </c>
      <c r="F25" s="49">
        <f t="shared" si="5"/>
        <v>3.3783060708058867</v>
      </c>
      <c r="N25" s="66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72" t="str">
        <f t="shared" si="1"/>
        <v>Nitrate-Nitrite</v>
      </c>
      <c r="AI25" s="72" t="str">
        <f t="shared" si="8"/>
        <v>C5</v>
      </c>
      <c r="AJ25" s="72">
        <f t="shared" si="9"/>
        <v>0.1</v>
      </c>
      <c r="AK25" s="93">
        <v>7.8E-2</v>
      </c>
      <c r="AL25" s="74">
        <f t="shared" si="6"/>
        <v>0.1000032</v>
      </c>
      <c r="AM25" s="76">
        <f t="shared" si="7"/>
        <v>3.1999999999948736E-3</v>
      </c>
      <c r="AN25" s="67"/>
    </row>
    <row r="26" spans="1:40" ht="14.5" x14ac:dyDescent="0.25">
      <c r="A26" s="12" t="s">
        <v>380</v>
      </c>
      <c r="B26" s="3" t="s">
        <v>27</v>
      </c>
      <c r="C26" s="39">
        <v>0.5</v>
      </c>
      <c r="D26" s="93">
        <v>0.375</v>
      </c>
      <c r="E26" s="37">
        <f t="shared" si="4"/>
        <v>0.49896642010451131</v>
      </c>
      <c r="F26" s="49">
        <f t="shared" si="5"/>
        <v>-0.20671597909773798</v>
      </c>
      <c r="N26" s="66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72" t="str">
        <f t="shared" si="1"/>
        <v>Nitrate-Nitrite</v>
      </c>
      <c r="AI26" s="72" t="str">
        <f t="shared" si="8"/>
        <v>C6</v>
      </c>
      <c r="AJ26" s="72">
        <f t="shared" si="9"/>
        <v>0.5</v>
      </c>
      <c r="AK26" s="93">
        <v>0.375</v>
      </c>
      <c r="AL26" s="74">
        <f t="shared" si="6"/>
        <v>0.47849999999999998</v>
      </c>
      <c r="AM26" s="76">
        <f t="shared" si="7"/>
        <v>-4.3000000000000043</v>
      </c>
      <c r="AN26" s="67"/>
    </row>
    <row r="27" spans="1:40" ht="14.5" x14ac:dyDescent="0.25">
      <c r="A27" s="12" t="s">
        <v>380</v>
      </c>
      <c r="B27" s="3" t="s">
        <v>27</v>
      </c>
      <c r="C27" s="39">
        <v>0.5</v>
      </c>
      <c r="D27" s="93">
        <v>0.376</v>
      </c>
      <c r="E27" s="37">
        <f t="shared" si="4"/>
        <v>0.50029836661640936</v>
      </c>
      <c r="F27" s="49">
        <f t="shared" si="5"/>
        <v>5.967332328187247E-2</v>
      </c>
      <c r="N27" s="66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72" t="str">
        <f t="shared" si="1"/>
        <v>Nitrate-Nitrite</v>
      </c>
      <c r="AI27" s="72" t="str">
        <f t="shared" si="8"/>
        <v>C6</v>
      </c>
      <c r="AJ27" s="72">
        <f t="shared" si="9"/>
        <v>0.5</v>
      </c>
      <c r="AK27" s="93">
        <v>0.376</v>
      </c>
      <c r="AL27" s="74">
        <f t="shared" si="6"/>
        <v>0.47977439999999999</v>
      </c>
      <c r="AM27" s="76">
        <f t="shared" si="7"/>
        <v>-4.0451200000000025</v>
      </c>
      <c r="AN27" s="67"/>
    </row>
    <row r="28" spans="1:40" ht="14.5" x14ac:dyDescent="0.25">
      <c r="A28" s="12" t="s">
        <v>380</v>
      </c>
      <c r="B28" s="3" t="s">
        <v>27</v>
      </c>
      <c r="C28" s="39">
        <v>0.5</v>
      </c>
      <c r="D28" s="93">
        <v>0.375</v>
      </c>
      <c r="E28" s="37">
        <f t="shared" si="4"/>
        <v>0.49896642010451131</v>
      </c>
      <c r="F28" s="49">
        <f t="shared" si="5"/>
        <v>-0.20671597909773798</v>
      </c>
      <c r="N28" s="66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72" t="str">
        <f t="shared" si="1"/>
        <v>Nitrate-Nitrite</v>
      </c>
      <c r="AI28" s="72" t="str">
        <f t="shared" si="8"/>
        <v>C6</v>
      </c>
      <c r="AJ28" s="72">
        <f t="shared" si="9"/>
        <v>0.5</v>
      </c>
      <c r="AK28" s="93">
        <v>0.375</v>
      </c>
      <c r="AL28" s="74">
        <f t="shared" si="6"/>
        <v>0.47849999999999998</v>
      </c>
      <c r="AM28" s="76">
        <f t="shared" si="7"/>
        <v>-4.3000000000000043</v>
      </c>
      <c r="AN28" s="67"/>
    </row>
    <row r="29" spans="1:40" x14ac:dyDescent="0.25">
      <c r="A29" s="12"/>
      <c r="B29" s="12"/>
      <c r="C29" s="39"/>
      <c r="D29" s="50"/>
      <c r="E29" s="37"/>
      <c r="F29" s="49"/>
      <c r="N29" s="66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72"/>
      <c r="AI29" s="72"/>
      <c r="AJ29" s="39"/>
      <c r="AK29" s="39"/>
      <c r="AL29" s="74"/>
      <c r="AM29" s="76"/>
      <c r="AN29" s="67"/>
    </row>
    <row r="30" spans="1:40" x14ac:dyDescent="0.25">
      <c r="A30" s="12"/>
      <c r="B30" s="12"/>
      <c r="C30" s="39"/>
      <c r="D30" s="50"/>
      <c r="E30" s="37"/>
      <c r="F30" s="49"/>
      <c r="N30" s="66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72"/>
      <c r="AI30" s="72"/>
      <c r="AJ30" s="39"/>
      <c r="AK30" s="39"/>
      <c r="AL30" s="74"/>
      <c r="AM30" s="76"/>
      <c r="AN30" s="67"/>
    </row>
    <row r="31" spans="1:40" x14ac:dyDescent="0.25">
      <c r="A31" s="12"/>
      <c r="B31" s="12"/>
      <c r="C31" s="39"/>
      <c r="D31" s="50"/>
      <c r="E31" s="37"/>
      <c r="F31" s="49"/>
      <c r="N31" s="66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72"/>
      <c r="AI31" s="72"/>
      <c r="AJ31" s="39"/>
      <c r="AK31" s="39"/>
      <c r="AL31" s="74"/>
      <c r="AM31" s="76"/>
      <c r="AN31" s="67"/>
    </row>
    <row r="32" spans="1:40" x14ac:dyDescent="0.25">
      <c r="A32" s="12"/>
      <c r="B32" s="12"/>
      <c r="C32" s="39"/>
      <c r="D32" s="37"/>
      <c r="E32" s="37"/>
      <c r="G32" s="20"/>
      <c r="N32" s="66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72"/>
      <c r="AI32" s="72"/>
      <c r="AJ32" s="73"/>
      <c r="AK32" s="74"/>
      <c r="AL32" s="74"/>
      <c r="AM32" s="52"/>
      <c r="AN32" s="67"/>
    </row>
    <row r="33" spans="1:40" x14ac:dyDescent="0.25">
      <c r="A33" s="12"/>
      <c r="B33" s="12"/>
      <c r="C33" s="39"/>
      <c r="D33" s="37"/>
      <c r="E33" s="37"/>
      <c r="G33" s="20"/>
      <c r="N33" s="66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67"/>
    </row>
    <row r="34" spans="1:40" ht="13" thickBot="1" x14ac:dyDescent="0.3">
      <c r="B34" s="12"/>
      <c r="N34" s="66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67"/>
    </row>
    <row r="35" spans="1:40" ht="18.5" thickBot="1" x14ac:dyDescent="0.45">
      <c r="A35" s="60" t="s">
        <v>412</v>
      </c>
      <c r="B35" s="63"/>
      <c r="N35" s="66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I35" s="52"/>
      <c r="AJ35" s="52"/>
      <c r="AK35" s="52"/>
      <c r="AL35" s="52"/>
      <c r="AM35" s="52"/>
      <c r="AN35" s="67"/>
    </row>
    <row r="36" spans="1:40" ht="13" thickBot="1" x14ac:dyDescent="0.3">
      <c r="N36" s="66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I36" s="52"/>
      <c r="AJ36" s="52"/>
      <c r="AK36" s="52"/>
      <c r="AL36" s="52"/>
      <c r="AM36" s="52"/>
      <c r="AN36" s="67"/>
    </row>
    <row r="37" spans="1:40" x14ac:dyDescent="0.25">
      <c r="A37" s="8"/>
      <c r="B37" s="43" t="s">
        <v>413</v>
      </c>
      <c r="C37" s="44"/>
      <c r="D37" s="40"/>
      <c r="E37" s="41"/>
      <c r="F37" s="43" t="s">
        <v>415</v>
      </c>
      <c r="G37" s="44"/>
      <c r="H37" s="40"/>
      <c r="I37" s="41"/>
      <c r="N37" s="66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67"/>
    </row>
    <row r="38" spans="1:40" ht="13" thickBot="1" x14ac:dyDescent="0.3">
      <c r="B38" s="45" t="s">
        <v>414</v>
      </c>
      <c r="C38" s="46" t="s">
        <v>337</v>
      </c>
      <c r="D38" s="46" t="s">
        <v>363</v>
      </c>
      <c r="E38" s="42" t="s">
        <v>366</v>
      </c>
      <c r="F38" s="45" t="s">
        <v>414</v>
      </c>
      <c r="G38" s="46" t="s">
        <v>337</v>
      </c>
      <c r="H38" s="46" t="s">
        <v>363</v>
      </c>
      <c r="I38" s="42" t="s">
        <v>366</v>
      </c>
      <c r="N38" s="81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3"/>
    </row>
    <row r="39" spans="1:40" ht="14.5" x14ac:dyDescent="0.25">
      <c r="B39" s="39">
        <v>1E-3</v>
      </c>
      <c r="C39" s="93">
        <v>0</v>
      </c>
      <c r="D39" s="50">
        <f>$P$62+(C39*$Q$62)+(C39*C39*$R$62)</f>
        <v>5.9999999999999995E-4</v>
      </c>
      <c r="E39" s="49">
        <f>((D39-B39)/B39)*100</f>
        <v>-40.000000000000007</v>
      </c>
      <c r="F39" s="39">
        <v>1E-3</v>
      </c>
      <c r="G39" s="93">
        <v>0</v>
      </c>
      <c r="H39" s="37" t="s">
        <v>416</v>
      </c>
      <c r="I39" s="15"/>
    </row>
    <row r="40" spans="1:40" ht="14.5" x14ac:dyDescent="0.25">
      <c r="B40" s="39">
        <v>1E-3</v>
      </c>
      <c r="C40" s="93">
        <v>0</v>
      </c>
      <c r="D40" s="50">
        <f t="shared" ref="D40:D50" si="10">$P$62+(C40*$Q$62)+(C40*C40*$R$62)</f>
        <v>5.9999999999999995E-4</v>
      </c>
      <c r="E40" s="49">
        <f t="shared" ref="E40:E50" si="11">((D40-B40)/B40)*100</f>
        <v>-40.000000000000007</v>
      </c>
      <c r="F40" s="39">
        <v>1E-3</v>
      </c>
      <c r="G40" s="93">
        <v>0</v>
      </c>
      <c r="H40" s="37" t="s">
        <v>416</v>
      </c>
      <c r="I40" s="15"/>
    </row>
    <row r="41" spans="1:40" ht="14.5" x14ac:dyDescent="0.3">
      <c r="B41" s="39">
        <v>1E-3</v>
      </c>
      <c r="C41" s="93">
        <v>0</v>
      </c>
      <c r="D41" s="50">
        <f t="shared" si="10"/>
        <v>5.9999999999999995E-4</v>
      </c>
      <c r="E41" s="49">
        <f t="shared" si="11"/>
        <v>-40.000000000000007</v>
      </c>
      <c r="F41" s="39">
        <v>1E-3</v>
      </c>
      <c r="G41" s="93">
        <v>0</v>
      </c>
      <c r="H41" s="37" t="s">
        <v>416</v>
      </c>
      <c r="I41" s="15"/>
      <c r="O41" s="14" t="s">
        <v>364</v>
      </c>
      <c r="W41" s="14" t="s">
        <v>365</v>
      </c>
    </row>
    <row r="42" spans="1:40" ht="14.5" x14ac:dyDescent="0.25">
      <c r="B42" s="39">
        <v>5.0000000000000001E-3</v>
      </c>
      <c r="C42" s="93">
        <v>4.0000000000000001E-3</v>
      </c>
      <c r="D42" s="50">
        <f t="shared" si="10"/>
        <v>5.3810895999999997E-3</v>
      </c>
      <c r="E42" s="49">
        <f t="shared" si="11"/>
        <v>7.6217919999999912</v>
      </c>
      <c r="F42" s="39">
        <v>5.0000000000000001E-3</v>
      </c>
      <c r="G42" s="93">
        <v>4.0000000000000001E-3</v>
      </c>
      <c r="H42" s="37" t="s">
        <v>416</v>
      </c>
      <c r="I42" s="23"/>
    </row>
    <row r="43" spans="1:40" ht="14.5" x14ac:dyDescent="0.25">
      <c r="B43" s="39">
        <v>5.0000000000000001E-3</v>
      </c>
      <c r="C43" s="93">
        <v>4.0000000000000001E-3</v>
      </c>
      <c r="D43" s="50">
        <f t="shared" si="10"/>
        <v>5.3810895999999997E-3</v>
      </c>
      <c r="E43" s="49">
        <f t="shared" si="11"/>
        <v>7.6217919999999912</v>
      </c>
      <c r="F43" s="39">
        <v>5.0000000000000001E-3</v>
      </c>
      <c r="G43" s="93">
        <v>4.0000000000000001E-3</v>
      </c>
      <c r="H43" s="37" t="s">
        <v>416</v>
      </c>
      <c r="I43" s="23"/>
    </row>
    <row r="44" spans="1:40" ht="14.5" x14ac:dyDescent="0.25">
      <c r="B44" s="39">
        <v>5.0000000000000001E-3</v>
      </c>
      <c r="C44" s="93">
        <v>4.0000000000000001E-3</v>
      </c>
      <c r="D44" s="50">
        <f t="shared" si="10"/>
        <v>5.3810895999999997E-3</v>
      </c>
      <c r="E44" s="49">
        <f t="shared" si="11"/>
        <v>7.6217919999999912</v>
      </c>
      <c r="F44" s="39">
        <v>5.0000000000000001E-3</v>
      </c>
      <c r="G44" s="93">
        <v>4.0000000000000001E-3</v>
      </c>
      <c r="H44" s="37" t="s">
        <v>416</v>
      </c>
      <c r="I44" s="23"/>
    </row>
    <row r="45" spans="1:40" ht="14.5" x14ac:dyDescent="0.25">
      <c r="B45" s="39">
        <v>0.01</v>
      </c>
      <c r="C45" s="93">
        <v>8.0000000000000002E-3</v>
      </c>
      <c r="D45" s="50">
        <f t="shared" si="10"/>
        <v>1.0293958400000001E-2</v>
      </c>
      <c r="E45" s="49">
        <f t="shared" si="11"/>
        <v>2.9395840000000053</v>
      </c>
      <c r="F45" s="39">
        <v>0.01</v>
      </c>
      <c r="G45" s="93">
        <v>8.0000000000000002E-3</v>
      </c>
      <c r="H45" s="37" t="s">
        <v>416</v>
      </c>
      <c r="I45" s="49"/>
    </row>
    <row r="46" spans="1:40" ht="14.5" x14ac:dyDescent="0.25">
      <c r="B46" s="39">
        <v>0.01</v>
      </c>
      <c r="C46" s="93">
        <v>8.0000000000000002E-3</v>
      </c>
      <c r="D46" s="50">
        <f t="shared" si="10"/>
        <v>1.0293958400000001E-2</v>
      </c>
      <c r="E46" s="49">
        <f t="shared" si="11"/>
        <v>2.9395840000000053</v>
      </c>
      <c r="F46" s="39">
        <v>0.01</v>
      </c>
      <c r="G46" s="93">
        <v>8.0000000000000002E-3</v>
      </c>
      <c r="H46" s="37" t="s">
        <v>416</v>
      </c>
      <c r="I46" s="86"/>
    </row>
    <row r="47" spans="1:40" ht="14.5" x14ac:dyDescent="0.25">
      <c r="B47" s="39">
        <v>0.01</v>
      </c>
      <c r="C47" s="93">
        <v>8.0000000000000002E-3</v>
      </c>
      <c r="D47" s="50">
        <f t="shared" si="10"/>
        <v>1.0293958400000001E-2</v>
      </c>
      <c r="E47" s="49">
        <f t="shared" si="11"/>
        <v>2.9395840000000053</v>
      </c>
      <c r="F47" s="39">
        <v>0.01</v>
      </c>
      <c r="G47" s="93">
        <v>8.0000000000000002E-3</v>
      </c>
      <c r="H47" s="37" t="s">
        <v>416</v>
      </c>
      <c r="I47" s="49"/>
    </row>
    <row r="48" spans="1:40" ht="14.5" x14ac:dyDescent="0.25">
      <c r="B48" s="39">
        <v>0.05</v>
      </c>
      <c r="C48" s="93">
        <v>3.5000000000000003E-2</v>
      </c>
      <c r="D48" s="50">
        <f t="shared" si="10"/>
        <v>4.6902672500000006E-2</v>
      </c>
      <c r="E48" s="49">
        <f t="shared" si="11"/>
        <v>-6.1946549999999938</v>
      </c>
      <c r="F48" s="39">
        <v>0.05</v>
      </c>
      <c r="G48" s="93">
        <v>3.5000000000000003E-2</v>
      </c>
      <c r="H48" s="37">
        <f t="shared" ref="H48:H55" si="12">$Z$62 +($AA$62*$G48)+($AB$62*$G48*$G48)</f>
        <v>4.5513082500000003E-2</v>
      </c>
      <c r="I48" s="49">
        <f t="shared" ref="I48:I50" si="13">((H48-F48)/F48)*100</f>
        <v>-8.9738349999999993</v>
      </c>
    </row>
    <row r="49" spans="2:29" ht="14.5" x14ac:dyDescent="0.25">
      <c r="B49" s="39">
        <v>0.05</v>
      </c>
      <c r="C49" s="93">
        <v>3.7999999999999999E-2</v>
      </c>
      <c r="D49" s="50">
        <f t="shared" si="10"/>
        <v>5.1340936400000002E-2</v>
      </c>
      <c r="E49" s="49">
        <f t="shared" si="11"/>
        <v>2.6818727999999985</v>
      </c>
      <c r="F49" s="39">
        <v>0.05</v>
      </c>
      <c r="G49" s="93">
        <v>3.7999999999999999E-2</v>
      </c>
      <c r="H49" s="37">
        <f t="shared" si="12"/>
        <v>4.935549479999999E-2</v>
      </c>
      <c r="I49" s="49">
        <f t="shared" si="13"/>
        <v>-1.2890104000000262</v>
      </c>
    </row>
    <row r="50" spans="2:29" ht="14.5" x14ac:dyDescent="0.25">
      <c r="B50" s="39">
        <v>0.05</v>
      </c>
      <c r="C50" s="93">
        <v>3.7999999999999999E-2</v>
      </c>
      <c r="D50" s="50">
        <f t="shared" si="10"/>
        <v>5.1340936400000002E-2</v>
      </c>
      <c r="E50" s="49">
        <f t="shared" si="11"/>
        <v>2.6818727999999985</v>
      </c>
      <c r="F50" s="39">
        <v>0.05</v>
      </c>
      <c r="G50" s="93">
        <v>3.7999999999999999E-2</v>
      </c>
      <c r="H50" s="37">
        <f t="shared" si="12"/>
        <v>4.935549479999999E-2</v>
      </c>
      <c r="I50" s="49">
        <f t="shared" si="13"/>
        <v>-1.2890104000000262</v>
      </c>
    </row>
    <row r="51" spans="2:29" ht="14.5" x14ac:dyDescent="0.25">
      <c r="B51" s="39">
        <v>0.1</v>
      </c>
      <c r="C51" s="93">
        <v>7.8E-2</v>
      </c>
      <c r="D51" s="37" t="s">
        <v>416</v>
      </c>
      <c r="E51" s="49"/>
      <c r="F51" s="39">
        <v>0.1</v>
      </c>
      <c r="G51" s="93">
        <v>7.8E-2</v>
      </c>
      <c r="H51" s="37">
        <f t="shared" si="12"/>
        <v>0.10086578279999998</v>
      </c>
      <c r="I51" s="49">
        <f>((H51-F51)/F51)*100</f>
        <v>0.86578279999997843</v>
      </c>
    </row>
    <row r="52" spans="2:29" ht="14.5" x14ac:dyDescent="0.25">
      <c r="B52" s="39">
        <v>0.1</v>
      </c>
      <c r="C52" s="93">
        <v>7.8E-2</v>
      </c>
      <c r="D52" s="37" t="s">
        <v>416</v>
      </c>
      <c r="E52" s="49"/>
      <c r="F52" s="39">
        <v>0.1</v>
      </c>
      <c r="G52" s="93">
        <v>7.8E-2</v>
      </c>
      <c r="H52" s="37">
        <f t="shared" si="12"/>
        <v>0.10086578279999998</v>
      </c>
      <c r="I52" s="49">
        <f t="shared" ref="I52:I56" si="14">((H52-F52)/F52)*100</f>
        <v>0.86578279999997843</v>
      </c>
    </row>
    <row r="53" spans="2:29" ht="14.5" x14ac:dyDescent="0.25">
      <c r="B53" s="39">
        <v>0.1</v>
      </c>
      <c r="C53" s="93">
        <v>7.8E-2</v>
      </c>
      <c r="D53" s="37" t="s">
        <v>416</v>
      </c>
      <c r="E53" s="49"/>
      <c r="F53" s="39">
        <v>0.1</v>
      </c>
      <c r="G53" s="93">
        <v>7.8E-2</v>
      </c>
      <c r="H53" s="37">
        <f t="shared" si="12"/>
        <v>0.10086578279999998</v>
      </c>
      <c r="I53" s="49">
        <f t="shared" si="14"/>
        <v>0.86578279999997843</v>
      </c>
    </row>
    <row r="54" spans="2:29" ht="14.5" x14ac:dyDescent="0.25">
      <c r="B54" s="39">
        <v>0.5</v>
      </c>
      <c r="C54" s="93">
        <v>0.375</v>
      </c>
      <c r="D54" s="37" t="s">
        <v>416</v>
      </c>
      <c r="F54" s="39">
        <v>0.5</v>
      </c>
      <c r="G54" s="93">
        <v>0.375</v>
      </c>
      <c r="H54" s="37">
        <f t="shared" si="12"/>
        <v>0.49951406249999997</v>
      </c>
      <c r="I54" s="49">
        <f t="shared" si="14"/>
        <v>-9.7187500000006644E-2</v>
      </c>
    </row>
    <row r="55" spans="2:29" ht="14.5" x14ac:dyDescent="0.25">
      <c r="B55" s="39">
        <v>0.5</v>
      </c>
      <c r="C55" s="93">
        <v>0.376</v>
      </c>
      <c r="D55" s="37" t="s">
        <v>416</v>
      </c>
      <c r="F55" s="39">
        <v>0.5</v>
      </c>
      <c r="G55" s="93">
        <v>0.376</v>
      </c>
      <c r="H55" s="37">
        <f t="shared" si="12"/>
        <v>0.50090449920000002</v>
      </c>
      <c r="I55" s="49">
        <f t="shared" si="14"/>
        <v>0.18089984000000392</v>
      </c>
    </row>
    <row r="56" spans="2:29" ht="14.5" x14ac:dyDescent="0.25">
      <c r="B56" s="39">
        <v>0.5</v>
      </c>
      <c r="C56" s="93">
        <v>0.375</v>
      </c>
      <c r="D56" s="37" t="s">
        <v>416</v>
      </c>
      <c r="F56" s="39">
        <v>0.5</v>
      </c>
      <c r="G56" s="93">
        <v>0.375</v>
      </c>
      <c r="H56" s="37">
        <f t="shared" ref="H56" si="15">$Z$62 +($AA$62*$G56)+($AB$62*$G56*$G56)</f>
        <v>0.49951406249999997</v>
      </c>
      <c r="I56" s="49">
        <f t="shared" si="14"/>
        <v>-9.7187500000006644E-2</v>
      </c>
    </row>
    <row r="57" spans="2:29" x14ac:dyDescent="0.25">
      <c r="B57" s="49"/>
      <c r="C57" s="50"/>
      <c r="D57" s="22"/>
      <c r="F57" s="49"/>
      <c r="G57" s="50"/>
      <c r="H57" s="22"/>
      <c r="I57" s="49"/>
    </row>
    <row r="58" spans="2:29" x14ac:dyDescent="0.25">
      <c r="B58" s="49"/>
      <c r="C58" s="50"/>
      <c r="D58" s="22"/>
      <c r="F58" s="49"/>
      <c r="G58" s="50"/>
      <c r="H58" s="22"/>
      <c r="I58" s="49"/>
    </row>
    <row r="59" spans="2:29" x14ac:dyDescent="0.25">
      <c r="B59" s="49"/>
      <c r="C59" s="50"/>
      <c r="D59" s="22"/>
      <c r="F59" s="49"/>
      <c r="G59" s="50"/>
      <c r="H59" s="22"/>
      <c r="I59" s="49"/>
    </row>
    <row r="60" spans="2:29" x14ac:dyDescent="0.25">
      <c r="H60" s="22"/>
      <c r="I60" s="49"/>
      <c r="O60" s="24"/>
      <c r="P60" s="24"/>
      <c r="Q60" s="24"/>
      <c r="R60" s="24"/>
      <c r="S60" s="24"/>
      <c r="T60" s="47"/>
      <c r="W60" s="24"/>
      <c r="X60" s="24"/>
      <c r="Y60" s="24"/>
      <c r="Z60" s="24"/>
      <c r="AA60" s="24"/>
      <c r="AB60" s="24"/>
      <c r="AC60" s="24"/>
    </row>
    <row r="61" spans="2:29" x14ac:dyDescent="0.25">
      <c r="H61" s="22"/>
      <c r="I61" s="49"/>
      <c r="O61" s="24"/>
      <c r="P61" s="21" t="s">
        <v>368</v>
      </c>
      <c r="Q61" s="21" t="s">
        <v>369</v>
      </c>
      <c r="R61" s="21" t="s">
        <v>370</v>
      </c>
      <c r="S61" s="24"/>
      <c r="T61" s="47"/>
      <c r="W61" s="24"/>
      <c r="X61" s="24"/>
      <c r="Y61" s="24"/>
      <c r="Z61" s="21" t="s">
        <v>368</v>
      </c>
      <c r="AA61" s="21" t="s">
        <v>369</v>
      </c>
      <c r="AB61" s="21" t="s">
        <v>370</v>
      </c>
      <c r="AC61" s="24"/>
    </row>
    <row r="62" spans="2:29" x14ac:dyDescent="0.25">
      <c r="H62" s="22"/>
      <c r="I62" s="49"/>
      <c r="O62" s="21" t="s">
        <v>367</v>
      </c>
      <c r="P62" s="25">
        <v>5.9999999999999995E-4</v>
      </c>
      <c r="Q62" s="25">
        <v>1.1788000000000001</v>
      </c>
      <c r="R62" s="25">
        <v>4.1181000000000001</v>
      </c>
      <c r="S62" s="25"/>
      <c r="T62" s="48"/>
      <c r="W62" s="25"/>
      <c r="X62" s="25"/>
      <c r="Y62" s="26" t="s">
        <v>404</v>
      </c>
      <c r="Z62" s="25">
        <v>8.9999999999999998E-4</v>
      </c>
      <c r="AA62" s="25">
        <v>1.2689999999999999</v>
      </c>
      <c r="AB62" s="25">
        <v>0.16170000000000001</v>
      </c>
      <c r="AC62" s="25"/>
    </row>
  </sheetData>
  <pageMargins left="0.7" right="0.7" top="0.75" bottom="0.75" header="0.3" footer="0.3"/>
  <pageSetup orientation="portrait" verticalDpi="36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4"/>
  <sheetViews>
    <sheetView topLeftCell="A128" zoomScale="90" zoomScaleNormal="90" workbookViewId="0">
      <selection activeCell="K7" sqref="K7:K162"/>
    </sheetView>
  </sheetViews>
  <sheetFormatPr defaultColWidth="11.453125" defaultRowHeight="12.5" x14ac:dyDescent="0.25"/>
  <cols>
    <col min="1" max="1" width="12" style="4" bestFit="1" customWidth="1"/>
    <col min="2" max="2" width="12.6328125" style="4" bestFit="1" customWidth="1"/>
    <col min="3" max="3" width="18.90625" style="4" bestFit="1" customWidth="1"/>
    <col min="4" max="4" width="33.08984375" style="4" bestFit="1" customWidth="1"/>
    <col min="5" max="5" width="8" style="4" bestFit="1" customWidth="1"/>
    <col min="6" max="6" width="8.7265625" style="4" bestFit="1" customWidth="1"/>
    <col min="7" max="7" width="8.81640625" style="4" bestFit="1" customWidth="1"/>
    <col min="8" max="8" width="6.81640625" style="4" bestFit="1" customWidth="1"/>
    <col min="9" max="9" width="6.90625" style="4" bestFit="1" customWidth="1"/>
    <col min="10" max="10" width="11.26953125" bestFit="1" customWidth="1"/>
    <col min="11" max="11" width="12.6328125" style="4" bestFit="1" customWidth="1"/>
    <col min="12" max="16384" width="11.453125" style="4"/>
  </cols>
  <sheetData>
    <row r="1" spans="1:16" ht="12.75" customHeight="1" x14ac:dyDescent="0.25">
      <c r="D1" s="34" t="s">
        <v>377</v>
      </c>
      <c r="K1" s="30"/>
    </row>
    <row r="2" spans="1:16" ht="12.75" customHeight="1" x14ac:dyDescent="0.25">
      <c r="D2" s="34" t="s">
        <v>378</v>
      </c>
      <c r="K2" s="30"/>
    </row>
    <row r="3" spans="1:16" ht="12.75" customHeight="1" x14ac:dyDescent="0.25">
      <c r="D3" s="34" t="s">
        <v>379</v>
      </c>
      <c r="K3" s="30"/>
    </row>
    <row r="4" spans="1:16" ht="12.75" customHeight="1" x14ac:dyDescent="0.25">
      <c r="K4" s="30"/>
    </row>
    <row r="5" spans="1:16" ht="15" customHeight="1" x14ac:dyDescent="0.25">
      <c r="D5" s="102" t="s">
        <v>0</v>
      </c>
      <c r="E5" s="102"/>
      <c r="F5" s="102"/>
      <c r="G5" s="102"/>
      <c r="H5" s="102" t="s">
        <v>380</v>
      </c>
      <c r="I5" s="102"/>
      <c r="K5" s="98" t="s">
        <v>380</v>
      </c>
    </row>
    <row r="6" spans="1:16" ht="15" customHeight="1" x14ac:dyDescent="0.25">
      <c r="A6" s="13" t="s">
        <v>431</v>
      </c>
      <c r="B6" s="27" t="s">
        <v>374</v>
      </c>
      <c r="C6" s="27" t="s">
        <v>403</v>
      </c>
      <c r="D6" s="84" t="s">
        <v>1</v>
      </c>
      <c r="E6" s="84" t="s">
        <v>2</v>
      </c>
      <c r="F6" s="84" t="s">
        <v>3</v>
      </c>
      <c r="G6" s="84" t="s">
        <v>4</v>
      </c>
      <c r="H6" s="84" t="s">
        <v>5</v>
      </c>
      <c r="I6" s="96" t="s">
        <v>425</v>
      </c>
      <c r="J6" s="87" t="s">
        <v>423</v>
      </c>
      <c r="K6" s="98" t="s">
        <v>424</v>
      </c>
    </row>
    <row r="7" spans="1:16" ht="15" customHeight="1" x14ac:dyDescent="0.25">
      <c r="A7" s="29">
        <v>43299</v>
      </c>
      <c r="B7" s="28">
        <v>1</v>
      </c>
      <c r="C7" s="28" t="s">
        <v>375</v>
      </c>
      <c r="D7" s="90">
        <v>29</v>
      </c>
      <c r="E7" s="91" t="s">
        <v>30</v>
      </c>
      <c r="F7" s="92" t="s">
        <v>31</v>
      </c>
      <c r="G7" s="91" t="s">
        <v>29</v>
      </c>
      <c r="H7" s="93">
        <v>2.3E-2</v>
      </c>
      <c r="I7" s="93">
        <v>1.7999999999999999E-2</v>
      </c>
      <c r="J7" s="94">
        <v>2.3E-2</v>
      </c>
      <c r="K7" s="33">
        <f>$N$9+(I7*$O$9)+(I7*I7*$P$9)</f>
        <v>2.3152664399999998E-2</v>
      </c>
      <c r="N7" s="13" t="s">
        <v>426</v>
      </c>
    </row>
    <row r="8" spans="1:16" ht="15" customHeight="1" x14ac:dyDescent="0.25">
      <c r="A8" s="29">
        <v>43299</v>
      </c>
      <c r="B8" s="28">
        <v>1</v>
      </c>
      <c r="C8" s="28" t="s">
        <v>376</v>
      </c>
      <c r="D8" s="90">
        <v>30</v>
      </c>
      <c r="E8" s="91" t="s">
        <v>32</v>
      </c>
      <c r="F8" s="92" t="s">
        <v>33</v>
      </c>
      <c r="G8" s="91" t="s">
        <v>29</v>
      </c>
      <c r="H8" s="93">
        <v>3.2000000000000001E-2</v>
      </c>
      <c r="I8" s="93">
        <v>2.7E-2</v>
      </c>
      <c r="J8" s="94">
        <v>3.5999999999999997E-2</v>
      </c>
      <c r="K8" s="33">
        <f>$N$9+(I8*$O$9)+(I8*I8*$P$9)</f>
        <v>3.542969490000001E-2</v>
      </c>
      <c r="N8" s="13" t="s">
        <v>428</v>
      </c>
      <c r="O8" s="13" t="s">
        <v>429</v>
      </c>
      <c r="P8" s="13" t="s">
        <v>430</v>
      </c>
    </row>
    <row r="9" spans="1:16" ht="15" customHeight="1" x14ac:dyDescent="0.25">
      <c r="A9" s="29">
        <v>43299</v>
      </c>
      <c r="B9" s="28">
        <v>1</v>
      </c>
      <c r="C9" s="28" t="s">
        <v>371</v>
      </c>
      <c r="D9" s="90">
        <v>31</v>
      </c>
      <c r="E9" s="91" t="s">
        <v>34</v>
      </c>
      <c r="F9" s="92" t="s">
        <v>35</v>
      </c>
      <c r="G9" s="91" t="s">
        <v>29</v>
      </c>
      <c r="H9" s="93">
        <v>2.9000000000000001E-2</v>
      </c>
      <c r="I9" s="93">
        <v>2.4E-2</v>
      </c>
      <c r="J9" s="94">
        <v>3.1E-2</v>
      </c>
      <c r="K9" s="33">
        <f>$N$9+(I9*$O$9)+(I9*I9*$P$9)</f>
        <v>3.12632256E-2</v>
      </c>
      <c r="N9" s="25">
        <v>5.9999999999999995E-4</v>
      </c>
      <c r="O9" s="25">
        <v>1.1788000000000001</v>
      </c>
      <c r="P9" s="25">
        <v>4.1181000000000001</v>
      </c>
    </row>
    <row r="10" spans="1:16" ht="15" customHeight="1" x14ac:dyDescent="0.25">
      <c r="A10" s="29">
        <v>43299</v>
      </c>
      <c r="B10" s="28">
        <v>2</v>
      </c>
      <c r="C10" s="28" t="s">
        <v>375</v>
      </c>
      <c r="D10" s="90">
        <v>32</v>
      </c>
      <c r="E10" s="91" t="s">
        <v>36</v>
      </c>
      <c r="F10" s="92" t="s">
        <v>37</v>
      </c>
      <c r="G10" s="91" t="s">
        <v>29</v>
      </c>
      <c r="H10" s="93">
        <v>2.4E-2</v>
      </c>
      <c r="I10" s="93">
        <v>0.02</v>
      </c>
      <c r="J10" s="94">
        <v>2.5999999999999999E-2</v>
      </c>
      <c r="K10" s="33">
        <f>$N$9+(I10*$O$9)+(I10*I10*$P$9)</f>
        <v>2.5823240000000004E-2</v>
      </c>
    </row>
    <row r="11" spans="1:16" ht="15" customHeight="1" x14ac:dyDescent="0.25">
      <c r="A11" s="29">
        <v>43299</v>
      </c>
      <c r="B11" s="28">
        <v>2</v>
      </c>
      <c r="C11" s="28" t="s">
        <v>376</v>
      </c>
      <c r="D11" s="90">
        <v>33</v>
      </c>
      <c r="E11" s="91" t="s">
        <v>38</v>
      </c>
      <c r="F11" s="92" t="s">
        <v>39</v>
      </c>
      <c r="G11" s="91" t="s">
        <v>29</v>
      </c>
      <c r="H11" s="93">
        <v>2.7E-2</v>
      </c>
      <c r="I11" s="93">
        <v>2.1999999999999999E-2</v>
      </c>
      <c r="J11" s="94">
        <v>2.9000000000000001E-2</v>
      </c>
      <c r="K11" s="33">
        <f>$N$9+(I11*$O$9)+(I11*I11*$P$9)</f>
        <v>2.85267604E-2</v>
      </c>
    </row>
    <row r="12" spans="1:16" ht="15" customHeight="1" x14ac:dyDescent="0.25">
      <c r="A12" s="29">
        <v>43299</v>
      </c>
      <c r="B12" s="28">
        <v>2</v>
      </c>
      <c r="C12" s="28" t="s">
        <v>371</v>
      </c>
      <c r="D12" s="90">
        <v>34</v>
      </c>
      <c r="E12" s="91" t="s">
        <v>40</v>
      </c>
      <c r="F12" s="92" t="s">
        <v>41</v>
      </c>
      <c r="G12" s="91" t="s">
        <v>29</v>
      </c>
      <c r="H12" s="93">
        <v>2.5999999999999999E-2</v>
      </c>
      <c r="I12" s="93">
        <v>2.1999999999999999E-2</v>
      </c>
      <c r="J12" s="94">
        <v>2.9000000000000001E-2</v>
      </c>
      <c r="K12" s="33">
        <f>$N$9+(I12*$O$9)+(I12*I12*$P$9)</f>
        <v>2.85267604E-2</v>
      </c>
    </row>
    <row r="13" spans="1:16" ht="15" customHeight="1" x14ac:dyDescent="0.25">
      <c r="A13" s="29">
        <v>43299</v>
      </c>
      <c r="B13" s="28">
        <v>3</v>
      </c>
      <c r="C13" s="28" t="s">
        <v>375</v>
      </c>
      <c r="D13" s="90">
        <v>35</v>
      </c>
      <c r="E13" s="91" t="s">
        <v>42</v>
      </c>
      <c r="F13" s="92" t="s">
        <v>43</v>
      </c>
      <c r="G13" s="91" t="s">
        <v>29</v>
      </c>
      <c r="H13" s="93">
        <v>1.7999999999999999E-2</v>
      </c>
      <c r="I13" s="93">
        <v>1.4E-2</v>
      </c>
      <c r="J13" s="94">
        <v>1.7999999999999999E-2</v>
      </c>
      <c r="K13" s="33">
        <f>$N$9+(I13*$O$9)+(I13*I13*$P$9)</f>
        <v>1.7910347600000001E-2</v>
      </c>
      <c r="N13" s="13" t="s">
        <v>427</v>
      </c>
    </row>
    <row r="14" spans="1:16" ht="15" customHeight="1" x14ac:dyDescent="0.25">
      <c r="A14" s="29">
        <v>43299</v>
      </c>
      <c r="B14" s="28">
        <v>3</v>
      </c>
      <c r="C14" s="28" t="s">
        <v>376</v>
      </c>
      <c r="D14" s="90">
        <v>37</v>
      </c>
      <c r="E14" s="91" t="s">
        <v>44</v>
      </c>
      <c r="F14" s="92" t="s">
        <v>45</v>
      </c>
      <c r="G14" s="91" t="s">
        <v>29</v>
      </c>
      <c r="H14" s="93">
        <v>0.02</v>
      </c>
      <c r="I14" s="93">
        <v>1.6E-2</v>
      </c>
      <c r="J14" s="94">
        <v>2.1000000000000001E-2</v>
      </c>
      <c r="K14" s="33">
        <f>$N$9+(I14*$O$9)+(I14*I14*$P$9)</f>
        <v>2.05150336E-2</v>
      </c>
      <c r="N14" s="13" t="s">
        <v>428</v>
      </c>
      <c r="O14" s="13" t="s">
        <v>429</v>
      </c>
      <c r="P14" s="13" t="s">
        <v>430</v>
      </c>
    </row>
    <row r="15" spans="1:16" ht="15" customHeight="1" x14ac:dyDescent="0.25">
      <c r="A15" s="29">
        <v>43299</v>
      </c>
      <c r="B15" s="28">
        <v>3</v>
      </c>
      <c r="C15" s="28" t="s">
        <v>371</v>
      </c>
      <c r="D15" s="90">
        <v>38</v>
      </c>
      <c r="E15" s="91" t="s">
        <v>46</v>
      </c>
      <c r="F15" s="92" t="s">
        <v>47</v>
      </c>
      <c r="G15" s="91" t="s">
        <v>29</v>
      </c>
      <c r="H15" s="93">
        <v>1.9E-2</v>
      </c>
      <c r="I15" s="93">
        <v>1.4999999999999999E-2</v>
      </c>
      <c r="J15" s="94">
        <v>0.02</v>
      </c>
      <c r="K15" s="33">
        <f>$N$9+(I15*$O$9)+(I15*I15*$P$9)</f>
        <v>1.92085725E-2</v>
      </c>
      <c r="N15" s="25">
        <v>8.9999999999999998E-4</v>
      </c>
      <c r="O15" s="25">
        <v>1.2689999999999999</v>
      </c>
      <c r="P15" s="25">
        <v>0.16170000000000001</v>
      </c>
    </row>
    <row r="16" spans="1:16" ht="15" customHeight="1" x14ac:dyDescent="0.25">
      <c r="A16" s="29">
        <v>43299</v>
      </c>
      <c r="B16" s="28">
        <v>4</v>
      </c>
      <c r="C16" s="28" t="s">
        <v>375</v>
      </c>
      <c r="D16" s="90">
        <v>39</v>
      </c>
      <c r="E16" s="91" t="s">
        <v>48</v>
      </c>
      <c r="F16" s="92" t="s">
        <v>49</v>
      </c>
      <c r="G16" s="91" t="s">
        <v>29</v>
      </c>
      <c r="H16" s="93">
        <v>1.2999999999999999E-2</v>
      </c>
      <c r="I16" s="93">
        <v>8.9999999999999993E-3</v>
      </c>
      <c r="J16" s="94">
        <v>1.2E-2</v>
      </c>
      <c r="K16" s="33">
        <f>$N$9+(I16*$O$9)+(I16*I16*$P$9)</f>
        <v>1.1542766099999999E-2</v>
      </c>
    </row>
    <row r="17" spans="1:11" ht="15" customHeight="1" x14ac:dyDescent="0.25">
      <c r="A17" s="29">
        <v>43299</v>
      </c>
      <c r="B17" s="28">
        <v>4</v>
      </c>
      <c r="C17" s="28" t="s">
        <v>376</v>
      </c>
      <c r="D17" s="90">
        <v>40</v>
      </c>
      <c r="E17" s="91" t="s">
        <v>50</v>
      </c>
      <c r="F17" s="92" t="s">
        <v>51</v>
      </c>
      <c r="G17" s="91" t="s">
        <v>29</v>
      </c>
      <c r="H17" s="93">
        <v>1.2999999999999999E-2</v>
      </c>
      <c r="I17" s="93">
        <v>8.9999999999999993E-3</v>
      </c>
      <c r="J17" s="94">
        <v>1.2E-2</v>
      </c>
      <c r="K17" s="33">
        <f>$N$9+(I17*$O$9)+(I17*I17*$P$9)</f>
        <v>1.1542766099999999E-2</v>
      </c>
    </row>
    <row r="18" spans="1:11" ht="15" customHeight="1" x14ac:dyDescent="0.25">
      <c r="A18" s="29">
        <v>43299</v>
      </c>
      <c r="B18" s="28">
        <v>4</v>
      </c>
      <c r="C18" s="28" t="s">
        <v>371</v>
      </c>
      <c r="D18" s="90">
        <v>41</v>
      </c>
      <c r="E18" s="91" t="s">
        <v>52</v>
      </c>
      <c r="F18" s="92" t="s">
        <v>53</v>
      </c>
      <c r="G18" s="91" t="s">
        <v>29</v>
      </c>
      <c r="H18" s="93">
        <v>1.4E-2</v>
      </c>
      <c r="I18" s="93">
        <v>0.01</v>
      </c>
      <c r="J18" s="94">
        <v>1.2999999999999999E-2</v>
      </c>
      <c r="K18" s="33">
        <f>$N$9+(I18*$O$9)+(I18*I18*$P$9)</f>
        <v>1.2799810000000002E-2</v>
      </c>
    </row>
    <row r="19" spans="1:11" ht="15" customHeight="1" x14ac:dyDescent="0.25">
      <c r="A19" s="29">
        <v>43299</v>
      </c>
      <c r="B19" s="28">
        <v>5</v>
      </c>
      <c r="C19" s="28" t="s">
        <v>375</v>
      </c>
      <c r="D19" s="90">
        <v>42</v>
      </c>
      <c r="E19" s="91" t="s">
        <v>54</v>
      </c>
      <c r="F19" s="92" t="s">
        <v>55</v>
      </c>
      <c r="G19" s="91" t="s">
        <v>29</v>
      </c>
      <c r="H19" s="93">
        <v>5.5E-2</v>
      </c>
      <c r="I19" s="93">
        <v>5.0999999999999997E-2</v>
      </c>
      <c r="J19" s="94">
        <v>6.5000000000000002E-2</v>
      </c>
      <c r="K19" s="33">
        <f>$N$15+(I19*$O$15)+(I19*I19*$P$15)</f>
        <v>6.6039581699999989E-2</v>
      </c>
    </row>
    <row r="20" spans="1:11" ht="15" customHeight="1" x14ac:dyDescent="0.25">
      <c r="A20" s="29">
        <v>43299</v>
      </c>
      <c r="B20" s="28">
        <v>5</v>
      </c>
      <c r="C20" s="28" t="s">
        <v>376</v>
      </c>
      <c r="D20" s="90">
        <v>43</v>
      </c>
      <c r="E20" s="91" t="s">
        <v>56</v>
      </c>
      <c r="F20" s="92" t="s">
        <v>57</v>
      </c>
      <c r="G20" s="91" t="s">
        <v>29</v>
      </c>
      <c r="H20" s="93">
        <v>2.5000000000000001E-2</v>
      </c>
      <c r="I20" s="93">
        <v>2.1000000000000001E-2</v>
      </c>
      <c r="J20" s="94">
        <v>2.7E-2</v>
      </c>
      <c r="K20" s="33">
        <f>$N$9+(I20*$O$9)+(I20*I20*$P$9)</f>
        <v>2.7170882100000005E-2</v>
      </c>
    </row>
    <row r="21" spans="1:11" ht="15" customHeight="1" x14ac:dyDescent="0.25">
      <c r="A21" s="29">
        <v>43299</v>
      </c>
      <c r="B21" s="28">
        <v>5</v>
      </c>
      <c r="C21" s="28" t="s">
        <v>371</v>
      </c>
      <c r="D21" s="90">
        <v>44</v>
      </c>
      <c r="E21" s="91" t="s">
        <v>58</v>
      </c>
      <c r="F21" s="92" t="s">
        <v>59</v>
      </c>
      <c r="G21" s="91" t="s">
        <v>29</v>
      </c>
      <c r="H21" s="93">
        <v>2.7E-2</v>
      </c>
      <c r="I21" s="93">
        <v>2.3E-2</v>
      </c>
      <c r="J21" s="94">
        <v>0.03</v>
      </c>
      <c r="K21" s="33">
        <f>$N$9+(I21*$O$9)+(I21*I21*$P$9)</f>
        <v>2.9890874900000003E-2</v>
      </c>
    </row>
    <row r="22" spans="1:11" ht="15" customHeight="1" x14ac:dyDescent="0.25">
      <c r="A22" s="29">
        <v>43299</v>
      </c>
      <c r="B22" s="28">
        <v>6</v>
      </c>
      <c r="C22" s="28" t="s">
        <v>375</v>
      </c>
      <c r="D22" s="90">
        <v>48</v>
      </c>
      <c r="E22" s="91" t="s">
        <v>60</v>
      </c>
      <c r="F22" s="92" t="s">
        <v>61</v>
      </c>
      <c r="G22" s="91" t="s">
        <v>29</v>
      </c>
      <c r="H22" s="93">
        <v>5.3999999999999999E-2</v>
      </c>
      <c r="I22" s="93">
        <v>0.05</v>
      </c>
      <c r="J22" s="94">
        <v>6.4000000000000001E-2</v>
      </c>
      <c r="K22" s="33">
        <f>$N$15+(I22*$O$15)+(I22*I22*$P$15)</f>
        <v>6.4754249999999985E-2</v>
      </c>
    </row>
    <row r="23" spans="1:11" ht="15" customHeight="1" x14ac:dyDescent="0.25">
      <c r="A23" s="29">
        <v>43299</v>
      </c>
      <c r="B23" s="28">
        <v>6</v>
      </c>
      <c r="C23" s="28" t="s">
        <v>376</v>
      </c>
      <c r="D23" s="90">
        <v>49</v>
      </c>
      <c r="E23" s="91" t="s">
        <v>62</v>
      </c>
      <c r="F23" s="92" t="s">
        <v>63</v>
      </c>
      <c r="G23" s="91" t="s">
        <v>29</v>
      </c>
      <c r="H23" s="93">
        <v>5.5E-2</v>
      </c>
      <c r="I23" s="93">
        <v>0.05</v>
      </c>
      <c r="J23" s="94">
        <v>6.5000000000000002E-2</v>
      </c>
      <c r="K23" s="33">
        <f>$N$15+(I23*$O$15)+(I23*I23*$P$15)</f>
        <v>6.4754249999999985E-2</v>
      </c>
    </row>
    <row r="24" spans="1:11" ht="15" customHeight="1" x14ac:dyDescent="0.25">
      <c r="A24" s="29">
        <v>43299</v>
      </c>
      <c r="B24" s="28">
        <v>6</v>
      </c>
      <c r="C24" s="28" t="s">
        <v>371</v>
      </c>
      <c r="D24" s="90">
        <v>50</v>
      </c>
      <c r="E24" s="91" t="s">
        <v>64</v>
      </c>
      <c r="F24" s="92" t="s">
        <v>65</v>
      </c>
      <c r="G24" s="91" t="s">
        <v>29</v>
      </c>
      <c r="H24" s="93">
        <v>5.5E-2</v>
      </c>
      <c r="I24" s="93">
        <v>5.0999999999999997E-2</v>
      </c>
      <c r="J24" s="94">
        <v>6.5000000000000002E-2</v>
      </c>
      <c r="K24" s="33">
        <f>$N$15+(I24*$O$15)+(I24*I24*$P$15)</f>
        <v>6.6039581699999989E-2</v>
      </c>
    </row>
    <row r="25" spans="1:11" ht="15" customHeight="1" x14ac:dyDescent="0.25">
      <c r="A25" s="29">
        <v>43299</v>
      </c>
      <c r="B25" s="28">
        <v>7</v>
      </c>
      <c r="C25" s="28" t="s">
        <v>375</v>
      </c>
      <c r="D25" s="90">
        <v>51</v>
      </c>
      <c r="E25" s="91" t="s">
        <v>66</v>
      </c>
      <c r="F25" s="92" t="s">
        <v>67</v>
      </c>
      <c r="G25" s="91" t="s">
        <v>29</v>
      </c>
      <c r="H25" s="93">
        <v>0.03</v>
      </c>
      <c r="I25" s="93">
        <v>2.5999999999999999E-2</v>
      </c>
      <c r="J25" s="94">
        <v>3.3000000000000002E-2</v>
      </c>
      <c r="K25" s="33">
        <f>$N$9+(I25*$O$9)+(I25*I25*$P$9)</f>
        <v>3.40326356E-2</v>
      </c>
    </row>
    <row r="26" spans="1:11" ht="15" customHeight="1" x14ac:dyDescent="0.25">
      <c r="A26" s="29">
        <v>43299</v>
      </c>
      <c r="B26" s="28">
        <v>7</v>
      </c>
      <c r="C26" s="28" t="s">
        <v>376</v>
      </c>
      <c r="D26" s="90">
        <v>52</v>
      </c>
      <c r="E26" s="91" t="s">
        <v>68</v>
      </c>
      <c r="F26" s="92" t="s">
        <v>69</v>
      </c>
      <c r="G26" s="91" t="s">
        <v>29</v>
      </c>
      <c r="H26" s="93">
        <v>3.2000000000000001E-2</v>
      </c>
      <c r="I26" s="93">
        <v>2.8000000000000001E-2</v>
      </c>
      <c r="J26" s="94">
        <v>3.5999999999999997E-2</v>
      </c>
      <c r="K26" s="33">
        <f>$N$9+(I26*$O$9)+(I26*I26*$P$9)</f>
        <v>3.683499040000001E-2</v>
      </c>
    </row>
    <row r="27" spans="1:11" ht="15" customHeight="1" x14ac:dyDescent="0.25">
      <c r="A27" s="29">
        <v>43299</v>
      </c>
      <c r="B27" s="28">
        <v>7</v>
      </c>
      <c r="C27" s="28" t="s">
        <v>371</v>
      </c>
      <c r="D27" s="90">
        <v>53</v>
      </c>
      <c r="E27" s="91" t="s">
        <v>70</v>
      </c>
      <c r="F27" s="92" t="s">
        <v>71</v>
      </c>
      <c r="G27" s="91" t="s">
        <v>29</v>
      </c>
      <c r="H27" s="93">
        <v>3.2000000000000001E-2</v>
      </c>
      <c r="I27" s="93">
        <v>2.7E-2</v>
      </c>
      <c r="J27" s="94">
        <v>3.5000000000000003E-2</v>
      </c>
      <c r="K27" s="33">
        <f>$N$9+(I27*$O$9)+(I27*I27*$P$9)</f>
        <v>3.542969490000001E-2</v>
      </c>
    </row>
    <row r="28" spans="1:11" ht="15" customHeight="1" x14ac:dyDescent="0.25">
      <c r="A28" s="29">
        <v>43299</v>
      </c>
      <c r="B28" s="28">
        <v>8</v>
      </c>
      <c r="C28" s="28" t="s">
        <v>375</v>
      </c>
      <c r="D28" s="90">
        <v>54</v>
      </c>
      <c r="E28" s="91" t="s">
        <v>72</v>
      </c>
      <c r="F28" s="92" t="s">
        <v>73</v>
      </c>
      <c r="G28" s="91" t="s">
        <v>29</v>
      </c>
      <c r="H28" s="93">
        <v>0.02</v>
      </c>
      <c r="I28" s="93">
        <v>1.6E-2</v>
      </c>
      <c r="J28" s="94">
        <v>2.1000000000000001E-2</v>
      </c>
      <c r="K28" s="33">
        <f>$N$9+(I28*$O$9)+(I28*I28*$P$9)</f>
        <v>2.05150336E-2</v>
      </c>
    </row>
    <row r="29" spans="1:11" ht="15" customHeight="1" x14ac:dyDescent="0.25">
      <c r="A29" s="29">
        <v>43299</v>
      </c>
      <c r="B29" s="28">
        <v>8</v>
      </c>
      <c r="C29" s="28" t="s">
        <v>376</v>
      </c>
      <c r="D29" s="90">
        <v>55</v>
      </c>
      <c r="E29" s="91" t="s">
        <v>74</v>
      </c>
      <c r="F29" s="92" t="s">
        <v>75</v>
      </c>
      <c r="G29" s="91" t="s">
        <v>29</v>
      </c>
      <c r="H29" s="93">
        <v>1.9E-2</v>
      </c>
      <c r="I29" s="93">
        <v>1.4999999999999999E-2</v>
      </c>
      <c r="J29" s="94">
        <v>0.02</v>
      </c>
      <c r="K29" s="33">
        <f>$N$9+(I29*$O$9)+(I29*I29*$P$9)</f>
        <v>1.92085725E-2</v>
      </c>
    </row>
    <row r="30" spans="1:11" ht="15" customHeight="1" x14ac:dyDescent="0.25">
      <c r="A30" s="29">
        <v>43299</v>
      </c>
      <c r="B30" s="28">
        <v>8</v>
      </c>
      <c r="C30" s="28" t="s">
        <v>371</v>
      </c>
      <c r="D30" s="90">
        <v>56</v>
      </c>
      <c r="E30" s="91" t="s">
        <v>76</v>
      </c>
      <c r="F30" s="92" t="s">
        <v>77</v>
      </c>
      <c r="G30" s="91" t="s">
        <v>29</v>
      </c>
      <c r="H30" s="93">
        <v>1.4E-2</v>
      </c>
      <c r="I30" s="93">
        <v>8.9999999999999993E-3</v>
      </c>
      <c r="J30" s="94">
        <v>1.2E-2</v>
      </c>
      <c r="K30" s="33">
        <f>$N$9+(I30*$O$9)+(I30*I30*$P$9)</f>
        <v>1.1542766099999999E-2</v>
      </c>
    </row>
    <row r="31" spans="1:11" ht="15" customHeight="1" x14ac:dyDescent="0.25">
      <c r="A31" s="29">
        <v>43299</v>
      </c>
      <c r="B31" s="28">
        <v>9</v>
      </c>
      <c r="C31" s="28" t="s">
        <v>375</v>
      </c>
      <c r="D31" s="90">
        <v>57</v>
      </c>
      <c r="E31" s="91" t="s">
        <v>78</v>
      </c>
      <c r="F31" s="92" t="s">
        <v>79</v>
      </c>
      <c r="G31" s="91" t="s">
        <v>29</v>
      </c>
      <c r="H31" s="93">
        <v>8.9999999999999993E-3</v>
      </c>
      <c r="I31" s="93">
        <v>4.0000000000000001E-3</v>
      </c>
      <c r="J31" s="94">
        <v>6.0000000000000001E-3</v>
      </c>
      <c r="K31" s="33">
        <f>$N$9+(I31*$O$9)+(I31*I31*$P$9)</f>
        <v>5.3810895999999997E-3</v>
      </c>
    </row>
    <row r="32" spans="1:11" ht="15" customHeight="1" x14ac:dyDescent="0.25">
      <c r="A32" s="29">
        <v>43299</v>
      </c>
      <c r="B32" s="28">
        <v>9</v>
      </c>
      <c r="C32" s="28" t="s">
        <v>376</v>
      </c>
      <c r="D32" s="90">
        <v>59</v>
      </c>
      <c r="E32" s="91" t="s">
        <v>80</v>
      </c>
      <c r="F32" s="92" t="s">
        <v>81</v>
      </c>
      <c r="G32" s="91" t="s">
        <v>29</v>
      </c>
      <c r="H32" s="93">
        <v>8.9999999999999993E-3</v>
      </c>
      <c r="I32" s="93">
        <v>4.0000000000000001E-3</v>
      </c>
      <c r="J32" s="94">
        <v>6.0000000000000001E-3</v>
      </c>
      <c r="K32" s="33">
        <f>$N$9+(I32*$O$9)+(I32*I32*$P$9)</f>
        <v>5.3810895999999997E-3</v>
      </c>
    </row>
    <row r="33" spans="1:11" ht="15" customHeight="1" x14ac:dyDescent="0.25">
      <c r="A33" s="29">
        <v>43299</v>
      </c>
      <c r="B33" s="28">
        <v>9</v>
      </c>
      <c r="C33" s="28" t="s">
        <v>371</v>
      </c>
      <c r="D33" s="90">
        <v>60</v>
      </c>
      <c r="E33" s="91" t="s">
        <v>82</v>
      </c>
      <c r="F33" s="92" t="s">
        <v>83</v>
      </c>
      <c r="G33" s="91" t="s">
        <v>29</v>
      </c>
      <c r="H33" s="93">
        <v>8.9999999999999993E-3</v>
      </c>
      <c r="I33" s="93">
        <v>5.0000000000000001E-3</v>
      </c>
      <c r="J33" s="94">
        <v>7.0000000000000001E-3</v>
      </c>
      <c r="K33" s="33">
        <f>$N$9+(I33*$O$9)+(I33*I33*$P$9)</f>
        <v>6.5969525000000003E-3</v>
      </c>
    </row>
    <row r="34" spans="1:11" ht="15" customHeight="1" x14ac:dyDescent="0.25">
      <c r="A34" s="29">
        <v>43299</v>
      </c>
      <c r="B34" s="28">
        <v>10</v>
      </c>
      <c r="C34" s="28" t="s">
        <v>375</v>
      </c>
      <c r="D34" s="90">
        <v>61</v>
      </c>
      <c r="E34" s="91" t="s">
        <v>84</v>
      </c>
      <c r="F34" s="92" t="s">
        <v>85</v>
      </c>
      <c r="G34" s="91" t="s">
        <v>29</v>
      </c>
      <c r="H34" s="93">
        <v>1.0999999999999999E-2</v>
      </c>
      <c r="I34" s="93">
        <v>6.0000000000000001E-3</v>
      </c>
      <c r="J34" s="94">
        <v>8.9999999999999993E-3</v>
      </c>
      <c r="K34" s="33">
        <f>$N$9+(I34*$O$9)+(I34*I34*$P$9)</f>
        <v>7.8210516000000001E-3</v>
      </c>
    </row>
    <row r="35" spans="1:11" ht="15" customHeight="1" x14ac:dyDescent="0.25">
      <c r="A35" s="29">
        <v>43299</v>
      </c>
      <c r="B35" s="28">
        <v>10</v>
      </c>
      <c r="C35" s="28" t="s">
        <v>376</v>
      </c>
      <c r="D35" s="90">
        <v>62</v>
      </c>
      <c r="E35" s="91" t="s">
        <v>86</v>
      </c>
      <c r="F35" s="92" t="s">
        <v>87</v>
      </c>
      <c r="G35" s="91" t="s">
        <v>29</v>
      </c>
      <c r="H35" s="93">
        <v>1.2E-2</v>
      </c>
      <c r="I35" s="93">
        <v>7.0000000000000001E-3</v>
      </c>
      <c r="J35" s="94">
        <v>0.01</v>
      </c>
      <c r="K35" s="33">
        <f>$N$9+(I35*$O$9)+(I35*I35*$P$9)</f>
        <v>9.0533869000000017E-3</v>
      </c>
    </row>
    <row r="36" spans="1:11" ht="15" customHeight="1" x14ac:dyDescent="0.25">
      <c r="A36" s="29">
        <v>43299</v>
      </c>
      <c r="B36" s="28">
        <v>10</v>
      </c>
      <c r="C36" s="28" t="s">
        <v>371</v>
      </c>
      <c r="D36" s="90">
        <v>65</v>
      </c>
      <c r="E36" s="91" t="s">
        <v>88</v>
      </c>
      <c r="F36" s="92" t="s">
        <v>89</v>
      </c>
      <c r="G36" s="91" t="s">
        <v>29</v>
      </c>
      <c r="H36" s="93">
        <v>1.0999999999999999E-2</v>
      </c>
      <c r="I36" s="93">
        <v>7.0000000000000001E-3</v>
      </c>
      <c r="J36" s="94">
        <v>8.9999999999999993E-3</v>
      </c>
      <c r="K36" s="33">
        <f>$N$9+(I36*$O$9)+(I36*I36*$P$9)</f>
        <v>9.0533869000000017E-3</v>
      </c>
    </row>
    <row r="37" spans="1:11" ht="15" customHeight="1" x14ac:dyDescent="0.25">
      <c r="A37" s="29">
        <v>43299</v>
      </c>
      <c r="B37" s="28">
        <v>11</v>
      </c>
      <c r="C37" s="28" t="s">
        <v>375</v>
      </c>
      <c r="D37" s="90">
        <v>66</v>
      </c>
      <c r="E37" s="91" t="s">
        <v>90</v>
      </c>
      <c r="F37" s="92" t="s">
        <v>91</v>
      </c>
      <c r="G37" s="91" t="s">
        <v>29</v>
      </c>
      <c r="H37" s="93">
        <v>8.0000000000000002E-3</v>
      </c>
      <c r="I37" s="93">
        <v>4.0000000000000001E-3</v>
      </c>
      <c r="J37" s="94">
        <v>6.0000000000000001E-3</v>
      </c>
      <c r="K37" s="33">
        <f>$N$9+(I37*$O$9)+(I37*I37*$P$9)</f>
        <v>5.3810895999999997E-3</v>
      </c>
    </row>
    <row r="38" spans="1:11" ht="15" customHeight="1" x14ac:dyDescent="0.25">
      <c r="A38" s="29">
        <v>43299</v>
      </c>
      <c r="B38" s="28">
        <v>11</v>
      </c>
      <c r="C38" s="28" t="s">
        <v>376</v>
      </c>
      <c r="D38" s="90">
        <v>67</v>
      </c>
      <c r="E38" s="91" t="s">
        <v>92</v>
      </c>
      <c r="F38" s="92" t="s">
        <v>93</v>
      </c>
      <c r="G38" s="91" t="s">
        <v>29</v>
      </c>
      <c r="H38" s="93">
        <v>8.0000000000000002E-3</v>
      </c>
      <c r="I38" s="93">
        <v>4.0000000000000001E-3</v>
      </c>
      <c r="J38" s="94">
        <v>5.0000000000000001E-3</v>
      </c>
      <c r="K38" s="33">
        <f>$N$9+(I38*$O$9)+(I38*I38*$P$9)</f>
        <v>5.3810895999999997E-3</v>
      </c>
    </row>
    <row r="39" spans="1:11" ht="15" customHeight="1" x14ac:dyDescent="0.25">
      <c r="A39" s="29">
        <v>43299</v>
      </c>
      <c r="B39" s="28">
        <v>11</v>
      </c>
      <c r="C39" s="28" t="s">
        <v>371</v>
      </c>
      <c r="D39" s="90">
        <v>68</v>
      </c>
      <c r="E39" s="91" t="s">
        <v>94</v>
      </c>
      <c r="F39" s="92" t="s">
        <v>95</v>
      </c>
      <c r="G39" s="91" t="s">
        <v>29</v>
      </c>
      <c r="H39" s="93">
        <v>8.0000000000000002E-3</v>
      </c>
      <c r="I39" s="93">
        <v>4.0000000000000001E-3</v>
      </c>
      <c r="J39" s="94">
        <v>5.0000000000000001E-3</v>
      </c>
      <c r="K39" s="33">
        <f>$N$9+(I39*$O$9)+(I39*I39*$P$9)</f>
        <v>5.3810895999999997E-3</v>
      </c>
    </row>
    <row r="40" spans="1:11" ht="15" customHeight="1" x14ac:dyDescent="0.25">
      <c r="A40" s="29">
        <v>43299</v>
      </c>
      <c r="B40" s="28">
        <v>12</v>
      </c>
      <c r="C40" s="28" t="s">
        <v>375</v>
      </c>
      <c r="D40" s="90">
        <v>70</v>
      </c>
      <c r="E40" s="91" t="s">
        <v>96</v>
      </c>
      <c r="F40" s="92" t="s">
        <v>97</v>
      </c>
      <c r="G40" s="91" t="s">
        <v>29</v>
      </c>
      <c r="H40" s="93">
        <v>0.01</v>
      </c>
      <c r="I40" s="93">
        <v>6.0000000000000001E-3</v>
      </c>
      <c r="J40" s="94">
        <v>8.0000000000000002E-3</v>
      </c>
      <c r="K40" s="33">
        <f>$N$9+(I40*$O$9)+(I40*I40*$P$9)</f>
        <v>7.8210516000000001E-3</v>
      </c>
    </row>
    <row r="41" spans="1:11" ht="15" customHeight="1" x14ac:dyDescent="0.25">
      <c r="A41" s="29">
        <v>43299</v>
      </c>
      <c r="B41" s="28">
        <v>12</v>
      </c>
      <c r="C41" s="28" t="s">
        <v>376</v>
      </c>
      <c r="D41" s="90">
        <v>71</v>
      </c>
      <c r="E41" s="91" t="s">
        <v>98</v>
      </c>
      <c r="F41" s="92" t="s">
        <v>99</v>
      </c>
      <c r="G41" s="91" t="s">
        <v>29</v>
      </c>
      <c r="H41" s="93">
        <v>0.01</v>
      </c>
      <c r="I41" s="93">
        <v>5.0000000000000001E-3</v>
      </c>
      <c r="J41" s="94">
        <v>8.0000000000000002E-3</v>
      </c>
      <c r="K41" s="33">
        <f>$N$9+(I41*$O$9)+(I41*I41*$P$9)</f>
        <v>6.5969525000000003E-3</v>
      </c>
    </row>
    <row r="42" spans="1:11" ht="15" customHeight="1" x14ac:dyDescent="0.25">
      <c r="A42" s="29">
        <v>43299</v>
      </c>
      <c r="B42" s="28">
        <v>12</v>
      </c>
      <c r="C42" s="28" t="s">
        <v>371</v>
      </c>
      <c r="D42" s="90">
        <v>72</v>
      </c>
      <c r="E42" s="91" t="s">
        <v>100</v>
      </c>
      <c r="F42" s="92" t="s">
        <v>101</v>
      </c>
      <c r="G42" s="91" t="s">
        <v>29</v>
      </c>
      <c r="H42" s="93">
        <v>0.01</v>
      </c>
      <c r="I42" s="93">
        <v>5.0000000000000001E-3</v>
      </c>
      <c r="J42" s="94">
        <v>7.0000000000000001E-3</v>
      </c>
      <c r="K42" s="33">
        <f>$N$9+(I42*$O$9)+(I42*I42*$P$9)</f>
        <v>6.5969525000000003E-3</v>
      </c>
    </row>
    <row r="43" spans="1:11" ht="15" customHeight="1" x14ac:dyDescent="0.25">
      <c r="A43" s="29">
        <v>43299</v>
      </c>
      <c r="B43" s="28">
        <v>13</v>
      </c>
      <c r="C43" s="28" t="s">
        <v>375</v>
      </c>
      <c r="D43" s="90">
        <v>73</v>
      </c>
      <c r="E43" s="91" t="s">
        <v>102</v>
      </c>
      <c r="F43" s="92" t="s">
        <v>103</v>
      </c>
      <c r="G43" s="91" t="s">
        <v>29</v>
      </c>
      <c r="H43" s="93">
        <v>6.0000000000000001E-3</v>
      </c>
      <c r="I43" s="93">
        <v>2E-3</v>
      </c>
      <c r="J43" s="94">
        <v>3.0000000000000001E-3</v>
      </c>
      <c r="K43" s="33">
        <f>$N$9+(I43*$O$9)+(I43*I43*$P$9)</f>
        <v>2.9740724000000001E-3</v>
      </c>
    </row>
    <row r="44" spans="1:11" ht="15" customHeight="1" x14ac:dyDescent="0.25">
      <c r="A44" s="29">
        <v>43299</v>
      </c>
      <c r="B44" s="28">
        <v>13</v>
      </c>
      <c r="C44" s="28" t="s">
        <v>376</v>
      </c>
      <c r="D44" s="90">
        <v>74</v>
      </c>
      <c r="E44" s="91" t="s">
        <v>104</v>
      </c>
      <c r="F44" s="92" t="s">
        <v>105</v>
      </c>
      <c r="G44" s="91" t="s">
        <v>29</v>
      </c>
      <c r="H44" s="93">
        <v>7.0000000000000001E-3</v>
      </c>
      <c r="I44" s="93">
        <v>2E-3</v>
      </c>
      <c r="J44" s="94">
        <v>4.0000000000000001E-3</v>
      </c>
      <c r="K44" s="33">
        <f>$N$9+(I44*$O$9)+(I44*I44*$P$9)</f>
        <v>2.9740724000000001E-3</v>
      </c>
    </row>
    <row r="45" spans="1:11" ht="15" customHeight="1" x14ac:dyDescent="0.25">
      <c r="A45" s="29">
        <v>43299</v>
      </c>
      <c r="B45" s="28">
        <v>13</v>
      </c>
      <c r="C45" s="28" t="s">
        <v>371</v>
      </c>
      <c r="D45" s="90">
        <v>75</v>
      </c>
      <c r="E45" s="91" t="s">
        <v>106</v>
      </c>
      <c r="F45" s="92" t="s">
        <v>107</v>
      </c>
      <c r="G45" s="91" t="s">
        <v>29</v>
      </c>
      <c r="H45" s="93">
        <v>7.0000000000000001E-3</v>
      </c>
      <c r="I45" s="93">
        <v>2E-3</v>
      </c>
      <c r="J45" s="94">
        <v>3.0000000000000001E-3</v>
      </c>
      <c r="K45" s="33">
        <f>$N$9+(I45*$O$9)+(I45*I45*$P$9)</f>
        <v>2.9740724000000001E-3</v>
      </c>
    </row>
    <row r="46" spans="1:11" ht="15" customHeight="1" x14ac:dyDescent="0.25">
      <c r="A46" s="29">
        <v>43314</v>
      </c>
      <c r="B46" s="28">
        <v>1</v>
      </c>
      <c r="C46" s="28" t="s">
        <v>375</v>
      </c>
      <c r="D46" s="90">
        <v>76</v>
      </c>
      <c r="E46" s="91" t="s">
        <v>108</v>
      </c>
      <c r="F46" s="92" t="s">
        <v>109</v>
      </c>
      <c r="G46" s="91" t="s">
        <v>29</v>
      </c>
      <c r="H46" s="93">
        <v>3.5000000000000003E-2</v>
      </c>
      <c r="I46" s="93">
        <v>0.03</v>
      </c>
      <c r="J46" s="94">
        <v>3.9E-2</v>
      </c>
      <c r="K46" s="33">
        <f>$N$9+(I46*$O$9)+(I46*I46*$P$9)</f>
        <v>3.9670290000000004E-2</v>
      </c>
    </row>
    <row r="47" spans="1:11" ht="15" customHeight="1" x14ac:dyDescent="0.25">
      <c r="A47" s="29">
        <v>43314</v>
      </c>
      <c r="B47" s="28">
        <v>1</v>
      </c>
      <c r="C47" s="28" t="s">
        <v>376</v>
      </c>
      <c r="D47" s="90">
        <v>77</v>
      </c>
      <c r="E47" s="91" t="s">
        <v>110</v>
      </c>
      <c r="F47" s="92" t="s">
        <v>111</v>
      </c>
      <c r="G47" s="91" t="s">
        <v>29</v>
      </c>
      <c r="H47" s="93">
        <v>3.3000000000000002E-2</v>
      </c>
      <c r="I47" s="93">
        <v>2.8000000000000001E-2</v>
      </c>
      <c r="J47" s="94">
        <v>3.5999999999999997E-2</v>
      </c>
      <c r="K47" s="33">
        <f>$N$9+(I47*$O$9)+(I47*I47*$P$9)</f>
        <v>3.683499040000001E-2</v>
      </c>
    </row>
    <row r="48" spans="1:11" ht="15" customHeight="1" x14ac:dyDescent="0.25">
      <c r="A48" s="29">
        <v>43314</v>
      </c>
      <c r="B48" s="28">
        <v>1</v>
      </c>
      <c r="C48" s="28" t="s">
        <v>371</v>
      </c>
      <c r="D48" s="90">
        <v>78</v>
      </c>
      <c r="E48" s="91" t="s">
        <v>112</v>
      </c>
      <c r="F48" s="92" t="s">
        <v>113</v>
      </c>
      <c r="G48" s="91" t="s">
        <v>29</v>
      </c>
      <c r="H48" s="93">
        <v>3.5000000000000003E-2</v>
      </c>
      <c r="I48" s="93">
        <v>0.03</v>
      </c>
      <c r="J48" s="94">
        <v>3.9E-2</v>
      </c>
      <c r="K48" s="33">
        <f>$N$9+(I48*$O$9)+(I48*I48*$P$9)</f>
        <v>3.9670290000000004E-2</v>
      </c>
    </row>
    <row r="49" spans="1:11" ht="15" customHeight="1" x14ac:dyDescent="0.25">
      <c r="A49" s="29">
        <v>43314</v>
      </c>
      <c r="B49" s="28">
        <v>2</v>
      </c>
      <c r="C49" s="28" t="s">
        <v>375</v>
      </c>
      <c r="D49" s="90">
        <v>79</v>
      </c>
      <c r="E49" s="91" t="s">
        <v>114</v>
      </c>
      <c r="F49" s="92" t="s">
        <v>115</v>
      </c>
      <c r="G49" s="91" t="s">
        <v>29</v>
      </c>
      <c r="H49" s="93">
        <v>2.1000000000000001E-2</v>
      </c>
      <c r="I49" s="93">
        <v>1.6E-2</v>
      </c>
      <c r="J49" s="94">
        <v>2.1000000000000001E-2</v>
      </c>
      <c r="K49" s="33">
        <f>$N$9+(I49*$O$9)+(I49*I49*$P$9)</f>
        <v>2.05150336E-2</v>
      </c>
    </row>
    <row r="50" spans="1:11" ht="15" customHeight="1" x14ac:dyDescent="0.25">
      <c r="A50" s="29">
        <v>43314</v>
      </c>
      <c r="B50" s="28">
        <v>2</v>
      </c>
      <c r="C50" s="28" t="s">
        <v>376</v>
      </c>
      <c r="D50" s="90">
        <v>81</v>
      </c>
      <c r="E50" s="91" t="s">
        <v>116</v>
      </c>
      <c r="F50" s="92" t="s">
        <v>117</v>
      </c>
      <c r="G50" s="91" t="s">
        <v>29</v>
      </c>
      <c r="H50" s="93">
        <v>2.1000000000000001E-2</v>
      </c>
      <c r="I50" s="93">
        <v>1.7000000000000001E-2</v>
      </c>
      <c r="J50" s="94">
        <v>2.1999999999999999E-2</v>
      </c>
      <c r="K50" s="33">
        <f>$N$9+(I50*$O$9)+(I50*I50*$P$9)</f>
        <v>2.18297309E-2</v>
      </c>
    </row>
    <row r="51" spans="1:11" ht="15" customHeight="1" x14ac:dyDescent="0.25">
      <c r="A51" s="29">
        <v>43314</v>
      </c>
      <c r="B51" s="28">
        <v>2</v>
      </c>
      <c r="C51" s="28" t="s">
        <v>371</v>
      </c>
      <c r="D51" s="90">
        <v>82</v>
      </c>
      <c r="E51" s="91" t="s">
        <v>118</v>
      </c>
      <c r="F51" s="92" t="s">
        <v>119</v>
      </c>
      <c r="G51" s="91" t="s">
        <v>29</v>
      </c>
      <c r="H51" s="93">
        <v>2.1000000000000001E-2</v>
      </c>
      <c r="I51" s="93">
        <v>1.6E-2</v>
      </c>
      <c r="J51" s="94">
        <v>2.1000000000000001E-2</v>
      </c>
      <c r="K51" s="33">
        <f>$N$9+(I51*$O$9)+(I51*I51*$P$9)</f>
        <v>2.05150336E-2</v>
      </c>
    </row>
    <row r="52" spans="1:11" ht="15" customHeight="1" x14ac:dyDescent="0.25">
      <c r="A52" s="29">
        <v>43314</v>
      </c>
      <c r="B52" s="28">
        <v>3</v>
      </c>
      <c r="C52" s="28" t="s">
        <v>375</v>
      </c>
      <c r="D52" s="90">
        <v>85</v>
      </c>
      <c r="E52" s="91" t="s">
        <v>120</v>
      </c>
      <c r="F52" s="92" t="s">
        <v>121</v>
      </c>
      <c r="G52" s="91" t="s">
        <v>29</v>
      </c>
      <c r="H52" s="93">
        <v>1.2999999999999999E-2</v>
      </c>
      <c r="I52" s="93">
        <v>8.0000000000000002E-3</v>
      </c>
      <c r="J52" s="94">
        <v>1.0999999999999999E-2</v>
      </c>
      <c r="K52" s="33">
        <f>$N$9+(I52*$O$9)+(I52*I52*$P$9)</f>
        <v>1.0293958400000001E-2</v>
      </c>
    </row>
    <row r="53" spans="1:11" ht="15" customHeight="1" x14ac:dyDescent="0.25">
      <c r="A53" s="29">
        <v>43314</v>
      </c>
      <c r="B53" s="28">
        <v>3</v>
      </c>
      <c r="C53" s="28" t="s">
        <v>376</v>
      </c>
      <c r="D53" s="90">
        <v>86</v>
      </c>
      <c r="E53" s="91" t="s">
        <v>122</v>
      </c>
      <c r="F53" s="92" t="s">
        <v>123</v>
      </c>
      <c r="G53" s="91" t="s">
        <v>29</v>
      </c>
      <c r="H53" s="93">
        <v>1.2999999999999999E-2</v>
      </c>
      <c r="I53" s="93">
        <v>8.0000000000000002E-3</v>
      </c>
      <c r="J53" s="94">
        <v>1.0999999999999999E-2</v>
      </c>
      <c r="K53" s="33">
        <f>$N$9+(I53*$O$9)+(I53*I53*$P$9)</f>
        <v>1.0293958400000001E-2</v>
      </c>
    </row>
    <row r="54" spans="1:11" ht="15" customHeight="1" x14ac:dyDescent="0.25">
      <c r="A54" s="29">
        <v>43314</v>
      </c>
      <c r="B54" s="28">
        <v>3</v>
      </c>
      <c r="C54" s="28" t="s">
        <v>371</v>
      </c>
      <c r="D54" s="90">
        <v>87</v>
      </c>
      <c r="E54" s="91" t="s">
        <v>124</v>
      </c>
      <c r="F54" s="92" t="s">
        <v>125</v>
      </c>
      <c r="G54" s="91" t="s">
        <v>29</v>
      </c>
      <c r="H54" s="93">
        <v>1.2E-2</v>
      </c>
      <c r="I54" s="93">
        <v>7.0000000000000001E-3</v>
      </c>
      <c r="J54" s="94">
        <v>0.01</v>
      </c>
      <c r="K54" s="33">
        <f>$N$9+(I54*$O$9)+(I54*I54*$P$9)</f>
        <v>9.0533869000000017E-3</v>
      </c>
    </row>
    <row r="55" spans="1:11" ht="15" customHeight="1" x14ac:dyDescent="0.25">
      <c r="A55" s="29">
        <v>43314</v>
      </c>
      <c r="B55" s="28">
        <v>4</v>
      </c>
      <c r="C55" s="28" t="s">
        <v>375</v>
      </c>
      <c r="D55" s="90">
        <v>88</v>
      </c>
      <c r="E55" s="91" t="s">
        <v>126</v>
      </c>
      <c r="F55" s="92" t="s">
        <v>127</v>
      </c>
      <c r="G55" s="91" t="s">
        <v>29</v>
      </c>
      <c r="H55" s="93">
        <v>1.2E-2</v>
      </c>
      <c r="I55" s="93">
        <v>7.0000000000000001E-3</v>
      </c>
      <c r="J55" s="94">
        <v>8.9999999999999993E-3</v>
      </c>
      <c r="K55" s="33">
        <f>$N$9+(I55*$O$9)+(I55*I55*$P$9)</f>
        <v>9.0533869000000017E-3</v>
      </c>
    </row>
    <row r="56" spans="1:11" ht="15" customHeight="1" x14ac:dyDescent="0.25">
      <c r="A56" s="29">
        <v>43314</v>
      </c>
      <c r="B56" s="28">
        <v>4</v>
      </c>
      <c r="C56" s="28" t="s">
        <v>376</v>
      </c>
      <c r="D56" s="90">
        <v>89</v>
      </c>
      <c r="E56" s="91" t="s">
        <v>128</v>
      </c>
      <c r="F56" s="92" t="s">
        <v>129</v>
      </c>
      <c r="G56" s="91" t="s">
        <v>29</v>
      </c>
      <c r="H56" s="93">
        <v>1.0999999999999999E-2</v>
      </c>
      <c r="I56" s="93">
        <v>6.0000000000000001E-3</v>
      </c>
      <c r="J56" s="94">
        <v>8.0000000000000002E-3</v>
      </c>
      <c r="K56" s="33">
        <f>$N$9+(I56*$O$9)+(I56*I56*$P$9)</f>
        <v>7.8210516000000001E-3</v>
      </c>
    </row>
    <row r="57" spans="1:11" ht="15" customHeight="1" x14ac:dyDescent="0.25">
      <c r="A57" s="29">
        <v>43314</v>
      </c>
      <c r="B57" s="28">
        <v>4</v>
      </c>
      <c r="C57" s="28" t="s">
        <v>371</v>
      </c>
      <c r="D57" s="90">
        <v>92</v>
      </c>
      <c r="E57" s="91" t="s">
        <v>130</v>
      </c>
      <c r="F57" s="92" t="s">
        <v>131</v>
      </c>
      <c r="G57" s="91" t="s">
        <v>29</v>
      </c>
      <c r="H57" s="93">
        <v>1.0999999999999999E-2</v>
      </c>
      <c r="I57" s="93">
        <v>6.0000000000000001E-3</v>
      </c>
      <c r="J57" s="94">
        <v>8.9999999999999993E-3</v>
      </c>
      <c r="K57" s="33">
        <f>$N$9+(I57*$O$9)+(I57*I57*$P$9)</f>
        <v>7.8210516000000001E-3</v>
      </c>
    </row>
    <row r="58" spans="1:11" ht="15" customHeight="1" x14ac:dyDescent="0.25">
      <c r="A58" s="29">
        <v>43314</v>
      </c>
      <c r="B58" s="28">
        <v>5</v>
      </c>
      <c r="C58" s="28" t="s">
        <v>375</v>
      </c>
      <c r="D58" s="90">
        <v>93</v>
      </c>
      <c r="E58" s="91" t="s">
        <v>132</v>
      </c>
      <c r="F58" s="92" t="s">
        <v>133</v>
      </c>
      <c r="G58" s="91" t="s">
        <v>29</v>
      </c>
      <c r="H58" s="93">
        <v>0.03</v>
      </c>
      <c r="I58" s="93">
        <v>2.5000000000000001E-2</v>
      </c>
      <c r="J58" s="94">
        <v>3.2000000000000001E-2</v>
      </c>
      <c r="K58" s="33">
        <f>$N$9+(I58*$O$9)+(I58*I58*$P$9)</f>
        <v>3.2643812500000001E-2</v>
      </c>
    </row>
    <row r="59" spans="1:11" ht="15" customHeight="1" x14ac:dyDescent="0.25">
      <c r="A59" s="29">
        <v>43314</v>
      </c>
      <c r="B59" s="28">
        <v>5</v>
      </c>
      <c r="C59" s="28" t="s">
        <v>376</v>
      </c>
      <c r="D59" s="90">
        <v>94</v>
      </c>
      <c r="E59" s="91" t="s">
        <v>134</v>
      </c>
      <c r="F59" s="92" t="s">
        <v>135</v>
      </c>
      <c r="G59" s="91" t="s">
        <v>29</v>
      </c>
      <c r="H59" s="93">
        <v>0.03</v>
      </c>
      <c r="I59" s="93">
        <v>2.5000000000000001E-2</v>
      </c>
      <c r="J59" s="94">
        <v>3.2000000000000001E-2</v>
      </c>
      <c r="K59" s="33">
        <f>$N$9+(I59*$O$9)+(I59*I59*$P$9)</f>
        <v>3.2643812500000001E-2</v>
      </c>
    </row>
    <row r="60" spans="1:11" ht="15" customHeight="1" x14ac:dyDescent="0.25">
      <c r="A60" s="29">
        <v>43314</v>
      </c>
      <c r="B60" s="28">
        <v>5</v>
      </c>
      <c r="C60" s="28" t="s">
        <v>371</v>
      </c>
      <c r="D60" s="90">
        <v>95</v>
      </c>
      <c r="E60" s="91" t="s">
        <v>136</v>
      </c>
      <c r="F60" s="92" t="s">
        <v>137</v>
      </c>
      <c r="G60" s="91" t="s">
        <v>29</v>
      </c>
      <c r="H60" s="93">
        <v>3.1E-2</v>
      </c>
      <c r="I60" s="93">
        <v>2.5000000000000001E-2</v>
      </c>
      <c r="J60" s="94">
        <v>3.3000000000000002E-2</v>
      </c>
      <c r="K60" s="33">
        <f>$N$9+(I60*$O$9)+(I60*I60*$P$9)</f>
        <v>3.2643812500000001E-2</v>
      </c>
    </row>
    <row r="61" spans="1:11" ht="15" customHeight="1" x14ac:dyDescent="0.25">
      <c r="A61" s="29">
        <v>43314</v>
      </c>
      <c r="B61" s="28">
        <v>6</v>
      </c>
      <c r="C61" s="28" t="s">
        <v>375</v>
      </c>
      <c r="D61" s="90">
        <v>96</v>
      </c>
      <c r="E61" s="91" t="s">
        <v>138</v>
      </c>
      <c r="F61" s="92" t="s">
        <v>139</v>
      </c>
      <c r="G61" s="91" t="s">
        <v>29</v>
      </c>
      <c r="H61" s="93">
        <v>5.6000000000000001E-2</v>
      </c>
      <c r="I61" s="93">
        <v>0.05</v>
      </c>
      <c r="J61" s="94">
        <v>6.5000000000000002E-2</v>
      </c>
      <c r="K61" s="33">
        <f>$N$15+(I61*$O$15)+(I61*I61*$P$15)</f>
        <v>6.4754249999999985E-2</v>
      </c>
    </row>
    <row r="62" spans="1:11" ht="15" customHeight="1" x14ac:dyDescent="0.25">
      <c r="A62" s="29">
        <v>43314</v>
      </c>
      <c r="B62" s="28">
        <v>6</v>
      </c>
      <c r="C62" s="28" t="s">
        <v>376</v>
      </c>
      <c r="D62" s="90">
        <v>97</v>
      </c>
      <c r="E62" s="91" t="s">
        <v>140</v>
      </c>
      <c r="F62" s="92" t="s">
        <v>141</v>
      </c>
      <c r="G62" s="91" t="s">
        <v>29</v>
      </c>
      <c r="H62" s="93">
        <v>0.06</v>
      </c>
      <c r="I62" s="93">
        <v>5.5E-2</v>
      </c>
      <c r="J62" s="94">
        <v>7.0999999999999994E-2</v>
      </c>
      <c r="K62" s="33">
        <f>$N$15+(I62*$O$15)+(I62*I62*$P$15)</f>
        <v>7.1184142499999992E-2</v>
      </c>
    </row>
    <row r="63" spans="1:11" ht="15" customHeight="1" x14ac:dyDescent="0.25">
      <c r="A63" s="29">
        <v>43314</v>
      </c>
      <c r="B63" s="28">
        <v>6</v>
      </c>
      <c r="C63" s="28" t="s">
        <v>371</v>
      </c>
      <c r="D63" s="90">
        <v>98</v>
      </c>
      <c r="E63" s="91" t="s">
        <v>142</v>
      </c>
      <c r="F63" s="92" t="s">
        <v>143</v>
      </c>
      <c r="G63" s="91" t="s">
        <v>29</v>
      </c>
      <c r="H63" s="93">
        <v>5.7000000000000002E-2</v>
      </c>
      <c r="I63" s="93">
        <v>5.0999999999999997E-2</v>
      </c>
      <c r="J63" s="94">
        <v>6.6000000000000003E-2</v>
      </c>
      <c r="K63" s="33">
        <f>$N$15+(I63*$O$15)+(I63*I63*$P$15)</f>
        <v>6.6039581699999989E-2</v>
      </c>
    </row>
    <row r="64" spans="1:11" ht="15" customHeight="1" x14ac:dyDescent="0.25">
      <c r="A64" s="29">
        <v>43314</v>
      </c>
      <c r="B64" s="28">
        <v>7</v>
      </c>
      <c r="C64" s="28" t="s">
        <v>375</v>
      </c>
      <c r="D64" s="90">
        <v>99</v>
      </c>
      <c r="E64" s="91" t="s">
        <v>144</v>
      </c>
      <c r="F64" s="92" t="s">
        <v>145</v>
      </c>
      <c r="G64" s="91" t="s">
        <v>29</v>
      </c>
      <c r="H64" s="93">
        <v>0.03</v>
      </c>
      <c r="I64" s="93">
        <v>2.5000000000000001E-2</v>
      </c>
      <c r="J64" s="94">
        <v>3.2000000000000001E-2</v>
      </c>
      <c r="K64" s="33">
        <f>$N$9+(I64*$O$9)+(I64*I64*$P$9)</f>
        <v>3.2643812500000001E-2</v>
      </c>
    </row>
    <row r="65" spans="1:11" ht="15" customHeight="1" x14ac:dyDescent="0.25">
      <c r="A65" s="29">
        <v>43314</v>
      </c>
      <c r="B65" s="28">
        <v>7</v>
      </c>
      <c r="C65" s="28" t="s">
        <v>376</v>
      </c>
      <c r="D65" s="90">
        <v>100</v>
      </c>
      <c r="E65" s="91" t="s">
        <v>146</v>
      </c>
      <c r="F65" s="92" t="s">
        <v>147</v>
      </c>
      <c r="G65" s="91" t="s">
        <v>29</v>
      </c>
      <c r="H65" s="93">
        <v>3.1E-2</v>
      </c>
      <c r="I65" s="93">
        <v>2.5999999999999999E-2</v>
      </c>
      <c r="J65" s="94">
        <v>3.4000000000000002E-2</v>
      </c>
      <c r="K65" s="33">
        <f>$N$9+(I65*$O$9)+(I65*I65*$P$9)</f>
        <v>3.40326356E-2</v>
      </c>
    </row>
    <row r="66" spans="1:11" ht="15" customHeight="1" x14ac:dyDescent="0.25">
      <c r="A66" s="29">
        <v>43314</v>
      </c>
      <c r="B66" s="28">
        <v>7</v>
      </c>
      <c r="C66" s="28" t="s">
        <v>371</v>
      </c>
      <c r="D66" s="90">
        <v>101</v>
      </c>
      <c r="E66" s="91" t="s">
        <v>148</v>
      </c>
      <c r="F66" s="92" t="s">
        <v>149</v>
      </c>
      <c r="G66" s="91" t="s">
        <v>29</v>
      </c>
      <c r="H66" s="93">
        <v>2.5999999999999999E-2</v>
      </c>
      <c r="I66" s="93">
        <v>2.1000000000000001E-2</v>
      </c>
      <c r="J66" s="94">
        <v>2.8000000000000001E-2</v>
      </c>
      <c r="K66" s="33">
        <f>$N$9+(I66*$O$9)+(I66*I66*$P$9)</f>
        <v>2.7170882100000005E-2</v>
      </c>
    </row>
    <row r="67" spans="1:11" ht="15" customHeight="1" x14ac:dyDescent="0.25">
      <c r="A67" s="29">
        <v>43314</v>
      </c>
      <c r="B67" s="28">
        <v>8</v>
      </c>
      <c r="C67" s="28" t="s">
        <v>375</v>
      </c>
      <c r="D67" s="90">
        <v>105</v>
      </c>
      <c r="E67" s="91" t="s">
        <v>150</v>
      </c>
      <c r="F67" s="92" t="s">
        <v>151</v>
      </c>
      <c r="G67" s="91" t="s">
        <v>29</v>
      </c>
      <c r="H67" s="93">
        <v>1.0999999999999999E-2</v>
      </c>
      <c r="I67" s="93">
        <v>6.0000000000000001E-3</v>
      </c>
      <c r="J67" s="94">
        <v>8.0000000000000002E-3</v>
      </c>
      <c r="K67" s="33">
        <f>$N$9+(I67*$O$9)+(I67*I67*$P$9)</f>
        <v>7.8210516000000001E-3</v>
      </c>
    </row>
    <row r="68" spans="1:11" ht="15" customHeight="1" x14ac:dyDescent="0.25">
      <c r="A68" s="29">
        <v>43314</v>
      </c>
      <c r="B68" s="28">
        <v>8</v>
      </c>
      <c r="C68" s="28" t="s">
        <v>376</v>
      </c>
      <c r="D68" s="90">
        <v>106</v>
      </c>
      <c r="E68" s="91" t="s">
        <v>152</v>
      </c>
      <c r="F68" s="92" t="s">
        <v>153</v>
      </c>
      <c r="G68" s="91" t="s">
        <v>29</v>
      </c>
      <c r="H68" s="93">
        <v>1.2999999999999999E-2</v>
      </c>
      <c r="I68" s="93">
        <v>8.0000000000000002E-3</v>
      </c>
      <c r="J68" s="94">
        <v>0.01</v>
      </c>
      <c r="K68" s="33">
        <f>$N$9+(I68*$O$9)+(I68*I68*$P$9)</f>
        <v>1.0293958400000001E-2</v>
      </c>
    </row>
    <row r="69" spans="1:11" ht="15" customHeight="1" x14ac:dyDescent="0.25">
      <c r="A69" s="29">
        <v>43314</v>
      </c>
      <c r="B69" s="28">
        <v>8</v>
      </c>
      <c r="C69" s="28" t="s">
        <v>371</v>
      </c>
      <c r="D69" s="90">
        <v>107</v>
      </c>
      <c r="E69" s="91" t="s">
        <v>154</v>
      </c>
      <c r="F69" s="92" t="s">
        <v>155</v>
      </c>
      <c r="G69" s="91" t="s">
        <v>29</v>
      </c>
      <c r="H69" s="93">
        <v>1.2E-2</v>
      </c>
      <c r="I69" s="93">
        <v>7.0000000000000001E-3</v>
      </c>
      <c r="J69" s="94">
        <v>0.01</v>
      </c>
      <c r="K69" s="33">
        <f>$N$9+(I69*$O$9)+(I69*I69*$P$9)</f>
        <v>9.0533869000000017E-3</v>
      </c>
    </row>
    <row r="70" spans="1:11" ht="15" customHeight="1" x14ac:dyDescent="0.25">
      <c r="A70" s="29">
        <v>43314</v>
      </c>
      <c r="B70" s="28">
        <v>9</v>
      </c>
      <c r="C70" s="28" t="s">
        <v>375</v>
      </c>
      <c r="D70" s="90">
        <v>108</v>
      </c>
      <c r="E70" s="91" t="s">
        <v>156</v>
      </c>
      <c r="F70" s="92" t="s">
        <v>157</v>
      </c>
      <c r="G70" s="91" t="s">
        <v>29</v>
      </c>
      <c r="H70" s="93">
        <v>8.0000000000000002E-3</v>
      </c>
      <c r="I70" s="93">
        <v>3.0000000000000001E-3</v>
      </c>
      <c r="J70" s="94">
        <v>5.0000000000000001E-3</v>
      </c>
      <c r="K70" s="33">
        <f>$N$9+(I70*$O$9)+(I70*I70*$P$9)</f>
        <v>4.1734629000000001E-3</v>
      </c>
    </row>
    <row r="71" spans="1:11" ht="15" customHeight="1" x14ac:dyDescent="0.25">
      <c r="A71" s="29">
        <v>43314</v>
      </c>
      <c r="B71" s="28">
        <v>9</v>
      </c>
      <c r="C71" s="28" t="s">
        <v>376</v>
      </c>
      <c r="D71" s="90">
        <v>109</v>
      </c>
      <c r="E71" s="91" t="s">
        <v>158</v>
      </c>
      <c r="F71" s="92" t="s">
        <v>159</v>
      </c>
      <c r="G71" s="91" t="s">
        <v>29</v>
      </c>
      <c r="H71" s="93">
        <v>8.0000000000000002E-3</v>
      </c>
      <c r="I71" s="93">
        <v>3.0000000000000001E-3</v>
      </c>
      <c r="J71" s="94">
        <v>5.0000000000000001E-3</v>
      </c>
      <c r="K71" s="33">
        <f>$N$9+(I71*$O$9)+(I71*I71*$P$9)</f>
        <v>4.1734629000000001E-3</v>
      </c>
    </row>
    <row r="72" spans="1:11" ht="15" customHeight="1" x14ac:dyDescent="0.25">
      <c r="A72" s="29">
        <v>43314</v>
      </c>
      <c r="B72" s="28">
        <v>9</v>
      </c>
      <c r="C72" s="28" t="s">
        <v>371</v>
      </c>
      <c r="D72" s="90">
        <v>110</v>
      </c>
      <c r="E72" s="91" t="s">
        <v>160</v>
      </c>
      <c r="F72" s="92" t="s">
        <v>161</v>
      </c>
      <c r="G72" s="91" t="s">
        <v>29</v>
      </c>
      <c r="H72" s="93">
        <v>8.0000000000000002E-3</v>
      </c>
      <c r="I72" s="93">
        <v>3.0000000000000001E-3</v>
      </c>
      <c r="J72" s="94">
        <v>5.0000000000000001E-3</v>
      </c>
      <c r="K72" s="33">
        <f>$N$9+(I72*$O$9)+(I72*I72*$P$9)</f>
        <v>4.1734629000000001E-3</v>
      </c>
    </row>
    <row r="73" spans="1:11" ht="15" customHeight="1" x14ac:dyDescent="0.25">
      <c r="A73" s="29">
        <v>43314</v>
      </c>
      <c r="B73" s="28">
        <v>10</v>
      </c>
      <c r="C73" s="28" t="s">
        <v>375</v>
      </c>
      <c r="D73" s="90">
        <v>111</v>
      </c>
      <c r="E73" s="91" t="s">
        <v>162</v>
      </c>
      <c r="F73" s="92" t="s">
        <v>163</v>
      </c>
      <c r="G73" s="91" t="s">
        <v>29</v>
      </c>
      <c r="H73" s="93">
        <v>8.0000000000000002E-3</v>
      </c>
      <c r="I73" s="93">
        <v>3.0000000000000001E-3</v>
      </c>
      <c r="J73" s="94">
        <v>5.0000000000000001E-3</v>
      </c>
      <c r="K73" s="33">
        <f>$N$9+(I73*$O$9)+(I73*I73*$P$9)</f>
        <v>4.1734629000000001E-3</v>
      </c>
    </row>
    <row r="74" spans="1:11" ht="15" customHeight="1" x14ac:dyDescent="0.25">
      <c r="A74" s="29">
        <v>43314</v>
      </c>
      <c r="B74" s="28">
        <v>10</v>
      </c>
      <c r="C74" s="28" t="s">
        <v>376</v>
      </c>
      <c r="D74" s="90">
        <v>112</v>
      </c>
      <c r="E74" s="91" t="s">
        <v>164</v>
      </c>
      <c r="F74" s="92" t="s">
        <v>165</v>
      </c>
      <c r="G74" s="91" t="s">
        <v>29</v>
      </c>
      <c r="H74" s="93">
        <v>8.0000000000000002E-3</v>
      </c>
      <c r="I74" s="93">
        <v>3.0000000000000001E-3</v>
      </c>
      <c r="J74" s="94">
        <v>4.0000000000000001E-3</v>
      </c>
      <c r="K74" s="33">
        <f>$N$9+(I74*$O$9)+(I74*I74*$P$9)</f>
        <v>4.1734629000000001E-3</v>
      </c>
    </row>
    <row r="75" spans="1:11" ht="15" customHeight="1" x14ac:dyDescent="0.25">
      <c r="A75" s="29">
        <v>43314</v>
      </c>
      <c r="B75" s="36">
        <v>10</v>
      </c>
      <c r="C75" s="28" t="s">
        <v>371</v>
      </c>
      <c r="D75" s="90">
        <v>114</v>
      </c>
      <c r="E75" s="91" t="s">
        <v>166</v>
      </c>
      <c r="F75" s="92" t="s">
        <v>167</v>
      </c>
      <c r="G75" s="91" t="s">
        <v>29</v>
      </c>
      <c r="H75" s="93">
        <v>8.0000000000000002E-3</v>
      </c>
      <c r="I75" s="93">
        <v>3.0000000000000001E-3</v>
      </c>
      <c r="J75" s="94">
        <v>4.0000000000000001E-3</v>
      </c>
      <c r="K75" s="33">
        <f>$N$9+(I75*$O$9)+(I75*I75*$P$9)</f>
        <v>4.1734629000000001E-3</v>
      </c>
    </row>
    <row r="76" spans="1:11" ht="15" customHeight="1" x14ac:dyDescent="0.25">
      <c r="A76" s="29">
        <v>43314</v>
      </c>
      <c r="B76" s="36">
        <v>11</v>
      </c>
      <c r="C76" s="28" t="s">
        <v>375</v>
      </c>
      <c r="D76" s="90">
        <v>115</v>
      </c>
      <c r="E76" s="91" t="s">
        <v>168</v>
      </c>
      <c r="F76" s="92" t="s">
        <v>169</v>
      </c>
      <c r="G76" s="91" t="s">
        <v>29</v>
      </c>
      <c r="H76" s="93">
        <v>8.9999999999999993E-3</v>
      </c>
      <c r="I76" s="93">
        <v>4.0000000000000001E-3</v>
      </c>
      <c r="J76" s="94">
        <v>6.0000000000000001E-3</v>
      </c>
      <c r="K76" s="33">
        <f>$N$9+(I76*$O$9)+(I76*I76*$P$9)</f>
        <v>5.3810895999999997E-3</v>
      </c>
    </row>
    <row r="77" spans="1:11" ht="15" customHeight="1" x14ac:dyDescent="0.25">
      <c r="A77" s="29">
        <v>43314</v>
      </c>
      <c r="B77" s="28">
        <v>11</v>
      </c>
      <c r="C77" s="28" t="s">
        <v>376</v>
      </c>
      <c r="D77" s="90">
        <v>116</v>
      </c>
      <c r="E77" s="91" t="s">
        <v>170</v>
      </c>
      <c r="F77" s="92" t="s">
        <v>171</v>
      </c>
      <c r="G77" s="91" t="s">
        <v>29</v>
      </c>
      <c r="H77" s="93">
        <v>8.9999999999999993E-3</v>
      </c>
      <c r="I77" s="93">
        <v>4.0000000000000001E-3</v>
      </c>
      <c r="J77" s="94">
        <v>6.0000000000000001E-3</v>
      </c>
      <c r="K77" s="33">
        <f>$N$9+(I77*$O$9)+(I77*I77*$P$9)</f>
        <v>5.3810895999999997E-3</v>
      </c>
    </row>
    <row r="78" spans="1:11" ht="15" customHeight="1" x14ac:dyDescent="0.25">
      <c r="A78" s="29">
        <v>43314</v>
      </c>
      <c r="B78" s="28">
        <v>11</v>
      </c>
      <c r="C78" s="28" t="s">
        <v>371</v>
      </c>
      <c r="D78" s="90">
        <v>117</v>
      </c>
      <c r="E78" s="91" t="s">
        <v>172</v>
      </c>
      <c r="F78" s="92" t="s">
        <v>173</v>
      </c>
      <c r="G78" s="91" t="s">
        <v>29</v>
      </c>
      <c r="H78" s="93">
        <v>8.9999999999999993E-3</v>
      </c>
      <c r="I78" s="93">
        <v>4.0000000000000001E-3</v>
      </c>
      <c r="J78" s="94">
        <v>5.0000000000000001E-3</v>
      </c>
      <c r="K78" s="33">
        <f>$N$9+(I78*$O$9)+(I78*I78*$P$9)</f>
        <v>5.3810895999999997E-3</v>
      </c>
    </row>
    <row r="79" spans="1:11" ht="15" customHeight="1" x14ac:dyDescent="0.25">
      <c r="A79" s="29">
        <v>43314</v>
      </c>
      <c r="B79" s="28">
        <v>12</v>
      </c>
      <c r="C79" s="28" t="s">
        <v>375</v>
      </c>
      <c r="D79" s="90">
        <v>118</v>
      </c>
      <c r="E79" s="91" t="s">
        <v>174</v>
      </c>
      <c r="F79" s="92" t="s">
        <v>175</v>
      </c>
      <c r="G79" s="91" t="s">
        <v>29</v>
      </c>
      <c r="H79" s="93">
        <v>1.2999999999999999E-2</v>
      </c>
      <c r="I79" s="93">
        <v>8.0000000000000002E-3</v>
      </c>
      <c r="J79" s="94">
        <v>1.0999999999999999E-2</v>
      </c>
      <c r="K79" s="33">
        <f>$N$9+(I79*$O$9)+(I79*I79*$P$9)</f>
        <v>1.0293958400000001E-2</v>
      </c>
    </row>
    <row r="80" spans="1:11" ht="15" customHeight="1" x14ac:dyDescent="0.25">
      <c r="A80" s="29">
        <v>43314</v>
      </c>
      <c r="B80" s="28">
        <v>12</v>
      </c>
      <c r="C80" s="28" t="s">
        <v>376</v>
      </c>
      <c r="D80" s="90">
        <v>119</v>
      </c>
      <c r="E80" s="91" t="s">
        <v>176</v>
      </c>
      <c r="F80" s="92" t="s">
        <v>177</v>
      </c>
      <c r="G80" s="91" t="s">
        <v>29</v>
      </c>
      <c r="H80" s="93">
        <v>1.4E-2</v>
      </c>
      <c r="I80" s="93">
        <v>8.9999999999999993E-3</v>
      </c>
      <c r="J80" s="94">
        <v>1.2E-2</v>
      </c>
      <c r="K80" s="33">
        <f>$N$9+(I80*$O$9)+(I80*I80*$P$9)</f>
        <v>1.1542766099999999E-2</v>
      </c>
    </row>
    <row r="81" spans="1:24" s="85" customFormat="1" ht="15" customHeight="1" x14ac:dyDescent="0.25">
      <c r="A81" s="29">
        <v>43314</v>
      </c>
      <c r="B81" s="28">
        <v>12</v>
      </c>
      <c r="C81" s="28" t="s">
        <v>371</v>
      </c>
      <c r="D81" s="90">
        <v>120</v>
      </c>
      <c r="E81" s="91" t="s">
        <v>178</v>
      </c>
      <c r="F81" s="92" t="s">
        <v>179</v>
      </c>
      <c r="G81" s="91" t="s">
        <v>29</v>
      </c>
      <c r="H81" s="93">
        <v>1.4999999999999999E-2</v>
      </c>
      <c r="I81" s="93">
        <v>0.01</v>
      </c>
      <c r="J81" s="94">
        <v>1.2999999999999999E-2</v>
      </c>
      <c r="K81" s="33">
        <f>$N$9+(I81*$O$9)+(I81*I81*$P$9)</f>
        <v>1.2799810000000002E-2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" customHeight="1" x14ac:dyDescent="0.25">
      <c r="A82" s="29">
        <v>43314</v>
      </c>
      <c r="B82" s="28">
        <v>13</v>
      </c>
      <c r="C82" s="28" t="s">
        <v>375</v>
      </c>
      <c r="D82" s="90">
        <v>123</v>
      </c>
      <c r="E82" s="91" t="s">
        <v>180</v>
      </c>
      <c r="F82" s="92" t="s">
        <v>181</v>
      </c>
      <c r="G82" s="91" t="s">
        <v>29</v>
      </c>
      <c r="H82" s="93">
        <v>8.9999999999999993E-3</v>
      </c>
      <c r="I82" s="93">
        <v>3.0000000000000001E-3</v>
      </c>
      <c r="J82" s="94">
        <v>5.0000000000000001E-3</v>
      </c>
      <c r="K82" s="33">
        <f>$N$9+(I82*$O$9)+(I82*I82*$P$9)</f>
        <v>4.1734629000000001E-3</v>
      </c>
    </row>
    <row r="83" spans="1:24" ht="15" customHeight="1" x14ac:dyDescent="0.25">
      <c r="A83" s="29">
        <v>43314</v>
      </c>
      <c r="B83" s="28">
        <v>13</v>
      </c>
      <c r="C83" s="28" t="s">
        <v>376</v>
      </c>
      <c r="D83" s="90">
        <v>125</v>
      </c>
      <c r="E83" s="91" t="s">
        <v>182</v>
      </c>
      <c r="F83" s="92" t="s">
        <v>183</v>
      </c>
      <c r="G83" s="91" t="s">
        <v>29</v>
      </c>
      <c r="H83" s="93">
        <v>8.0000000000000002E-3</v>
      </c>
      <c r="I83" s="93">
        <v>3.0000000000000001E-3</v>
      </c>
      <c r="J83" s="94">
        <v>5.0000000000000001E-3</v>
      </c>
      <c r="K83" s="33">
        <f>$N$9+(I83*$O$9)+(I83*I83*$P$9)</f>
        <v>4.1734629000000001E-3</v>
      </c>
    </row>
    <row r="84" spans="1:24" ht="15" customHeight="1" x14ac:dyDescent="0.25">
      <c r="A84" s="29">
        <v>43314</v>
      </c>
      <c r="B84" s="28">
        <v>13</v>
      </c>
      <c r="C84" s="28" t="s">
        <v>371</v>
      </c>
      <c r="D84" s="90">
        <v>126</v>
      </c>
      <c r="E84" s="91" t="s">
        <v>184</v>
      </c>
      <c r="F84" s="92" t="s">
        <v>185</v>
      </c>
      <c r="G84" s="91" t="s">
        <v>29</v>
      </c>
      <c r="H84" s="93">
        <v>8.9999999999999993E-3</v>
      </c>
      <c r="I84" s="93">
        <v>3.0000000000000001E-3</v>
      </c>
      <c r="J84" s="94">
        <v>5.0000000000000001E-3</v>
      </c>
      <c r="K84" s="33">
        <f>$N$9+(I84*$O$9)+(I84*I84*$P$9)</f>
        <v>4.1734629000000001E-3</v>
      </c>
    </row>
    <row r="85" spans="1:24" ht="15" customHeight="1" x14ac:dyDescent="0.25">
      <c r="A85" s="29">
        <v>43328</v>
      </c>
      <c r="B85" s="36">
        <v>1</v>
      </c>
      <c r="C85" s="28" t="s">
        <v>375</v>
      </c>
      <c r="D85" s="90">
        <v>127</v>
      </c>
      <c r="E85" s="91" t="s">
        <v>186</v>
      </c>
      <c r="F85" s="92" t="s">
        <v>187</v>
      </c>
      <c r="G85" s="91" t="s">
        <v>29</v>
      </c>
      <c r="H85" s="93">
        <v>3.5000000000000003E-2</v>
      </c>
      <c r="I85" s="93">
        <v>0.03</v>
      </c>
      <c r="J85" s="94">
        <v>3.9E-2</v>
      </c>
      <c r="K85" s="33">
        <f>$N$9+(I85*$O$9)+(I85*I85*$P$9)</f>
        <v>3.9670290000000004E-2</v>
      </c>
    </row>
    <row r="86" spans="1:24" ht="15" customHeight="1" x14ac:dyDescent="0.25">
      <c r="A86" s="29">
        <v>43328</v>
      </c>
      <c r="B86" s="28">
        <v>1</v>
      </c>
      <c r="C86" s="28" t="s">
        <v>376</v>
      </c>
      <c r="D86" s="90">
        <v>128</v>
      </c>
      <c r="E86" s="91" t="s">
        <v>188</v>
      </c>
      <c r="F86" s="92" t="s">
        <v>189</v>
      </c>
      <c r="G86" s="91" t="s">
        <v>29</v>
      </c>
      <c r="H86" s="93">
        <v>3.5000000000000003E-2</v>
      </c>
      <c r="I86" s="93">
        <v>0.03</v>
      </c>
      <c r="J86" s="94">
        <v>3.7999999999999999E-2</v>
      </c>
      <c r="K86" s="33">
        <f>$N$9+(I86*$O$9)+(I86*I86*$P$9)</f>
        <v>3.9670290000000004E-2</v>
      </c>
    </row>
    <row r="87" spans="1:24" ht="15" customHeight="1" x14ac:dyDescent="0.25">
      <c r="A87" s="29">
        <v>43328</v>
      </c>
      <c r="B87" s="28">
        <v>1</v>
      </c>
      <c r="C87" s="28" t="s">
        <v>371</v>
      </c>
      <c r="D87" s="90">
        <v>129</v>
      </c>
      <c r="E87" s="91" t="s">
        <v>190</v>
      </c>
      <c r="F87" s="92" t="s">
        <v>191</v>
      </c>
      <c r="G87" s="91" t="s">
        <v>29</v>
      </c>
      <c r="H87" s="93">
        <v>3.5000000000000003E-2</v>
      </c>
      <c r="I87" s="93">
        <v>0.03</v>
      </c>
      <c r="J87" s="94">
        <v>3.9E-2</v>
      </c>
      <c r="K87" s="33">
        <f>$N$9+(I87*$O$9)+(I87*I87*$P$9)</f>
        <v>3.9670290000000004E-2</v>
      </c>
    </row>
    <row r="88" spans="1:24" ht="15" customHeight="1" x14ac:dyDescent="0.25">
      <c r="A88" s="29">
        <v>43328</v>
      </c>
      <c r="B88" s="28">
        <v>2</v>
      </c>
      <c r="C88" s="28" t="s">
        <v>375</v>
      </c>
      <c r="D88" s="90">
        <v>131</v>
      </c>
      <c r="E88" s="91" t="s">
        <v>192</v>
      </c>
      <c r="F88" s="92" t="s">
        <v>193</v>
      </c>
      <c r="G88" s="91" t="s">
        <v>29</v>
      </c>
      <c r="H88" s="93">
        <v>2.5000000000000001E-2</v>
      </c>
      <c r="I88" s="93">
        <v>0.02</v>
      </c>
      <c r="J88" s="94">
        <v>2.5999999999999999E-2</v>
      </c>
      <c r="K88" s="33">
        <f>$N$9+(I88*$O$9)+(I88*I88*$P$9)</f>
        <v>2.5823240000000004E-2</v>
      </c>
    </row>
    <row r="89" spans="1:24" ht="15" customHeight="1" x14ac:dyDescent="0.25">
      <c r="A89" s="29">
        <v>43328</v>
      </c>
      <c r="B89" s="28">
        <v>2</v>
      </c>
      <c r="C89" s="28" t="s">
        <v>376</v>
      </c>
      <c r="D89" s="90">
        <v>132</v>
      </c>
      <c r="E89" s="91" t="s">
        <v>194</v>
      </c>
      <c r="F89" s="92" t="s">
        <v>195</v>
      </c>
      <c r="G89" s="91" t="s">
        <v>29</v>
      </c>
      <c r="H89" s="93">
        <v>2.4E-2</v>
      </c>
      <c r="I89" s="93">
        <v>1.9E-2</v>
      </c>
      <c r="J89" s="94">
        <v>2.5000000000000001E-2</v>
      </c>
      <c r="K89" s="33">
        <f>$N$9+(I89*$O$9)+(I89*I89*$P$9)</f>
        <v>2.4483834099999997E-2</v>
      </c>
    </row>
    <row r="90" spans="1:24" ht="15" customHeight="1" x14ac:dyDescent="0.25">
      <c r="A90" s="29">
        <v>43328</v>
      </c>
      <c r="B90" s="36">
        <v>2</v>
      </c>
      <c r="C90" s="28" t="s">
        <v>371</v>
      </c>
      <c r="D90" s="90">
        <v>133</v>
      </c>
      <c r="E90" s="91" t="s">
        <v>196</v>
      </c>
      <c r="F90" s="92" t="s">
        <v>197</v>
      </c>
      <c r="G90" s="91" t="s">
        <v>29</v>
      </c>
      <c r="H90" s="93">
        <v>2.1000000000000001E-2</v>
      </c>
      <c r="I90" s="93">
        <v>1.6E-2</v>
      </c>
      <c r="J90" s="94">
        <v>2.1000000000000001E-2</v>
      </c>
      <c r="K90" s="33">
        <f>$N$9+(I90*$O$9)+(I90*I90*$P$9)</f>
        <v>2.05150336E-2</v>
      </c>
    </row>
    <row r="91" spans="1:24" ht="15" customHeight="1" x14ac:dyDescent="0.25">
      <c r="A91" s="29">
        <v>43328</v>
      </c>
      <c r="B91" s="36">
        <v>3</v>
      </c>
      <c r="C91" s="28" t="s">
        <v>375</v>
      </c>
      <c r="D91" s="90">
        <v>134</v>
      </c>
      <c r="E91" s="91" t="s">
        <v>198</v>
      </c>
      <c r="F91" s="92" t="s">
        <v>199</v>
      </c>
      <c r="G91" s="91" t="s">
        <v>29</v>
      </c>
      <c r="H91" s="93">
        <v>1.6E-2</v>
      </c>
      <c r="I91" s="93">
        <v>1.0999999999999999E-2</v>
      </c>
      <c r="J91" s="94">
        <v>1.4999999999999999E-2</v>
      </c>
      <c r="K91" s="33">
        <f>$N$9+(I91*$O$9)+(I91*I91*$P$9)</f>
        <v>1.40650901E-2</v>
      </c>
    </row>
    <row r="92" spans="1:24" ht="15" customHeight="1" x14ac:dyDescent="0.25">
      <c r="A92" s="29">
        <v>43328</v>
      </c>
      <c r="B92" s="28">
        <v>3</v>
      </c>
      <c r="C92" s="28" t="s">
        <v>376</v>
      </c>
      <c r="D92" s="90">
        <v>136</v>
      </c>
      <c r="E92" s="91" t="s">
        <v>200</v>
      </c>
      <c r="F92" s="92" t="s">
        <v>201</v>
      </c>
      <c r="G92" s="91" t="s">
        <v>29</v>
      </c>
      <c r="H92" s="93">
        <v>1.7000000000000001E-2</v>
      </c>
      <c r="I92" s="93">
        <v>1.2E-2</v>
      </c>
      <c r="J92" s="94">
        <v>1.4999999999999999E-2</v>
      </c>
      <c r="K92" s="33">
        <f>$N$9+(I92*$O$9)+(I92*I92*$P$9)</f>
        <v>1.5338606400000001E-2</v>
      </c>
    </row>
    <row r="93" spans="1:24" ht="15" customHeight="1" x14ac:dyDescent="0.25">
      <c r="A93" s="29">
        <v>43328</v>
      </c>
      <c r="B93" s="28">
        <v>3</v>
      </c>
      <c r="C93" s="28" t="s">
        <v>371</v>
      </c>
      <c r="D93" s="90">
        <v>137</v>
      </c>
      <c r="E93" s="91" t="s">
        <v>202</v>
      </c>
      <c r="F93" s="92" t="s">
        <v>203</v>
      </c>
      <c r="G93" s="91" t="s">
        <v>29</v>
      </c>
      <c r="H93" s="93">
        <v>1.6E-2</v>
      </c>
      <c r="I93" s="93">
        <v>1.0999999999999999E-2</v>
      </c>
      <c r="J93" s="94">
        <v>1.4999999999999999E-2</v>
      </c>
      <c r="K93" s="33">
        <f>$N$9+(I93*$O$9)+(I93*I93*$P$9)</f>
        <v>1.40650901E-2</v>
      </c>
    </row>
    <row r="94" spans="1:24" ht="15" customHeight="1" x14ac:dyDescent="0.25">
      <c r="A94" s="29">
        <v>43328</v>
      </c>
      <c r="B94" s="28">
        <v>4</v>
      </c>
      <c r="C94" s="28" t="s">
        <v>375</v>
      </c>
      <c r="D94" s="90">
        <v>138</v>
      </c>
      <c r="E94" s="91" t="s">
        <v>204</v>
      </c>
      <c r="F94" s="92" t="s">
        <v>205</v>
      </c>
      <c r="G94" s="91" t="s">
        <v>29</v>
      </c>
      <c r="H94" s="93">
        <v>2.5000000000000001E-2</v>
      </c>
      <c r="I94" s="93">
        <v>0.02</v>
      </c>
      <c r="J94" s="94">
        <v>2.5999999999999999E-2</v>
      </c>
      <c r="K94" s="33">
        <f>$N$9+(I94*$O$9)+(I94*I94*$P$9)</f>
        <v>2.5823240000000004E-2</v>
      </c>
    </row>
    <row r="95" spans="1:24" ht="15" customHeight="1" x14ac:dyDescent="0.25">
      <c r="A95" s="29">
        <v>43328</v>
      </c>
      <c r="B95" s="28">
        <v>4</v>
      </c>
      <c r="C95" s="28" t="s">
        <v>376</v>
      </c>
      <c r="D95" s="90">
        <v>139</v>
      </c>
      <c r="E95" s="91" t="s">
        <v>206</v>
      </c>
      <c r="F95" s="92" t="s">
        <v>207</v>
      </c>
      <c r="G95" s="91" t="s">
        <v>29</v>
      </c>
      <c r="H95" s="93">
        <v>2.4E-2</v>
      </c>
      <c r="I95" s="93">
        <v>1.9E-2</v>
      </c>
      <c r="J95" s="94">
        <v>2.4E-2</v>
      </c>
      <c r="K95" s="33">
        <f>$N$9+(I95*$O$9)+(I95*I95*$P$9)</f>
        <v>2.4483834099999997E-2</v>
      </c>
    </row>
    <row r="96" spans="1:24" ht="15" customHeight="1" x14ac:dyDescent="0.25">
      <c r="A96" s="29">
        <v>43328</v>
      </c>
      <c r="B96" s="28">
        <v>4</v>
      </c>
      <c r="C96" s="28" t="s">
        <v>371</v>
      </c>
      <c r="D96" s="90">
        <v>142</v>
      </c>
      <c r="E96" s="91" t="s">
        <v>208</v>
      </c>
      <c r="F96" s="92" t="s">
        <v>209</v>
      </c>
      <c r="G96" s="91" t="s">
        <v>29</v>
      </c>
      <c r="H96" s="93">
        <v>2.7E-2</v>
      </c>
      <c r="I96" s="93">
        <v>2.1000000000000001E-2</v>
      </c>
      <c r="J96" s="94">
        <v>2.8000000000000001E-2</v>
      </c>
      <c r="K96" s="33">
        <f>$N$9+(I96*$O$9)+(I96*I96*$P$9)</f>
        <v>2.7170882100000005E-2</v>
      </c>
    </row>
    <row r="97" spans="1:11" ht="15" customHeight="1" x14ac:dyDescent="0.25">
      <c r="A97" s="29">
        <v>43328</v>
      </c>
      <c r="B97" s="28">
        <v>5</v>
      </c>
      <c r="C97" s="28" t="s">
        <v>375</v>
      </c>
      <c r="D97" s="90">
        <v>143</v>
      </c>
      <c r="E97" s="91" t="s">
        <v>210</v>
      </c>
      <c r="F97" s="92" t="s">
        <v>211</v>
      </c>
      <c r="G97" s="91" t="s">
        <v>29</v>
      </c>
      <c r="H97" s="93">
        <v>3.5999999999999997E-2</v>
      </c>
      <c r="I97" s="93">
        <v>0.03</v>
      </c>
      <c r="J97" s="94">
        <v>3.9E-2</v>
      </c>
      <c r="K97" s="33">
        <f>$N$9+(I97*$O$9)+(I97*I97*$P$9)</f>
        <v>3.9670290000000004E-2</v>
      </c>
    </row>
    <row r="98" spans="1:11" ht="15" customHeight="1" x14ac:dyDescent="0.25">
      <c r="A98" s="29">
        <v>43328</v>
      </c>
      <c r="B98" s="36">
        <v>5</v>
      </c>
      <c r="C98" s="28" t="s">
        <v>376</v>
      </c>
      <c r="D98" s="90">
        <v>144</v>
      </c>
      <c r="E98" s="91" t="s">
        <v>212</v>
      </c>
      <c r="F98" s="92" t="s">
        <v>213</v>
      </c>
      <c r="G98" s="91" t="s">
        <v>29</v>
      </c>
      <c r="H98" s="93">
        <v>3.5999999999999997E-2</v>
      </c>
      <c r="I98" s="93">
        <v>3.1E-2</v>
      </c>
      <c r="J98" s="94">
        <v>0.04</v>
      </c>
      <c r="K98" s="33">
        <f>$N$9+(I98*$O$9)+(I98*I98*$P$9)</f>
        <v>4.1100294100000004E-2</v>
      </c>
    </row>
    <row r="99" spans="1:11" ht="15" customHeight="1" x14ac:dyDescent="0.25">
      <c r="A99" s="29">
        <v>43328</v>
      </c>
      <c r="B99" s="36">
        <v>5</v>
      </c>
      <c r="C99" s="28" t="s">
        <v>371</v>
      </c>
      <c r="D99" s="90">
        <v>145</v>
      </c>
      <c r="E99" s="91" t="s">
        <v>214</v>
      </c>
      <c r="F99" s="92" t="s">
        <v>215</v>
      </c>
      <c r="G99" s="91" t="s">
        <v>29</v>
      </c>
      <c r="H99" s="93">
        <v>3.6999999999999998E-2</v>
      </c>
      <c r="I99" s="93">
        <v>3.1E-2</v>
      </c>
      <c r="J99" s="94">
        <v>0.04</v>
      </c>
      <c r="K99" s="33">
        <f>$N$9+(I99*$O$9)+(I99*I99*$P$9)</f>
        <v>4.1100294100000004E-2</v>
      </c>
    </row>
    <row r="100" spans="1:11" ht="15" customHeight="1" x14ac:dyDescent="0.25">
      <c r="A100" s="29">
        <v>43328</v>
      </c>
      <c r="B100" s="28">
        <v>6</v>
      </c>
      <c r="C100" s="28" t="s">
        <v>375</v>
      </c>
      <c r="D100" s="90">
        <v>147</v>
      </c>
      <c r="E100" s="91" t="s">
        <v>216</v>
      </c>
      <c r="F100" s="92" t="s">
        <v>217</v>
      </c>
      <c r="G100" s="91" t="s">
        <v>29</v>
      </c>
      <c r="H100" s="93">
        <v>5.0999999999999997E-2</v>
      </c>
      <c r="I100" s="93">
        <v>4.5999999999999999E-2</v>
      </c>
      <c r="J100" s="94">
        <v>5.8999999999999997E-2</v>
      </c>
      <c r="K100" s="33">
        <f>$N$15+(I100*$O$15)+(I100*I100*$P$15)</f>
        <v>5.9616157199999992E-2</v>
      </c>
    </row>
    <row r="101" spans="1:11" ht="15" customHeight="1" x14ac:dyDescent="0.25">
      <c r="A101" s="29">
        <v>43328</v>
      </c>
      <c r="B101" s="28">
        <v>6</v>
      </c>
      <c r="C101" s="28" t="s">
        <v>376</v>
      </c>
      <c r="D101" s="90">
        <v>148</v>
      </c>
      <c r="E101" s="91" t="s">
        <v>218</v>
      </c>
      <c r="F101" s="92" t="s">
        <v>219</v>
      </c>
      <c r="G101" s="91" t="s">
        <v>29</v>
      </c>
      <c r="H101" s="93">
        <v>4.8000000000000001E-2</v>
      </c>
      <c r="I101" s="93">
        <v>4.2000000000000003E-2</v>
      </c>
      <c r="J101" s="94">
        <v>5.3999999999999999E-2</v>
      </c>
      <c r="K101" s="33">
        <f>$N$15+(I101*$O$15)+(I101*I101*$P$15)</f>
        <v>5.4483238799999993E-2</v>
      </c>
    </row>
    <row r="102" spans="1:11" ht="15" customHeight="1" x14ac:dyDescent="0.25">
      <c r="A102" s="29">
        <v>43328</v>
      </c>
      <c r="B102" s="28">
        <v>6</v>
      </c>
      <c r="C102" s="28" t="s">
        <v>371</v>
      </c>
      <c r="D102" s="90">
        <v>149</v>
      </c>
      <c r="E102" s="91" t="s">
        <v>220</v>
      </c>
      <c r="F102" s="92" t="s">
        <v>221</v>
      </c>
      <c r="G102" s="91" t="s">
        <v>29</v>
      </c>
      <c r="H102" s="93">
        <v>4.2999999999999997E-2</v>
      </c>
      <c r="I102" s="93">
        <v>3.6999999999999998E-2</v>
      </c>
      <c r="J102" s="94">
        <v>4.8000000000000001E-2</v>
      </c>
      <c r="K102" s="33">
        <f>$N$9+(I102*$O$9)+(I102*I102*$P$9)</f>
        <v>4.9853278899999999E-2</v>
      </c>
    </row>
    <row r="103" spans="1:11" ht="15" customHeight="1" x14ac:dyDescent="0.25">
      <c r="A103" s="29">
        <v>43328</v>
      </c>
      <c r="B103" s="28">
        <v>7</v>
      </c>
      <c r="C103" s="28" t="s">
        <v>375</v>
      </c>
      <c r="D103" s="90">
        <v>150</v>
      </c>
      <c r="E103" s="91" t="s">
        <v>222</v>
      </c>
      <c r="F103" s="92" t="s">
        <v>223</v>
      </c>
      <c r="G103" s="91" t="s">
        <v>29</v>
      </c>
      <c r="H103" s="93">
        <v>1.2999999999999999E-2</v>
      </c>
      <c r="I103" s="93">
        <v>8.0000000000000002E-3</v>
      </c>
      <c r="J103" s="94">
        <v>0.01</v>
      </c>
      <c r="K103" s="33">
        <f>$N$9+(I103*$O$9)+(I103*I103*$P$9)</f>
        <v>1.0293958400000001E-2</v>
      </c>
    </row>
    <row r="104" spans="1:11" ht="15" customHeight="1" x14ac:dyDescent="0.25">
      <c r="A104" s="29">
        <v>43328</v>
      </c>
      <c r="B104" s="28">
        <v>7</v>
      </c>
      <c r="C104" s="28" t="s">
        <v>376</v>
      </c>
      <c r="D104" s="90">
        <v>151</v>
      </c>
      <c r="E104" s="91" t="s">
        <v>224</v>
      </c>
      <c r="F104" s="92" t="s">
        <v>225</v>
      </c>
      <c r="G104" s="91" t="s">
        <v>29</v>
      </c>
      <c r="H104" s="93">
        <v>1.4E-2</v>
      </c>
      <c r="I104" s="93">
        <v>8.9999999999999993E-3</v>
      </c>
      <c r="J104" s="94">
        <v>1.2E-2</v>
      </c>
      <c r="K104" s="33">
        <f>$N$9+(I104*$O$9)+(I104*I104*$P$9)</f>
        <v>1.1542766099999999E-2</v>
      </c>
    </row>
    <row r="105" spans="1:11" ht="15" customHeight="1" x14ac:dyDescent="0.25">
      <c r="A105" s="29">
        <v>43328</v>
      </c>
      <c r="B105" s="28">
        <v>7</v>
      </c>
      <c r="C105" s="28" t="s">
        <v>371</v>
      </c>
      <c r="D105" s="90">
        <v>152</v>
      </c>
      <c r="E105" s="91" t="s">
        <v>226</v>
      </c>
      <c r="F105" s="92" t="s">
        <v>227</v>
      </c>
      <c r="G105" s="91" t="s">
        <v>29</v>
      </c>
      <c r="H105" s="93">
        <v>1.4999999999999999E-2</v>
      </c>
      <c r="I105" s="93">
        <v>8.9999999999999993E-3</v>
      </c>
      <c r="J105" s="94">
        <v>1.2999999999999999E-2</v>
      </c>
      <c r="K105" s="33">
        <f>$N$9+(I105*$O$9)+(I105*I105*$P$9)</f>
        <v>1.1542766099999999E-2</v>
      </c>
    </row>
    <row r="106" spans="1:11" ht="15" customHeight="1" x14ac:dyDescent="0.25">
      <c r="A106" s="29">
        <v>43328</v>
      </c>
      <c r="B106" s="28">
        <v>8</v>
      </c>
      <c r="C106" s="28" t="s">
        <v>375</v>
      </c>
      <c r="D106" s="90">
        <v>153</v>
      </c>
      <c r="E106" s="91" t="s">
        <v>228</v>
      </c>
      <c r="F106" s="92" t="s">
        <v>229</v>
      </c>
      <c r="G106" s="91" t="s">
        <v>29</v>
      </c>
      <c r="H106" s="93">
        <v>8.0000000000000002E-3</v>
      </c>
      <c r="I106" s="93">
        <v>3.0000000000000001E-3</v>
      </c>
      <c r="J106" s="94">
        <v>4.0000000000000001E-3</v>
      </c>
      <c r="K106" s="33">
        <f>$N$9+(I106*$O$9)+(I106*I106*$P$9)</f>
        <v>4.1734629000000001E-3</v>
      </c>
    </row>
    <row r="107" spans="1:11" ht="15" customHeight="1" x14ac:dyDescent="0.25">
      <c r="A107" s="29">
        <v>43328</v>
      </c>
      <c r="B107" s="28">
        <v>8</v>
      </c>
      <c r="C107" s="28" t="s">
        <v>376</v>
      </c>
      <c r="D107" s="90">
        <v>154</v>
      </c>
      <c r="E107" s="91" t="s">
        <v>230</v>
      </c>
      <c r="F107" s="92" t="s">
        <v>231</v>
      </c>
      <c r="G107" s="91" t="s">
        <v>29</v>
      </c>
      <c r="H107" s="93">
        <v>8.0000000000000002E-3</v>
      </c>
      <c r="I107" s="93">
        <v>3.0000000000000001E-3</v>
      </c>
      <c r="J107" s="94">
        <v>4.0000000000000001E-3</v>
      </c>
      <c r="K107" s="33">
        <f>$N$9+(I107*$O$9)+(I107*I107*$P$9)</f>
        <v>4.1734629000000001E-3</v>
      </c>
    </row>
    <row r="108" spans="1:11" ht="15" customHeight="1" x14ac:dyDescent="0.25">
      <c r="A108" s="29">
        <v>43328</v>
      </c>
      <c r="B108" s="28">
        <v>8</v>
      </c>
      <c r="C108" s="28" t="s">
        <v>371</v>
      </c>
      <c r="D108" s="90">
        <v>155</v>
      </c>
      <c r="E108" s="91" t="s">
        <v>232</v>
      </c>
      <c r="F108" s="92" t="s">
        <v>233</v>
      </c>
      <c r="G108" s="91" t="s">
        <v>29</v>
      </c>
      <c r="H108" s="93">
        <v>8.0000000000000002E-3</v>
      </c>
      <c r="I108" s="93">
        <v>3.0000000000000001E-3</v>
      </c>
      <c r="J108" s="94">
        <v>4.0000000000000001E-3</v>
      </c>
      <c r="K108" s="33">
        <f>$N$9+(I108*$O$9)+(I108*I108*$P$9)</f>
        <v>4.1734629000000001E-3</v>
      </c>
    </row>
    <row r="109" spans="1:11" ht="15" customHeight="1" x14ac:dyDescent="0.25">
      <c r="A109" s="29">
        <v>43328</v>
      </c>
      <c r="B109" s="28">
        <v>9</v>
      </c>
      <c r="C109" s="28" t="s">
        <v>375</v>
      </c>
      <c r="D109" s="90">
        <v>156</v>
      </c>
      <c r="E109" s="91" t="s">
        <v>234</v>
      </c>
      <c r="F109" s="92" t="s">
        <v>235</v>
      </c>
      <c r="G109" s="91" t="s">
        <v>29</v>
      </c>
      <c r="H109" s="93">
        <v>7.0000000000000001E-3</v>
      </c>
      <c r="I109" s="93">
        <v>2E-3</v>
      </c>
      <c r="J109" s="94">
        <v>3.0000000000000001E-3</v>
      </c>
      <c r="K109" s="33">
        <f>$N$9+(I109*$O$9)+(I109*I109*$P$9)</f>
        <v>2.9740724000000001E-3</v>
      </c>
    </row>
    <row r="110" spans="1:11" ht="15" customHeight="1" x14ac:dyDescent="0.25">
      <c r="A110" s="29">
        <v>43328</v>
      </c>
      <c r="B110" s="28">
        <v>9</v>
      </c>
      <c r="C110" s="28" t="s">
        <v>376</v>
      </c>
      <c r="D110" s="90">
        <v>158</v>
      </c>
      <c r="E110" s="91" t="s">
        <v>236</v>
      </c>
      <c r="F110" s="92" t="s">
        <v>237</v>
      </c>
      <c r="G110" s="91" t="s">
        <v>29</v>
      </c>
      <c r="H110" s="93">
        <v>7.0000000000000001E-3</v>
      </c>
      <c r="I110" s="93">
        <v>2E-3</v>
      </c>
      <c r="J110" s="94">
        <v>3.0000000000000001E-3</v>
      </c>
      <c r="K110" s="33">
        <f>$N$9+(I110*$O$9)+(I110*I110*$P$9)</f>
        <v>2.9740724000000001E-3</v>
      </c>
    </row>
    <row r="111" spans="1:11" ht="15" customHeight="1" x14ac:dyDescent="0.25">
      <c r="A111" s="29">
        <v>43328</v>
      </c>
      <c r="B111" s="28">
        <v>9</v>
      </c>
      <c r="C111" s="28" t="s">
        <v>371</v>
      </c>
      <c r="D111" s="90">
        <v>159</v>
      </c>
      <c r="E111" s="91" t="s">
        <v>238</v>
      </c>
      <c r="F111" s="92" t="s">
        <v>239</v>
      </c>
      <c r="G111" s="91" t="s">
        <v>29</v>
      </c>
      <c r="H111" s="93">
        <v>7.0000000000000001E-3</v>
      </c>
      <c r="I111" s="93">
        <v>2E-3</v>
      </c>
      <c r="J111" s="94">
        <v>3.0000000000000001E-3</v>
      </c>
      <c r="K111" s="33">
        <f>$N$9+(I111*$O$9)+(I111*I111*$P$9)</f>
        <v>2.9740724000000001E-3</v>
      </c>
    </row>
    <row r="112" spans="1:11" ht="15" customHeight="1" x14ac:dyDescent="0.25">
      <c r="A112" s="29">
        <v>43328</v>
      </c>
      <c r="B112" s="28">
        <v>10</v>
      </c>
      <c r="C112" s="28" t="s">
        <v>375</v>
      </c>
      <c r="D112" s="90">
        <v>160</v>
      </c>
      <c r="E112" s="91" t="s">
        <v>240</v>
      </c>
      <c r="F112" s="92" t="s">
        <v>241</v>
      </c>
      <c r="G112" s="91" t="s">
        <v>29</v>
      </c>
      <c r="H112" s="93">
        <v>8.0000000000000002E-3</v>
      </c>
      <c r="I112" s="93">
        <v>2E-3</v>
      </c>
      <c r="J112" s="94">
        <v>3.0000000000000001E-3</v>
      </c>
      <c r="K112" s="33">
        <f>$N$9+(I112*$O$9)+(I112*I112*$P$9)</f>
        <v>2.9740724000000001E-3</v>
      </c>
    </row>
    <row r="113" spans="1:11" ht="15" customHeight="1" x14ac:dyDescent="0.25">
      <c r="A113" s="29">
        <v>43328</v>
      </c>
      <c r="B113" s="28">
        <v>10</v>
      </c>
      <c r="C113" s="28" t="s">
        <v>376</v>
      </c>
      <c r="D113" s="90">
        <v>161</v>
      </c>
      <c r="E113" s="91" t="s">
        <v>242</v>
      </c>
      <c r="F113" s="92" t="s">
        <v>243</v>
      </c>
      <c r="G113" s="91" t="s">
        <v>29</v>
      </c>
      <c r="H113" s="93">
        <v>7.0000000000000001E-3</v>
      </c>
      <c r="I113" s="93">
        <v>2E-3</v>
      </c>
      <c r="J113" s="94">
        <v>3.0000000000000001E-3</v>
      </c>
      <c r="K113" s="33">
        <f>$N$9+(I113*$O$9)+(I113*I113*$P$9)</f>
        <v>2.9740724000000001E-3</v>
      </c>
    </row>
    <row r="114" spans="1:11" ht="15" customHeight="1" x14ac:dyDescent="0.25">
      <c r="A114" s="29">
        <v>43328</v>
      </c>
      <c r="B114" s="28">
        <v>10</v>
      </c>
      <c r="C114" s="28" t="s">
        <v>371</v>
      </c>
      <c r="D114" s="90">
        <v>162</v>
      </c>
      <c r="E114" s="91" t="s">
        <v>244</v>
      </c>
      <c r="F114" s="92" t="s">
        <v>245</v>
      </c>
      <c r="G114" s="91" t="s">
        <v>29</v>
      </c>
      <c r="H114" s="93">
        <v>7.0000000000000001E-3</v>
      </c>
      <c r="I114" s="93">
        <v>2E-3</v>
      </c>
      <c r="J114" s="94">
        <v>3.0000000000000001E-3</v>
      </c>
      <c r="K114" s="33">
        <f>$N$9+(I114*$O$9)+(I114*I114*$P$9)</f>
        <v>2.9740724000000001E-3</v>
      </c>
    </row>
    <row r="115" spans="1:11" ht="15" customHeight="1" x14ac:dyDescent="0.25">
      <c r="A115" s="29">
        <v>43328</v>
      </c>
      <c r="B115" s="28">
        <v>11</v>
      </c>
      <c r="C115" s="28" t="s">
        <v>375</v>
      </c>
      <c r="D115" s="90">
        <v>163</v>
      </c>
      <c r="E115" s="91" t="s">
        <v>246</v>
      </c>
      <c r="F115" s="92" t="s">
        <v>247</v>
      </c>
      <c r="G115" s="91" t="s">
        <v>29</v>
      </c>
      <c r="H115" s="93">
        <v>8.0000000000000002E-3</v>
      </c>
      <c r="I115" s="93">
        <v>2E-3</v>
      </c>
      <c r="J115" s="94">
        <v>4.0000000000000001E-3</v>
      </c>
      <c r="K115" s="33">
        <f>$N$9+(I115*$O$9)+(I115*I115*$P$9)</f>
        <v>2.9740724000000001E-3</v>
      </c>
    </row>
    <row r="116" spans="1:11" ht="15" customHeight="1" x14ac:dyDescent="0.25">
      <c r="A116" s="29">
        <v>43328</v>
      </c>
      <c r="B116" s="28">
        <v>11</v>
      </c>
      <c r="C116" s="28" t="s">
        <v>376</v>
      </c>
      <c r="D116" s="90">
        <v>166</v>
      </c>
      <c r="E116" s="91" t="s">
        <v>248</v>
      </c>
      <c r="F116" s="92" t="s">
        <v>249</v>
      </c>
      <c r="G116" s="91" t="s">
        <v>29</v>
      </c>
      <c r="H116" s="93">
        <v>8.0000000000000002E-3</v>
      </c>
      <c r="I116" s="93">
        <v>2E-3</v>
      </c>
      <c r="J116" s="94">
        <v>4.0000000000000001E-3</v>
      </c>
      <c r="K116" s="33">
        <f>$N$9+(I116*$O$9)+(I116*I116*$P$9)</f>
        <v>2.9740724000000001E-3</v>
      </c>
    </row>
    <row r="117" spans="1:11" ht="15" customHeight="1" x14ac:dyDescent="0.25">
      <c r="A117" s="29">
        <v>43328</v>
      </c>
      <c r="B117" s="28">
        <v>11</v>
      </c>
      <c r="C117" s="28" t="s">
        <v>371</v>
      </c>
      <c r="D117" s="90">
        <v>167</v>
      </c>
      <c r="E117" s="91" t="s">
        <v>250</v>
      </c>
      <c r="F117" s="92" t="s">
        <v>251</v>
      </c>
      <c r="G117" s="91" t="s">
        <v>29</v>
      </c>
      <c r="H117" s="93">
        <v>8.0000000000000002E-3</v>
      </c>
      <c r="I117" s="93">
        <v>2E-3</v>
      </c>
      <c r="J117" s="94">
        <v>4.0000000000000001E-3</v>
      </c>
      <c r="K117" s="33">
        <f>$N$9+(I117*$O$9)+(I117*I117*$P$9)</f>
        <v>2.9740724000000001E-3</v>
      </c>
    </row>
    <row r="118" spans="1:11" ht="15" customHeight="1" x14ac:dyDescent="0.25">
      <c r="A118" s="29">
        <v>43328</v>
      </c>
      <c r="B118" s="36">
        <v>12</v>
      </c>
      <c r="C118" s="28" t="s">
        <v>375</v>
      </c>
      <c r="D118" s="90">
        <v>169</v>
      </c>
      <c r="E118" s="91" t="s">
        <v>252</v>
      </c>
      <c r="F118" s="92" t="s">
        <v>253</v>
      </c>
      <c r="G118" s="91" t="s">
        <v>29</v>
      </c>
      <c r="H118" s="93">
        <v>1.7999999999999999E-2</v>
      </c>
      <c r="I118" s="93">
        <v>1.2E-2</v>
      </c>
      <c r="J118" s="94">
        <v>1.6E-2</v>
      </c>
      <c r="K118" s="33">
        <f>$N$9+(I118*$O$9)+(I118*I118*$P$9)</f>
        <v>1.5338606400000001E-2</v>
      </c>
    </row>
    <row r="119" spans="1:11" ht="15" customHeight="1" x14ac:dyDescent="0.25">
      <c r="A119" s="29">
        <v>43328</v>
      </c>
      <c r="B119" s="36">
        <v>12</v>
      </c>
      <c r="C119" s="28" t="s">
        <v>376</v>
      </c>
      <c r="D119" s="90">
        <v>170</v>
      </c>
      <c r="E119" s="91" t="s">
        <v>254</v>
      </c>
      <c r="F119" s="92" t="s">
        <v>255</v>
      </c>
      <c r="G119" s="91" t="s">
        <v>29</v>
      </c>
      <c r="H119" s="93">
        <v>1.7999999999999999E-2</v>
      </c>
      <c r="I119" s="93">
        <v>1.2E-2</v>
      </c>
      <c r="J119" s="94">
        <v>1.6E-2</v>
      </c>
      <c r="K119" s="33">
        <f>$N$9+(I119*$O$9)+(I119*I119*$P$9)</f>
        <v>1.5338606400000001E-2</v>
      </c>
    </row>
    <row r="120" spans="1:11" ht="15" customHeight="1" x14ac:dyDescent="0.25">
      <c r="A120" s="29">
        <v>43328</v>
      </c>
      <c r="B120" s="28">
        <v>12</v>
      </c>
      <c r="C120" s="28" t="s">
        <v>371</v>
      </c>
      <c r="D120" s="90">
        <v>171</v>
      </c>
      <c r="E120" s="91" t="s">
        <v>256</v>
      </c>
      <c r="F120" s="92" t="s">
        <v>257</v>
      </c>
      <c r="G120" s="91" t="s">
        <v>29</v>
      </c>
      <c r="H120" s="93">
        <v>1.7000000000000001E-2</v>
      </c>
      <c r="I120" s="93">
        <v>1.2E-2</v>
      </c>
      <c r="J120" s="94">
        <v>1.6E-2</v>
      </c>
      <c r="K120" s="33">
        <f>$N$9+(I120*$O$9)+(I120*I120*$P$9)</f>
        <v>1.5338606400000001E-2</v>
      </c>
    </row>
    <row r="121" spans="1:11" ht="15" customHeight="1" x14ac:dyDescent="0.25">
      <c r="A121" s="29">
        <v>43328</v>
      </c>
      <c r="B121" s="28">
        <v>13</v>
      </c>
      <c r="C121" s="28" t="s">
        <v>375</v>
      </c>
      <c r="D121" s="90">
        <v>172</v>
      </c>
      <c r="E121" s="91" t="s">
        <v>258</v>
      </c>
      <c r="F121" s="92" t="s">
        <v>259</v>
      </c>
      <c r="G121" s="91" t="s">
        <v>29</v>
      </c>
      <c r="H121" s="93">
        <v>0.01</v>
      </c>
      <c r="I121" s="93">
        <v>4.0000000000000001E-3</v>
      </c>
      <c r="J121" s="94">
        <v>6.0000000000000001E-3</v>
      </c>
      <c r="K121" s="33">
        <f>$N$9+(I121*$O$9)+(I121*I121*$P$9)</f>
        <v>5.3810895999999997E-3</v>
      </c>
    </row>
    <row r="122" spans="1:11" ht="15" customHeight="1" x14ac:dyDescent="0.25">
      <c r="A122" s="29">
        <v>43328</v>
      </c>
      <c r="B122" s="28">
        <v>13</v>
      </c>
      <c r="C122" s="28" t="s">
        <v>376</v>
      </c>
      <c r="D122" s="90">
        <v>173</v>
      </c>
      <c r="E122" s="91" t="s">
        <v>260</v>
      </c>
      <c r="F122" s="92" t="s">
        <v>261</v>
      </c>
      <c r="G122" s="91" t="s">
        <v>29</v>
      </c>
      <c r="H122" s="93">
        <v>8.0000000000000002E-3</v>
      </c>
      <c r="I122" s="93">
        <v>3.0000000000000001E-3</v>
      </c>
      <c r="J122" s="94">
        <v>4.0000000000000001E-3</v>
      </c>
      <c r="K122" s="33">
        <f>$N$9+(I122*$O$9)+(I122*I122*$P$9)</f>
        <v>4.1734629000000001E-3</v>
      </c>
    </row>
    <row r="123" spans="1:11" ht="15" customHeight="1" x14ac:dyDescent="0.25">
      <c r="A123" s="29">
        <v>43328</v>
      </c>
      <c r="B123" s="28">
        <v>13</v>
      </c>
      <c r="C123" s="28" t="s">
        <v>371</v>
      </c>
      <c r="D123" s="90">
        <v>174</v>
      </c>
      <c r="E123" s="91" t="s">
        <v>262</v>
      </c>
      <c r="F123" s="92" t="s">
        <v>263</v>
      </c>
      <c r="G123" s="91" t="s">
        <v>29</v>
      </c>
      <c r="H123" s="93">
        <v>8.9999999999999993E-3</v>
      </c>
      <c r="I123" s="93">
        <v>3.0000000000000001E-3</v>
      </c>
      <c r="J123" s="94">
        <v>5.0000000000000001E-3</v>
      </c>
      <c r="K123" s="33">
        <f>$N$9+(I123*$O$9)+(I123*I123*$P$9)</f>
        <v>4.1734629000000001E-3</v>
      </c>
    </row>
    <row r="124" spans="1:11" ht="15" customHeight="1" x14ac:dyDescent="0.25">
      <c r="A124" s="29">
        <v>43343</v>
      </c>
      <c r="B124" s="28">
        <v>1</v>
      </c>
      <c r="C124" s="28" t="s">
        <v>375</v>
      </c>
      <c r="D124" s="90">
        <v>175</v>
      </c>
      <c r="E124" s="91" t="s">
        <v>264</v>
      </c>
      <c r="F124" s="92" t="s">
        <v>265</v>
      </c>
      <c r="G124" s="91" t="s">
        <v>29</v>
      </c>
      <c r="H124" s="93">
        <v>3.9E-2</v>
      </c>
      <c r="I124" s="93">
        <v>3.4000000000000002E-2</v>
      </c>
      <c r="J124" s="94">
        <v>4.3999999999999997E-2</v>
      </c>
      <c r="K124" s="33">
        <f>$N$9+(I124*$O$9)+(I124*I124*$P$9)</f>
        <v>4.5439723600000009E-2</v>
      </c>
    </row>
    <row r="125" spans="1:11" ht="15" customHeight="1" x14ac:dyDescent="0.25">
      <c r="A125" s="29">
        <v>43343</v>
      </c>
      <c r="B125" s="28">
        <v>1</v>
      </c>
      <c r="C125" s="28" t="s">
        <v>376</v>
      </c>
      <c r="D125" s="90">
        <v>176</v>
      </c>
      <c r="E125" s="91" t="s">
        <v>266</v>
      </c>
      <c r="F125" s="92" t="s">
        <v>267</v>
      </c>
      <c r="G125" s="91" t="s">
        <v>29</v>
      </c>
      <c r="H125" s="93">
        <v>3.6999999999999998E-2</v>
      </c>
      <c r="I125" s="93">
        <v>3.1E-2</v>
      </c>
      <c r="J125" s="94">
        <v>4.1000000000000002E-2</v>
      </c>
      <c r="K125" s="33">
        <f>$N$9+(I125*$O$9)+(I125*I125*$P$9)</f>
        <v>4.1100294100000004E-2</v>
      </c>
    </row>
    <row r="126" spans="1:11" ht="15" customHeight="1" x14ac:dyDescent="0.25">
      <c r="A126" s="29">
        <v>43343</v>
      </c>
      <c r="B126" s="28">
        <v>1</v>
      </c>
      <c r="C126" s="28" t="s">
        <v>371</v>
      </c>
      <c r="D126" s="90">
        <v>177</v>
      </c>
      <c r="E126" s="91" t="s">
        <v>268</v>
      </c>
      <c r="F126" s="92" t="s">
        <v>269</v>
      </c>
      <c r="G126" s="91" t="s">
        <v>29</v>
      </c>
      <c r="H126" s="93">
        <v>3.1E-2</v>
      </c>
      <c r="I126" s="93">
        <v>2.5000000000000001E-2</v>
      </c>
      <c r="J126" s="94">
        <v>3.2000000000000001E-2</v>
      </c>
      <c r="K126" s="33">
        <f>$N$9+(I126*$O$9)+(I126*I126*$P$9)</f>
        <v>3.2643812500000001E-2</v>
      </c>
    </row>
    <row r="127" spans="1:11" ht="15" customHeight="1" x14ac:dyDescent="0.25">
      <c r="A127" s="29">
        <v>43343</v>
      </c>
      <c r="B127" s="28">
        <v>2</v>
      </c>
      <c r="C127" s="28" t="s">
        <v>375</v>
      </c>
      <c r="D127" s="90">
        <v>178</v>
      </c>
      <c r="E127" s="91" t="s">
        <v>270</v>
      </c>
      <c r="F127" s="92" t="s">
        <v>271</v>
      </c>
      <c r="G127" s="91" t="s">
        <v>29</v>
      </c>
      <c r="H127" s="93">
        <v>2.5000000000000001E-2</v>
      </c>
      <c r="I127" s="93">
        <v>1.9E-2</v>
      </c>
      <c r="J127" s="94">
        <v>2.5000000000000001E-2</v>
      </c>
      <c r="K127" s="33">
        <f>$N$9+(I127*$O$9)+(I127*I127*$P$9)</f>
        <v>2.4483834099999997E-2</v>
      </c>
    </row>
    <row r="128" spans="1:11" ht="15" customHeight="1" x14ac:dyDescent="0.25">
      <c r="A128" s="29">
        <v>43343</v>
      </c>
      <c r="B128" s="28">
        <v>2</v>
      </c>
      <c r="C128" s="28" t="s">
        <v>376</v>
      </c>
      <c r="D128" s="90">
        <v>180</v>
      </c>
      <c r="E128" s="91" t="s">
        <v>272</v>
      </c>
      <c r="F128" s="92" t="s">
        <v>273</v>
      </c>
      <c r="G128" s="91" t="s">
        <v>29</v>
      </c>
      <c r="H128" s="93">
        <v>2.5999999999999999E-2</v>
      </c>
      <c r="I128" s="93">
        <v>0.02</v>
      </c>
      <c r="J128" s="94">
        <v>2.5999999999999999E-2</v>
      </c>
      <c r="K128" s="33">
        <f>$N$9+(I128*$O$9)+(I128*I128*$P$9)</f>
        <v>2.5823240000000004E-2</v>
      </c>
    </row>
    <row r="129" spans="1:11" ht="15" customHeight="1" x14ac:dyDescent="0.25">
      <c r="A129" s="29">
        <v>43343</v>
      </c>
      <c r="B129" s="28">
        <v>2</v>
      </c>
      <c r="C129" s="28" t="s">
        <v>371</v>
      </c>
      <c r="D129" s="90">
        <v>181</v>
      </c>
      <c r="E129" s="91" t="s">
        <v>274</v>
      </c>
      <c r="F129" s="92" t="s">
        <v>275</v>
      </c>
      <c r="G129" s="91" t="s">
        <v>29</v>
      </c>
      <c r="H129" s="93">
        <v>2.9000000000000001E-2</v>
      </c>
      <c r="I129" s="93">
        <v>2.3E-2</v>
      </c>
      <c r="J129" s="94">
        <v>0.03</v>
      </c>
      <c r="K129" s="33">
        <f>$N$9+(I129*$O$9)+(I129*I129*$P$9)</f>
        <v>2.9890874900000003E-2</v>
      </c>
    </row>
    <row r="130" spans="1:11" ht="15" customHeight="1" x14ac:dyDescent="0.25">
      <c r="A130" s="29">
        <v>43343</v>
      </c>
      <c r="B130" s="28">
        <v>3</v>
      </c>
      <c r="C130" s="28" t="s">
        <v>375</v>
      </c>
      <c r="D130" s="90">
        <v>182</v>
      </c>
      <c r="E130" s="91" t="s">
        <v>276</v>
      </c>
      <c r="F130" s="92" t="s">
        <v>277</v>
      </c>
      <c r="G130" s="91" t="s">
        <v>29</v>
      </c>
      <c r="H130" s="93">
        <v>5.2999999999999999E-2</v>
      </c>
      <c r="I130" s="93">
        <v>4.7E-2</v>
      </c>
      <c r="J130" s="94">
        <v>6.0999999999999999E-2</v>
      </c>
      <c r="K130" s="33">
        <f>$N$15+(I130*$O$15)+(I130*I130*$P$15)</f>
        <v>6.0900195299999994E-2</v>
      </c>
    </row>
    <row r="131" spans="1:11" ht="15" customHeight="1" x14ac:dyDescent="0.25">
      <c r="A131" s="29">
        <v>43343</v>
      </c>
      <c r="B131" s="28">
        <v>3</v>
      </c>
      <c r="C131" s="28" t="s">
        <v>376</v>
      </c>
      <c r="D131" s="90">
        <v>183</v>
      </c>
      <c r="E131" s="91" t="s">
        <v>278</v>
      </c>
      <c r="F131" s="92" t="s">
        <v>279</v>
      </c>
      <c r="G131" s="91" t="s">
        <v>29</v>
      </c>
      <c r="H131" s="93">
        <v>0.05</v>
      </c>
      <c r="I131" s="93">
        <v>4.3999999999999997E-2</v>
      </c>
      <c r="J131" s="94">
        <v>5.6000000000000001E-2</v>
      </c>
      <c r="K131" s="33">
        <f>$N$15+(I131*$O$15)+(I131*I131*$P$15)</f>
        <v>5.7049051199999985E-2</v>
      </c>
    </row>
    <row r="132" spans="1:11" ht="15" customHeight="1" x14ac:dyDescent="0.25">
      <c r="A132" s="29">
        <v>43343</v>
      </c>
      <c r="B132" s="28">
        <v>3</v>
      </c>
      <c r="C132" s="28" t="s">
        <v>371</v>
      </c>
      <c r="D132" s="90">
        <v>186</v>
      </c>
      <c r="E132" s="91" t="s">
        <v>280</v>
      </c>
      <c r="F132" s="92" t="s">
        <v>281</v>
      </c>
      <c r="G132" s="91" t="s">
        <v>29</v>
      </c>
      <c r="H132" s="93">
        <v>4.8000000000000001E-2</v>
      </c>
      <c r="I132" s="93">
        <v>4.1000000000000002E-2</v>
      </c>
      <c r="J132" s="94">
        <v>5.2999999999999999E-2</v>
      </c>
      <c r="K132" s="33">
        <f>$N$15+(I132*$O$15)+(I132*I132*$P$15)</f>
        <v>5.32008177E-2</v>
      </c>
    </row>
    <row r="133" spans="1:11" ht="15" customHeight="1" x14ac:dyDescent="0.25">
      <c r="A133" s="29">
        <v>43343</v>
      </c>
      <c r="B133" s="28">
        <v>4</v>
      </c>
      <c r="C133" s="28" t="s">
        <v>375</v>
      </c>
      <c r="D133" s="90">
        <v>187</v>
      </c>
      <c r="E133" s="91" t="s">
        <v>282</v>
      </c>
      <c r="F133" s="92" t="s">
        <v>283</v>
      </c>
      <c r="G133" s="91" t="s">
        <v>29</v>
      </c>
      <c r="H133" s="93">
        <v>4.2000000000000003E-2</v>
      </c>
      <c r="I133" s="93">
        <v>3.5999999999999997E-2</v>
      </c>
      <c r="J133" s="94">
        <v>4.5999999999999999E-2</v>
      </c>
      <c r="K133" s="33">
        <f>$N$9+(I133*$O$9)+(I133*I133*$P$9)</f>
        <v>4.83738576E-2</v>
      </c>
    </row>
    <row r="134" spans="1:11" ht="15" customHeight="1" x14ac:dyDescent="0.25">
      <c r="A134" s="29">
        <v>43343</v>
      </c>
      <c r="B134" s="36">
        <v>4</v>
      </c>
      <c r="C134" s="28" t="s">
        <v>376</v>
      </c>
      <c r="D134" s="90">
        <v>188</v>
      </c>
      <c r="E134" s="91" t="s">
        <v>284</v>
      </c>
      <c r="F134" s="92" t="s">
        <v>285</v>
      </c>
      <c r="G134" s="91" t="s">
        <v>29</v>
      </c>
      <c r="H134" s="93">
        <v>3.3000000000000002E-2</v>
      </c>
      <c r="I134" s="93">
        <v>2.5999999999999999E-2</v>
      </c>
      <c r="J134" s="94">
        <v>3.4000000000000002E-2</v>
      </c>
      <c r="K134" s="33">
        <f>$N$9+(I134*$O$9)+(I134*I134*$P$9)</f>
        <v>3.40326356E-2</v>
      </c>
    </row>
    <row r="135" spans="1:11" ht="15" customHeight="1" x14ac:dyDescent="0.25">
      <c r="A135" s="29">
        <v>43343</v>
      </c>
      <c r="B135" s="36">
        <v>4</v>
      </c>
      <c r="C135" s="28" t="s">
        <v>371</v>
      </c>
      <c r="D135" s="90">
        <v>189</v>
      </c>
      <c r="E135" s="91" t="s">
        <v>286</v>
      </c>
      <c r="F135" s="92" t="s">
        <v>287</v>
      </c>
      <c r="G135" s="91" t="s">
        <v>29</v>
      </c>
      <c r="H135" s="93">
        <v>4.3999999999999997E-2</v>
      </c>
      <c r="I135" s="93">
        <v>3.6999999999999998E-2</v>
      </c>
      <c r="J135" s="94">
        <v>4.8000000000000001E-2</v>
      </c>
      <c r="K135" s="33">
        <f>$N$9+(I135*$O$9)+(I135*I135*$P$9)</f>
        <v>4.9853278899999999E-2</v>
      </c>
    </row>
    <row r="136" spans="1:11" ht="15" customHeight="1" x14ac:dyDescent="0.25">
      <c r="A136" s="29">
        <v>43343</v>
      </c>
      <c r="B136" s="28">
        <v>5</v>
      </c>
      <c r="C136" s="28" t="s">
        <v>375</v>
      </c>
      <c r="D136" s="90">
        <v>191</v>
      </c>
      <c r="E136" s="91" t="s">
        <v>288</v>
      </c>
      <c r="F136" s="92" t="s">
        <v>289</v>
      </c>
      <c r="G136" s="91" t="s">
        <v>29</v>
      </c>
      <c r="H136" s="93">
        <v>5.3999999999999999E-2</v>
      </c>
      <c r="I136" s="93">
        <v>4.8000000000000001E-2</v>
      </c>
      <c r="J136" s="94">
        <v>6.2E-2</v>
      </c>
      <c r="K136" s="33">
        <f>$N$15+(I136*$O$15)+(I136*I136*$P$15)</f>
        <v>6.2184556799999992E-2</v>
      </c>
    </row>
    <row r="137" spans="1:11" ht="15" customHeight="1" x14ac:dyDescent="0.25">
      <c r="A137" s="29">
        <v>43343</v>
      </c>
      <c r="B137" s="28">
        <v>5</v>
      </c>
      <c r="C137" s="28" t="s">
        <v>376</v>
      </c>
      <c r="D137" s="90">
        <v>192</v>
      </c>
      <c r="E137" s="91" t="s">
        <v>290</v>
      </c>
      <c r="F137" s="92" t="s">
        <v>291</v>
      </c>
      <c r="G137" s="91" t="s">
        <v>29</v>
      </c>
      <c r="H137" s="93">
        <v>5.2999999999999999E-2</v>
      </c>
      <c r="I137" s="93">
        <v>4.5999999999999999E-2</v>
      </c>
      <c r="J137" s="94">
        <v>5.8999999999999997E-2</v>
      </c>
      <c r="K137" s="33">
        <f>$N$15+(I137*$O$15)+(I137*I137*$P$15)</f>
        <v>5.9616157199999992E-2</v>
      </c>
    </row>
    <row r="138" spans="1:11" ht="15" customHeight="1" x14ac:dyDescent="0.25">
      <c r="A138" s="29">
        <v>43343</v>
      </c>
      <c r="B138" s="28">
        <v>5</v>
      </c>
      <c r="C138" s="28" t="s">
        <v>371</v>
      </c>
      <c r="D138" s="90">
        <v>193</v>
      </c>
      <c r="E138" s="91" t="s">
        <v>292</v>
      </c>
      <c r="F138" s="92" t="s">
        <v>293</v>
      </c>
      <c r="G138" s="91" t="s">
        <v>29</v>
      </c>
      <c r="H138" s="93">
        <v>4.8000000000000001E-2</v>
      </c>
      <c r="I138" s="93">
        <v>4.1000000000000002E-2</v>
      </c>
      <c r="J138" s="94">
        <v>5.2999999999999999E-2</v>
      </c>
      <c r="K138" s="33">
        <f>$N$15+(I138*$O$15)+(I138*I138*$P$15)</f>
        <v>5.32008177E-2</v>
      </c>
    </row>
    <row r="139" spans="1:11" ht="15" customHeight="1" x14ac:dyDescent="0.25">
      <c r="A139" s="29">
        <v>43343</v>
      </c>
      <c r="B139" s="28">
        <v>6</v>
      </c>
      <c r="C139" s="28" t="s">
        <v>375</v>
      </c>
      <c r="D139" s="90">
        <v>194</v>
      </c>
      <c r="E139" s="91" t="s">
        <v>294</v>
      </c>
      <c r="F139" s="92" t="s">
        <v>295</v>
      </c>
      <c r="G139" s="91" t="s">
        <v>29</v>
      </c>
      <c r="H139" s="93">
        <v>7.8E-2</v>
      </c>
      <c r="I139" s="93">
        <v>7.0999999999999994E-2</v>
      </c>
      <c r="J139" s="94">
        <v>9.1999999999999998E-2</v>
      </c>
      <c r="K139" s="33">
        <f>$N$15+(I139*$O$15)+(I139*I139*$P$15)</f>
        <v>9.1814129699999983E-2</v>
      </c>
    </row>
    <row r="140" spans="1:11" ht="15" customHeight="1" x14ac:dyDescent="0.25">
      <c r="A140" s="29">
        <v>43343</v>
      </c>
      <c r="B140" s="28">
        <v>6</v>
      </c>
      <c r="C140" s="28" t="s">
        <v>376</v>
      </c>
      <c r="D140" s="90">
        <v>196</v>
      </c>
      <c r="E140" s="91" t="s">
        <v>296</v>
      </c>
      <c r="F140" s="92" t="s">
        <v>297</v>
      </c>
      <c r="G140" s="91" t="s">
        <v>29</v>
      </c>
      <c r="H140" s="93">
        <v>8.6999999999999994E-2</v>
      </c>
      <c r="I140" s="93">
        <v>0.08</v>
      </c>
      <c r="J140" s="94">
        <v>0.10299999999999999</v>
      </c>
      <c r="K140" s="33">
        <f>$N$15+(I140*$O$15)+(I140*I140*$P$15)</f>
        <v>0.10345488</v>
      </c>
    </row>
    <row r="141" spans="1:11" ht="15" customHeight="1" x14ac:dyDescent="0.25">
      <c r="A141" s="29">
        <v>43343</v>
      </c>
      <c r="B141" s="28">
        <v>6</v>
      </c>
      <c r="C141" s="28" t="s">
        <v>371</v>
      </c>
      <c r="D141" s="90">
        <v>197</v>
      </c>
      <c r="E141" s="91" t="s">
        <v>298</v>
      </c>
      <c r="F141" s="92" t="s">
        <v>299</v>
      </c>
      <c r="G141" s="91" t="s">
        <v>29</v>
      </c>
      <c r="H141" s="93">
        <v>9.0999999999999998E-2</v>
      </c>
      <c r="I141" s="93">
        <v>8.4000000000000005E-2</v>
      </c>
      <c r="J141" s="94">
        <v>0.108</v>
      </c>
      <c r="K141" s="33">
        <f>$N$15+(I141*$O$15)+(I141*I141*$P$15)</f>
        <v>0.1086369552</v>
      </c>
    </row>
    <row r="142" spans="1:11" ht="15" customHeight="1" x14ac:dyDescent="0.25">
      <c r="A142" s="29">
        <v>43343</v>
      </c>
      <c r="B142" s="36">
        <v>7</v>
      </c>
      <c r="C142" s="28" t="s">
        <v>375</v>
      </c>
      <c r="D142" s="90">
        <v>198</v>
      </c>
      <c r="E142" s="91" t="s">
        <v>300</v>
      </c>
      <c r="F142" s="92" t="s">
        <v>301</v>
      </c>
      <c r="G142" s="91" t="s">
        <v>29</v>
      </c>
      <c r="H142" s="93">
        <v>0.09</v>
      </c>
      <c r="I142" s="93">
        <v>8.3000000000000004E-2</v>
      </c>
      <c r="J142" s="94">
        <v>0.107</v>
      </c>
      <c r="K142" s="33">
        <f>$N$15+(I142*$O$15)+(I142*I142*$P$15)</f>
        <v>0.1073409513</v>
      </c>
    </row>
    <row r="143" spans="1:11" ht="15" customHeight="1" x14ac:dyDescent="0.25">
      <c r="A143" s="29">
        <v>43343</v>
      </c>
      <c r="B143" s="36">
        <v>7</v>
      </c>
      <c r="C143" s="28" t="s">
        <v>376</v>
      </c>
      <c r="D143" s="90">
        <v>199</v>
      </c>
      <c r="E143" s="91" t="s">
        <v>302</v>
      </c>
      <c r="F143" s="92" t="s">
        <v>303</v>
      </c>
      <c r="G143" s="91" t="s">
        <v>29</v>
      </c>
      <c r="H143" s="93">
        <v>5.6000000000000001E-2</v>
      </c>
      <c r="I143" s="93">
        <v>4.9000000000000002E-2</v>
      </c>
      <c r="J143" s="94">
        <v>6.3E-2</v>
      </c>
      <c r="K143" s="33">
        <f>$N$15+(I143*$O$15)+(I143*I143*$P$15)</f>
        <v>6.3469241699999998E-2</v>
      </c>
    </row>
    <row r="144" spans="1:11" ht="15" customHeight="1" x14ac:dyDescent="0.25">
      <c r="A144" s="29">
        <v>43343</v>
      </c>
      <c r="B144" s="28">
        <v>7</v>
      </c>
      <c r="C144" s="28" t="s">
        <v>371</v>
      </c>
      <c r="D144" s="90">
        <v>200</v>
      </c>
      <c r="E144" s="91" t="s">
        <v>304</v>
      </c>
      <c r="F144" s="92" t="s">
        <v>305</v>
      </c>
      <c r="G144" s="91" t="s">
        <v>29</v>
      </c>
      <c r="H144" s="93">
        <v>8.5000000000000006E-2</v>
      </c>
      <c r="I144" s="93">
        <v>7.9000000000000001E-2</v>
      </c>
      <c r="J144" s="94">
        <v>0.10100000000000001</v>
      </c>
      <c r="K144" s="33">
        <f>$N$15+(I144*$O$15)+(I144*I144*$P$15)</f>
        <v>0.1021601697</v>
      </c>
    </row>
    <row r="145" spans="1:11" ht="15" customHeight="1" x14ac:dyDescent="0.25">
      <c r="A145" s="29">
        <v>43343</v>
      </c>
      <c r="B145" s="28">
        <v>8</v>
      </c>
      <c r="C145" s="28" t="s">
        <v>375</v>
      </c>
      <c r="D145" s="90">
        <v>202</v>
      </c>
      <c r="E145" s="91" t="s">
        <v>306</v>
      </c>
      <c r="F145" s="92" t="s">
        <v>307</v>
      </c>
      <c r="G145" s="91" t="s">
        <v>29</v>
      </c>
      <c r="H145" s="93">
        <v>7.1999999999999995E-2</v>
      </c>
      <c r="I145" s="93">
        <v>6.6000000000000003E-2</v>
      </c>
      <c r="J145" s="94">
        <v>8.5000000000000006E-2</v>
      </c>
      <c r="K145" s="33">
        <f>$N$15+(I145*$O$15)+(I145*I145*$P$15)</f>
        <v>8.5358365199999994E-2</v>
      </c>
    </row>
    <row r="146" spans="1:11" ht="15" customHeight="1" x14ac:dyDescent="0.25">
      <c r="A146" s="29">
        <v>43343</v>
      </c>
      <c r="B146" s="28">
        <v>8</v>
      </c>
      <c r="C146" s="28" t="s">
        <v>376</v>
      </c>
      <c r="D146" s="90">
        <v>203</v>
      </c>
      <c r="E146" s="91" t="s">
        <v>308</v>
      </c>
      <c r="F146" s="92" t="s">
        <v>309</v>
      </c>
      <c r="G146" s="91" t="s">
        <v>29</v>
      </c>
      <c r="H146" s="93">
        <v>7.0999999999999994E-2</v>
      </c>
      <c r="I146" s="93">
        <v>6.5000000000000002E-2</v>
      </c>
      <c r="J146" s="94">
        <v>8.3000000000000004E-2</v>
      </c>
      <c r="K146" s="33">
        <f>$N$15+(I146*$O$15)+(I146*I146*$P$15)</f>
        <v>8.4068182500000005E-2</v>
      </c>
    </row>
    <row r="147" spans="1:11" ht="15" customHeight="1" x14ac:dyDescent="0.25">
      <c r="A147" s="29">
        <v>43343</v>
      </c>
      <c r="B147" s="28">
        <v>8</v>
      </c>
      <c r="C147" s="28" t="s">
        <v>371</v>
      </c>
      <c r="D147" s="90">
        <v>204</v>
      </c>
      <c r="E147" s="91" t="s">
        <v>310</v>
      </c>
      <c r="F147" s="92" t="s">
        <v>311</v>
      </c>
      <c r="G147" s="91" t="s">
        <v>29</v>
      </c>
      <c r="H147" s="93">
        <v>7.1999999999999995E-2</v>
      </c>
      <c r="I147" s="93">
        <v>6.6000000000000003E-2</v>
      </c>
      <c r="J147" s="94">
        <v>8.5000000000000006E-2</v>
      </c>
      <c r="K147" s="33">
        <f>$N$15+(I147*$O$15)+(I147*I147*$P$15)</f>
        <v>8.5358365199999994E-2</v>
      </c>
    </row>
    <row r="148" spans="1:11" ht="15" customHeight="1" x14ac:dyDescent="0.25">
      <c r="A148" s="29">
        <v>43343</v>
      </c>
      <c r="B148" s="28">
        <v>9</v>
      </c>
      <c r="C148" s="28" t="s">
        <v>375</v>
      </c>
      <c r="D148" s="90">
        <v>205</v>
      </c>
      <c r="E148" s="91" t="s">
        <v>312</v>
      </c>
      <c r="F148" s="92" t="s">
        <v>313</v>
      </c>
      <c r="G148" s="91" t="s">
        <v>29</v>
      </c>
      <c r="H148" s="93">
        <v>1.0999999999999999E-2</v>
      </c>
      <c r="I148" s="93">
        <v>5.0000000000000001E-3</v>
      </c>
      <c r="J148" s="94">
        <v>6.0000000000000001E-3</v>
      </c>
      <c r="K148" s="33">
        <f>$N$9+(I148*$O$9)+(I148*I148*$P$9)</f>
        <v>6.5969525000000003E-3</v>
      </c>
    </row>
    <row r="149" spans="1:11" ht="15" customHeight="1" x14ac:dyDescent="0.25">
      <c r="A149" s="29">
        <v>43343</v>
      </c>
      <c r="B149" s="28">
        <v>9</v>
      </c>
      <c r="C149" s="28" t="s">
        <v>376</v>
      </c>
      <c r="D149" s="90">
        <v>206</v>
      </c>
      <c r="E149" s="91" t="s">
        <v>314</v>
      </c>
      <c r="F149" s="92" t="s">
        <v>315</v>
      </c>
      <c r="G149" s="91" t="s">
        <v>29</v>
      </c>
      <c r="H149" s="93">
        <v>0.01</v>
      </c>
      <c r="I149" s="93">
        <v>4.0000000000000001E-3</v>
      </c>
      <c r="J149" s="94">
        <v>6.0000000000000001E-3</v>
      </c>
      <c r="K149" s="33">
        <f>$N$9+(I149*$O$9)+(I149*I149*$P$9)</f>
        <v>5.3810895999999997E-3</v>
      </c>
    </row>
    <row r="150" spans="1:11" ht="15" customHeight="1" x14ac:dyDescent="0.25">
      <c r="A150" s="29">
        <v>43343</v>
      </c>
      <c r="B150" s="28">
        <v>9</v>
      </c>
      <c r="C150" s="28" t="s">
        <v>371</v>
      </c>
      <c r="D150" s="90">
        <v>207</v>
      </c>
      <c r="E150" s="91" t="s">
        <v>316</v>
      </c>
      <c r="F150" s="92" t="s">
        <v>317</v>
      </c>
      <c r="G150" s="91" t="s">
        <v>29</v>
      </c>
      <c r="H150" s="93">
        <v>1.2E-2</v>
      </c>
      <c r="I150" s="93">
        <v>5.0000000000000001E-3</v>
      </c>
      <c r="J150" s="94">
        <v>7.0000000000000001E-3</v>
      </c>
      <c r="K150" s="33">
        <f>$N$9+(I150*$O$9)+(I150*I150*$P$9)</f>
        <v>6.5969525000000003E-3</v>
      </c>
    </row>
    <row r="151" spans="1:11" ht="15" customHeight="1" x14ac:dyDescent="0.25">
      <c r="A151" s="29">
        <v>43343</v>
      </c>
      <c r="B151" s="28">
        <v>10</v>
      </c>
      <c r="C151" s="28" t="s">
        <v>375</v>
      </c>
      <c r="D151" s="90">
        <v>208</v>
      </c>
      <c r="E151" s="91" t="s">
        <v>318</v>
      </c>
      <c r="F151" s="92" t="s">
        <v>319</v>
      </c>
      <c r="G151" s="91" t="s">
        <v>29</v>
      </c>
      <c r="H151" s="93">
        <v>8.9999999999999993E-3</v>
      </c>
      <c r="I151" s="93">
        <v>3.0000000000000001E-3</v>
      </c>
      <c r="J151" s="94">
        <v>4.0000000000000001E-3</v>
      </c>
      <c r="K151" s="33">
        <f>$N$9+(I151*$O$9)+(I151*I151*$P$9)</f>
        <v>4.1734629000000001E-3</v>
      </c>
    </row>
    <row r="152" spans="1:11" ht="15" customHeight="1" x14ac:dyDescent="0.25">
      <c r="A152" s="29">
        <v>43343</v>
      </c>
      <c r="B152" s="28">
        <v>10</v>
      </c>
      <c r="C152" s="28" t="s">
        <v>376</v>
      </c>
      <c r="D152" s="90">
        <v>209</v>
      </c>
      <c r="E152" s="91" t="s">
        <v>320</v>
      </c>
      <c r="F152" s="92" t="s">
        <v>321</v>
      </c>
      <c r="G152" s="91" t="s">
        <v>29</v>
      </c>
      <c r="H152" s="93">
        <v>8.9999999999999993E-3</v>
      </c>
      <c r="I152" s="93">
        <v>3.0000000000000001E-3</v>
      </c>
      <c r="J152" s="94">
        <v>4.0000000000000001E-3</v>
      </c>
      <c r="K152" s="33">
        <f>$N$9+(I152*$O$9)+(I152*I152*$P$9)</f>
        <v>4.1734629000000001E-3</v>
      </c>
    </row>
    <row r="153" spans="1:11" ht="15" customHeight="1" x14ac:dyDescent="0.25">
      <c r="A153" s="29">
        <v>43343</v>
      </c>
      <c r="B153" s="28">
        <v>10</v>
      </c>
      <c r="C153" s="28" t="s">
        <v>371</v>
      </c>
      <c r="D153" s="90">
        <v>210</v>
      </c>
      <c r="E153" s="91" t="s">
        <v>322</v>
      </c>
      <c r="F153" s="92" t="s">
        <v>323</v>
      </c>
      <c r="G153" s="91" t="s">
        <v>29</v>
      </c>
      <c r="H153" s="93">
        <v>8.0000000000000002E-3</v>
      </c>
      <c r="I153" s="93">
        <v>2E-3</v>
      </c>
      <c r="J153" s="94">
        <v>3.0000000000000001E-3</v>
      </c>
      <c r="K153" s="33">
        <f>$N$9+(I153*$O$9)+(I153*I153*$P$9)</f>
        <v>2.9740724000000001E-3</v>
      </c>
    </row>
    <row r="154" spans="1:11" ht="15" customHeight="1" x14ac:dyDescent="0.25">
      <c r="A154" s="29">
        <v>43343</v>
      </c>
      <c r="B154" s="28">
        <v>11</v>
      </c>
      <c r="C154" s="28" t="s">
        <v>375</v>
      </c>
      <c r="D154" s="90">
        <v>211</v>
      </c>
      <c r="E154" s="91" t="s">
        <v>324</v>
      </c>
      <c r="F154" s="92" t="s">
        <v>325</v>
      </c>
      <c r="G154" s="91" t="s">
        <v>29</v>
      </c>
      <c r="H154" s="93">
        <v>8.0000000000000002E-3</v>
      </c>
      <c r="I154" s="93">
        <v>2E-3</v>
      </c>
      <c r="J154" s="94">
        <v>3.0000000000000001E-3</v>
      </c>
      <c r="K154" s="33">
        <f>$N$9+(I154*$O$9)+(I154*I154*$P$9)</f>
        <v>2.9740724000000001E-3</v>
      </c>
    </row>
    <row r="155" spans="1:11" ht="15" customHeight="1" x14ac:dyDescent="0.25">
      <c r="A155" s="29">
        <v>43343</v>
      </c>
      <c r="B155" s="28">
        <v>11</v>
      </c>
      <c r="C155" s="28" t="s">
        <v>376</v>
      </c>
      <c r="D155" s="90">
        <v>213</v>
      </c>
      <c r="E155" s="91" t="s">
        <v>326</v>
      </c>
      <c r="F155" s="92" t="s">
        <v>327</v>
      </c>
      <c r="G155" s="91" t="s">
        <v>29</v>
      </c>
      <c r="H155" s="93">
        <v>8.0000000000000002E-3</v>
      </c>
      <c r="I155" s="93">
        <v>2E-3</v>
      </c>
      <c r="J155" s="94">
        <v>3.0000000000000001E-3</v>
      </c>
      <c r="K155" s="33">
        <f>$N$9+(I155*$O$9)+(I155*I155*$P$9)</f>
        <v>2.9740724000000001E-3</v>
      </c>
    </row>
    <row r="156" spans="1:11" ht="15" customHeight="1" x14ac:dyDescent="0.25">
      <c r="A156" s="29">
        <v>43343</v>
      </c>
      <c r="B156" s="28">
        <v>11</v>
      </c>
      <c r="C156" s="28" t="s">
        <v>371</v>
      </c>
      <c r="D156" s="90">
        <v>214</v>
      </c>
      <c r="E156" s="91" t="s">
        <v>328</v>
      </c>
      <c r="F156" s="92" t="s">
        <v>329</v>
      </c>
      <c r="G156" s="91" t="s">
        <v>29</v>
      </c>
      <c r="H156" s="93">
        <v>8.0000000000000002E-3</v>
      </c>
      <c r="I156" s="93">
        <v>2E-3</v>
      </c>
      <c r="J156" s="94">
        <v>3.0000000000000001E-3</v>
      </c>
      <c r="K156" s="33">
        <f>$N$9+(I156*$O$9)+(I156*I156*$P$9)</f>
        <v>2.9740724000000001E-3</v>
      </c>
    </row>
    <row r="157" spans="1:11" ht="15" customHeight="1" x14ac:dyDescent="0.25">
      <c r="A157" s="29">
        <v>43343</v>
      </c>
      <c r="B157" s="28">
        <v>12</v>
      </c>
      <c r="C157" s="28" t="s">
        <v>375</v>
      </c>
      <c r="D157" s="90">
        <v>215</v>
      </c>
      <c r="E157" s="91" t="s">
        <v>391</v>
      </c>
      <c r="F157" s="92" t="s">
        <v>392</v>
      </c>
      <c r="G157" s="91" t="s">
        <v>29</v>
      </c>
      <c r="H157" s="93">
        <v>1.2999999999999999E-2</v>
      </c>
      <c r="I157" s="93">
        <v>6.0000000000000001E-3</v>
      </c>
      <c r="J157" s="94">
        <v>8.9999999999999993E-3</v>
      </c>
      <c r="K157" s="33">
        <f>$N$9+(I157*$O$9)+(I157*I157*$P$9)</f>
        <v>7.8210516000000001E-3</v>
      </c>
    </row>
    <row r="158" spans="1:11" ht="15" customHeight="1" x14ac:dyDescent="0.25">
      <c r="A158" s="29">
        <v>43343</v>
      </c>
      <c r="B158" s="28">
        <v>12</v>
      </c>
      <c r="C158" s="28" t="s">
        <v>376</v>
      </c>
      <c r="D158" s="90">
        <v>216</v>
      </c>
      <c r="E158" s="91" t="s">
        <v>393</v>
      </c>
      <c r="F158" s="92" t="s">
        <v>394</v>
      </c>
      <c r="G158" s="91" t="s">
        <v>29</v>
      </c>
      <c r="H158" s="93">
        <v>1.4999999999999999E-2</v>
      </c>
      <c r="I158" s="93">
        <v>8.9999999999999993E-3</v>
      </c>
      <c r="J158" s="94">
        <v>1.2E-2</v>
      </c>
      <c r="K158" s="33">
        <f>$N$9+(I158*$O$9)+(I158*I158*$P$9)</f>
        <v>1.1542766099999999E-2</v>
      </c>
    </row>
    <row r="159" spans="1:11" ht="15" customHeight="1" x14ac:dyDescent="0.25">
      <c r="A159" s="29">
        <v>43343</v>
      </c>
      <c r="B159" s="28">
        <v>12</v>
      </c>
      <c r="C159" s="28" t="s">
        <v>371</v>
      </c>
      <c r="D159" s="90">
        <v>217</v>
      </c>
      <c r="E159" s="91" t="s">
        <v>395</v>
      </c>
      <c r="F159" s="92" t="s">
        <v>396</v>
      </c>
      <c r="G159" s="91" t="s">
        <v>29</v>
      </c>
      <c r="H159" s="93">
        <v>1.2999999999999999E-2</v>
      </c>
      <c r="I159" s="93">
        <v>7.0000000000000001E-3</v>
      </c>
      <c r="J159" s="94">
        <v>0.01</v>
      </c>
      <c r="K159" s="33">
        <f>$N$9+(I159*$O$9)+(I159*I159*$P$9)</f>
        <v>9.0533869000000017E-3</v>
      </c>
    </row>
    <row r="160" spans="1:11" ht="15" customHeight="1" x14ac:dyDescent="0.25">
      <c r="A160" s="29">
        <v>43343</v>
      </c>
      <c r="B160" s="28">
        <v>13</v>
      </c>
      <c r="C160" s="28" t="s">
        <v>375</v>
      </c>
      <c r="D160" s="90">
        <v>218</v>
      </c>
      <c r="E160" s="91" t="s">
        <v>397</v>
      </c>
      <c r="F160" s="92" t="s">
        <v>398</v>
      </c>
      <c r="G160" s="91" t="s">
        <v>29</v>
      </c>
      <c r="H160" s="93">
        <v>8.0000000000000002E-3</v>
      </c>
      <c r="I160" s="93">
        <v>1E-3</v>
      </c>
      <c r="J160" s="94">
        <v>2E-3</v>
      </c>
      <c r="K160" s="33">
        <f>$N$9+(I160*$O$9)+(I160*I160*$P$9)</f>
        <v>1.7829181000000001E-3</v>
      </c>
    </row>
    <row r="161" spans="1:11" ht="15" customHeight="1" x14ac:dyDescent="0.25">
      <c r="A161" s="29">
        <v>43343</v>
      </c>
      <c r="B161" s="28">
        <v>13</v>
      </c>
      <c r="C161" s="28" t="s">
        <v>376</v>
      </c>
      <c r="D161" s="90">
        <v>219</v>
      </c>
      <c r="E161" s="91" t="s">
        <v>399</v>
      </c>
      <c r="F161" s="92" t="s">
        <v>400</v>
      </c>
      <c r="G161" s="91" t="s">
        <v>29</v>
      </c>
      <c r="H161" s="93">
        <v>7.0000000000000001E-3</v>
      </c>
      <c r="I161" s="93">
        <v>1E-3</v>
      </c>
      <c r="J161" s="94">
        <v>2E-3</v>
      </c>
      <c r="K161" s="33">
        <f>$N$9+(I161*$O$9)+(I161*I161*$P$9)</f>
        <v>1.7829181000000001E-3</v>
      </c>
    </row>
    <row r="162" spans="1:11" ht="15" customHeight="1" x14ac:dyDescent="0.25">
      <c r="A162" s="29">
        <v>43343</v>
      </c>
      <c r="B162" s="28">
        <v>13</v>
      </c>
      <c r="C162" s="28" t="s">
        <v>371</v>
      </c>
      <c r="D162" s="90">
        <v>220</v>
      </c>
      <c r="E162" s="91" t="s">
        <v>401</v>
      </c>
      <c r="F162" s="92" t="s">
        <v>402</v>
      </c>
      <c r="G162" s="91" t="s">
        <v>29</v>
      </c>
      <c r="H162" s="93">
        <v>1.2E-2</v>
      </c>
      <c r="I162" s="93">
        <v>6.0000000000000001E-3</v>
      </c>
      <c r="J162" s="94">
        <v>8.0000000000000002E-3</v>
      </c>
      <c r="K162" s="33">
        <f>$N$9+(I162*$O$9)+(I162*I162*$P$9)</f>
        <v>7.8210516000000001E-3</v>
      </c>
    </row>
    <row r="163" spans="1:11" ht="15" customHeight="1" x14ac:dyDescent="0.25">
      <c r="J163" s="4"/>
    </row>
    <row r="164" spans="1:11" ht="15" customHeight="1" x14ac:dyDescent="0.25">
      <c r="J164" s="4"/>
    </row>
    <row r="165" spans="1:11" ht="15" customHeight="1" x14ac:dyDescent="0.25">
      <c r="J165" s="4"/>
    </row>
    <row r="166" spans="1:11" ht="15" customHeight="1" x14ac:dyDescent="0.25">
      <c r="J166" s="4"/>
    </row>
    <row r="167" spans="1:11" ht="15" customHeight="1" x14ac:dyDescent="0.25"/>
    <row r="168" spans="1:11" ht="15" customHeight="1" x14ac:dyDescent="0.25"/>
    <row r="169" spans="1:11" ht="15" customHeight="1" x14ac:dyDescent="0.25"/>
    <row r="170" spans="1:11" ht="15" customHeight="1" x14ac:dyDescent="0.25"/>
    <row r="171" spans="1:11" ht="15" customHeight="1" x14ac:dyDescent="0.25"/>
    <row r="172" spans="1:11" ht="15" customHeight="1" x14ac:dyDescent="0.25"/>
    <row r="173" spans="1:11" ht="15" customHeight="1" x14ac:dyDescent="0.25"/>
    <row r="174" spans="1:11" ht="15" customHeight="1" x14ac:dyDescent="0.25"/>
    <row r="175" spans="1:11" ht="15" customHeight="1" x14ac:dyDescent="0.25"/>
    <row r="176" spans="1:11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</sheetData>
  <sortState xmlns:xlrd2="http://schemas.microsoft.com/office/spreadsheetml/2017/richdata2" ref="A7:K162">
    <sortCondition ref="D7:D162"/>
  </sortState>
  <mergeCells count="2">
    <mergeCell ref="D5:G5"/>
    <mergeCell ref="H5:I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4"/>
  <sheetViews>
    <sheetView tabSelected="1" topLeftCell="A87" zoomScale="90" zoomScaleNormal="90" zoomScalePageLayoutView="90" workbookViewId="0">
      <selection activeCell="D7" sqref="D7:D162"/>
    </sheetView>
  </sheetViews>
  <sheetFormatPr defaultColWidth="11.453125" defaultRowHeight="12.5" x14ac:dyDescent="0.25"/>
  <cols>
    <col min="1" max="1" width="13.453125" style="4" customWidth="1"/>
    <col min="2" max="2" width="13.90625" style="4" customWidth="1"/>
    <col min="3" max="3" width="20.90625" style="4" customWidth="1"/>
    <col min="4" max="4" width="15.26953125" style="4" customWidth="1"/>
    <col min="5" max="5" width="18.26953125" style="4" customWidth="1"/>
    <col min="6" max="6" width="8.453125" style="4" customWidth="1"/>
    <col min="7" max="7" width="10.453125" style="4" customWidth="1"/>
    <col min="8" max="9" width="11.453125" style="4"/>
    <col min="10" max="10" width="14.08984375" style="4" customWidth="1"/>
    <col min="11" max="16384" width="11.453125" style="4"/>
  </cols>
  <sheetData>
    <row r="1" spans="1:10" ht="12.75" customHeight="1" x14ac:dyDescent="0.25">
      <c r="D1" s="34" t="s">
        <v>377</v>
      </c>
      <c r="J1" s="30"/>
    </row>
    <row r="2" spans="1:10" ht="12.75" customHeight="1" x14ac:dyDescent="0.25">
      <c r="D2" s="34" t="s">
        <v>378</v>
      </c>
      <c r="J2" s="30"/>
    </row>
    <row r="3" spans="1:10" ht="12.75" customHeight="1" x14ac:dyDescent="0.25">
      <c r="D3" s="34" t="s">
        <v>379</v>
      </c>
      <c r="J3" s="30"/>
    </row>
    <row r="4" spans="1:10" ht="12.75" customHeight="1" x14ac:dyDescent="0.25">
      <c r="J4" s="30"/>
    </row>
    <row r="5" spans="1:10" ht="15" customHeight="1" x14ac:dyDescent="0.25">
      <c r="D5" s="31" t="s">
        <v>432</v>
      </c>
    </row>
    <row r="6" spans="1:10" ht="15" customHeight="1" x14ac:dyDescent="0.25">
      <c r="A6" s="4" t="s">
        <v>373</v>
      </c>
      <c r="B6" s="27" t="s">
        <v>374</v>
      </c>
      <c r="C6" s="27" t="s">
        <v>403</v>
      </c>
      <c r="D6" s="99" t="s">
        <v>433</v>
      </c>
      <c r="E6" s="89"/>
    </row>
    <row r="7" spans="1:10" ht="15" customHeight="1" x14ac:dyDescent="0.25">
      <c r="A7" s="29">
        <v>43299</v>
      </c>
      <c r="B7" s="28">
        <v>1</v>
      </c>
      <c r="C7" s="28" t="s">
        <v>375</v>
      </c>
      <c r="D7" s="33">
        <v>2.3152664399999998E-2</v>
      </c>
      <c r="E7" s="88"/>
    </row>
    <row r="8" spans="1:10" ht="15" customHeight="1" x14ac:dyDescent="0.25">
      <c r="A8" s="29">
        <v>43299</v>
      </c>
      <c r="B8" s="28">
        <v>1</v>
      </c>
      <c r="C8" s="28" t="s">
        <v>376</v>
      </c>
      <c r="D8" s="33">
        <v>3.542969490000001E-2</v>
      </c>
      <c r="E8" s="88"/>
    </row>
    <row r="9" spans="1:10" ht="15" customHeight="1" x14ac:dyDescent="0.25">
      <c r="A9" s="29">
        <v>43299</v>
      </c>
      <c r="B9" s="28">
        <v>1</v>
      </c>
      <c r="C9" s="28" t="s">
        <v>371</v>
      </c>
      <c r="D9" s="33">
        <v>3.12632256E-2</v>
      </c>
      <c r="E9" s="88"/>
    </row>
    <row r="10" spans="1:10" ht="15" customHeight="1" x14ac:dyDescent="0.25">
      <c r="A10" s="29">
        <v>43299</v>
      </c>
      <c r="B10" s="28">
        <v>2</v>
      </c>
      <c r="C10" s="28" t="s">
        <v>375</v>
      </c>
      <c r="D10" s="33">
        <v>2.5823240000000004E-2</v>
      </c>
      <c r="E10" s="88"/>
    </row>
    <row r="11" spans="1:10" ht="15" customHeight="1" x14ac:dyDescent="0.25">
      <c r="A11" s="29">
        <v>43299</v>
      </c>
      <c r="B11" s="28">
        <v>2</v>
      </c>
      <c r="C11" s="28" t="s">
        <v>376</v>
      </c>
      <c r="D11" s="33">
        <v>2.85267604E-2</v>
      </c>
      <c r="E11" s="88"/>
    </row>
    <row r="12" spans="1:10" ht="15" customHeight="1" x14ac:dyDescent="0.25">
      <c r="A12" s="29">
        <v>43299</v>
      </c>
      <c r="B12" s="28">
        <v>2</v>
      </c>
      <c r="C12" s="28" t="s">
        <v>371</v>
      </c>
      <c r="D12" s="33">
        <v>2.85267604E-2</v>
      </c>
      <c r="E12" s="88"/>
    </row>
    <row r="13" spans="1:10" ht="15" customHeight="1" x14ac:dyDescent="0.25">
      <c r="A13" s="29">
        <v>43299</v>
      </c>
      <c r="B13" s="28">
        <v>3</v>
      </c>
      <c r="C13" s="28" t="s">
        <v>375</v>
      </c>
      <c r="D13" s="33">
        <v>1.7910347600000001E-2</v>
      </c>
      <c r="E13" s="88"/>
    </row>
    <row r="14" spans="1:10" ht="15" customHeight="1" x14ac:dyDescent="0.25">
      <c r="A14" s="29">
        <v>43299</v>
      </c>
      <c r="B14" s="28">
        <v>3</v>
      </c>
      <c r="C14" s="28" t="s">
        <v>376</v>
      </c>
      <c r="D14" s="33">
        <v>2.05150336E-2</v>
      </c>
      <c r="E14" s="88"/>
    </row>
    <row r="15" spans="1:10" ht="15" customHeight="1" x14ac:dyDescent="0.25">
      <c r="A15" s="29">
        <v>43299</v>
      </c>
      <c r="B15" s="28">
        <v>3</v>
      </c>
      <c r="C15" s="28" t="s">
        <v>371</v>
      </c>
      <c r="D15" s="33">
        <v>1.92085725E-2</v>
      </c>
      <c r="E15" s="88"/>
    </row>
    <row r="16" spans="1:10" ht="15" customHeight="1" x14ac:dyDescent="0.25">
      <c r="A16" s="29">
        <v>43299</v>
      </c>
      <c r="B16" s="28">
        <v>4</v>
      </c>
      <c r="C16" s="28" t="s">
        <v>375</v>
      </c>
      <c r="D16" s="33">
        <v>1.1542766099999999E-2</v>
      </c>
      <c r="E16" s="88"/>
    </row>
    <row r="17" spans="1:5" ht="15" customHeight="1" x14ac:dyDescent="0.25">
      <c r="A17" s="29">
        <v>43299</v>
      </c>
      <c r="B17" s="28">
        <v>4</v>
      </c>
      <c r="C17" s="28" t="s">
        <v>376</v>
      </c>
      <c r="D17" s="33">
        <v>1.1542766099999999E-2</v>
      </c>
      <c r="E17" s="88"/>
    </row>
    <row r="18" spans="1:5" ht="15" customHeight="1" x14ac:dyDescent="0.25">
      <c r="A18" s="29">
        <v>43299</v>
      </c>
      <c r="B18" s="28">
        <v>4</v>
      </c>
      <c r="C18" s="28" t="s">
        <v>371</v>
      </c>
      <c r="D18" s="33">
        <v>1.2799810000000002E-2</v>
      </c>
      <c r="E18" s="88"/>
    </row>
    <row r="19" spans="1:5" ht="15" customHeight="1" x14ac:dyDescent="0.25">
      <c r="A19" s="29">
        <v>43299</v>
      </c>
      <c r="B19" s="28">
        <v>5</v>
      </c>
      <c r="C19" s="28" t="s">
        <v>375</v>
      </c>
      <c r="D19" s="33">
        <v>6.6039581699999989E-2</v>
      </c>
      <c r="E19" s="88"/>
    </row>
    <row r="20" spans="1:5" ht="15" customHeight="1" x14ac:dyDescent="0.25">
      <c r="A20" s="29">
        <v>43299</v>
      </c>
      <c r="B20" s="28">
        <v>5</v>
      </c>
      <c r="C20" s="28" t="s">
        <v>376</v>
      </c>
      <c r="D20" s="33">
        <v>2.7170882100000005E-2</v>
      </c>
      <c r="E20" s="88"/>
    </row>
    <row r="21" spans="1:5" ht="15" customHeight="1" x14ac:dyDescent="0.25">
      <c r="A21" s="29">
        <v>43299</v>
      </c>
      <c r="B21" s="28">
        <v>5</v>
      </c>
      <c r="C21" s="28" t="s">
        <v>371</v>
      </c>
      <c r="D21" s="33">
        <v>2.9890874900000003E-2</v>
      </c>
      <c r="E21" s="88"/>
    </row>
    <row r="22" spans="1:5" ht="15" customHeight="1" x14ac:dyDescent="0.25">
      <c r="A22" s="29">
        <v>43299</v>
      </c>
      <c r="B22" s="28">
        <v>6</v>
      </c>
      <c r="C22" s="28" t="s">
        <v>375</v>
      </c>
      <c r="D22" s="33">
        <v>6.4754249999999985E-2</v>
      </c>
      <c r="E22" s="88"/>
    </row>
    <row r="23" spans="1:5" ht="15" customHeight="1" x14ac:dyDescent="0.25">
      <c r="A23" s="29">
        <v>43299</v>
      </c>
      <c r="B23" s="28">
        <v>6</v>
      </c>
      <c r="C23" s="28" t="s">
        <v>376</v>
      </c>
      <c r="D23" s="33">
        <v>6.4754249999999985E-2</v>
      </c>
      <c r="E23" s="88"/>
    </row>
    <row r="24" spans="1:5" ht="15" customHeight="1" x14ac:dyDescent="0.25">
      <c r="A24" s="29">
        <v>43299</v>
      </c>
      <c r="B24" s="28">
        <v>6</v>
      </c>
      <c r="C24" s="28" t="s">
        <v>371</v>
      </c>
      <c r="D24" s="33">
        <v>6.6039581699999989E-2</v>
      </c>
      <c r="E24" s="88"/>
    </row>
    <row r="25" spans="1:5" ht="15" customHeight="1" x14ac:dyDescent="0.25">
      <c r="A25" s="29">
        <v>43299</v>
      </c>
      <c r="B25" s="28">
        <v>7</v>
      </c>
      <c r="C25" s="28" t="s">
        <v>375</v>
      </c>
      <c r="D25" s="33">
        <v>3.40326356E-2</v>
      </c>
      <c r="E25" s="88"/>
    </row>
    <row r="26" spans="1:5" ht="15" customHeight="1" x14ac:dyDescent="0.25">
      <c r="A26" s="29">
        <v>43299</v>
      </c>
      <c r="B26" s="28">
        <v>7</v>
      </c>
      <c r="C26" s="28" t="s">
        <v>376</v>
      </c>
      <c r="D26" s="33">
        <v>3.683499040000001E-2</v>
      </c>
      <c r="E26" s="88"/>
    </row>
    <row r="27" spans="1:5" ht="15" customHeight="1" x14ac:dyDescent="0.25">
      <c r="A27" s="29">
        <v>43299</v>
      </c>
      <c r="B27" s="28">
        <v>7</v>
      </c>
      <c r="C27" s="28" t="s">
        <v>371</v>
      </c>
      <c r="D27" s="33">
        <v>3.542969490000001E-2</v>
      </c>
      <c r="E27" s="88"/>
    </row>
    <row r="28" spans="1:5" ht="15" customHeight="1" x14ac:dyDescent="0.25">
      <c r="A28" s="29">
        <v>43299</v>
      </c>
      <c r="B28" s="28">
        <v>8</v>
      </c>
      <c r="C28" s="28" t="s">
        <v>375</v>
      </c>
      <c r="D28" s="33">
        <v>2.05150336E-2</v>
      </c>
      <c r="E28" s="88"/>
    </row>
    <row r="29" spans="1:5" ht="15" customHeight="1" x14ac:dyDescent="0.25">
      <c r="A29" s="29">
        <v>43299</v>
      </c>
      <c r="B29" s="28">
        <v>8</v>
      </c>
      <c r="C29" s="28" t="s">
        <v>376</v>
      </c>
      <c r="D29" s="33">
        <v>1.92085725E-2</v>
      </c>
      <c r="E29" s="88"/>
    </row>
    <row r="30" spans="1:5" ht="15" customHeight="1" x14ac:dyDescent="0.25">
      <c r="A30" s="29">
        <v>43299</v>
      </c>
      <c r="B30" s="28">
        <v>8</v>
      </c>
      <c r="C30" s="28" t="s">
        <v>371</v>
      </c>
      <c r="D30" s="33">
        <v>1.1542766099999999E-2</v>
      </c>
      <c r="E30" s="88"/>
    </row>
    <row r="31" spans="1:5" ht="15" customHeight="1" x14ac:dyDescent="0.25">
      <c r="A31" s="29">
        <v>43299</v>
      </c>
      <c r="B31" s="28">
        <v>9</v>
      </c>
      <c r="C31" s="28" t="s">
        <v>375</v>
      </c>
      <c r="D31" s="33">
        <v>5.3810895999999997E-3</v>
      </c>
      <c r="E31" s="88"/>
    </row>
    <row r="32" spans="1:5" ht="15" customHeight="1" x14ac:dyDescent="0.25">
      <c r="A32" s="29">
        <v>43299</v>
      </c>
      <c r="B32" s="28">
        <v>9</v>
      </c>
      <c r="C32" s="28" t="s">
        <v>376</v>
      </c>
      <c r="D32" s="33">
        <v>5.3810895999999997E-3</v>
      </c>
      <c r="E32" s="88"/>
    </row>
    <row r="33" spans="1:5" ht="15" customHeight="1" x14ac:dyDescent="0.25">
      <c r="A33" s="29">
        <v>43299</v>
      </c>
      <c r="B33" s="28">
        <v>9</v>
      </c>
      <c r="C33" s="28" t="s">
        <v>371</v>
      </c>
      <c r="D33" s="33">
        <v>6.5969525000000003E-3</v>
      </c>
      <c r="E33" s="88"/>
    </row>
    <row r="34" spans="1:5" ht="15" customHeight="1" x14ac:dyDescent="0.25">
      <c r="A34" s="29">
        <v>43299</v>
      </c>
      <c r="B34" s="28">
        <v>10</v>
      </c>
      <c r="C34" s="28" t="s">
        <v>375</v>
      </c>
      <c r="D34" s="33">
        <v>7.8210516000000001E-3</v>
      </c>
      <c r="E34" s="88"/>
    </row>
    <row r="35" spans="1:5" ht="15" customHeight="1" x14ac:dyDescent="0.25">
      <c r="A35" s="29">
        <v>43299</v>
      </c>
      <c r="B35" s="28">
        <v>10</v>
      </c>
      <c r="C35" s="28" t="s">
        <v>376</v>
      </c>
      <c r="D35" s="33">
        <v>9.0533869000000017E-3</v>
      </c>
      <c r="E35" s="88"/>
    </row>
    <row r="36" spans="1:5" ht="15" customHeight="1" x14ac:dyDescent="0.25">
      <c r="A36" s="29">
        <v>43299</v>
      </c>
      <c r="B36" s="28">
        <v>10</v>
      </c>
      <c r="C36" s="28" t="s">
        <v>371</v>
      </c>
      <c r="D36" s="33">
        <v>9.0533869000000017E-3</v>
      </c>
      <c r="E36" s="88"/>
    </row>
    <row r="37" spans="1:5" ht="15" customHeight="1" x14ac:dyDescent="0.25">
      <c r="A37" s="29">
        <v>43299</v>
      </c>
      <c r="B37" s="28">
        <v>11</v>
      </c>
      <c r="C37" s="28" t="s">
        <v>375</v>
      </c>
      <c r="D37" s="33">
        <v>5.3810895999999997E-3</v>
      </c>
      <c r="E37" s="88"/>
    </row>
    <row r="38" spans="1:5" ht="15" customHeight="1" x14ac:dyDescent="0.25">
      <c r="A38" s="29">
        <v>43299</v>
      </c>
      <c r="B38" s="28">
        <v>11</v>
      </c>
      <c r="C38" s="28" t="s">
        <v>376</v>
      </c>
      <c r="D38" s="33">
        <v>5.3810895999999997E-3</v>
      </c>
      <c r="E38" s="88"/>
    </row>
    <row r="39" spans="1:5" ht="15" customHeight="1" x14ac:dyDescent="0.25">
      <c r="A39" s="29">
        <v>43299</v>
      </c>
      <c r="B39" s="28">
        <v>11</v>
      </c>
      <c r="C39" s="28" t="s">
        <v>371</v>
      </c>
      <c r="D39" s="33">
        <v>5.3810895999999997E-3</v>
      </c>
      <c r="E39" s="88"/>
    </row>
    <row r="40" spans="1:5" ht="15" customHeight="1" x14ac:dyDescent="0.25">
      <c r="A40" s="29">
        <v>43299</v>
      </c>
      <c r="B40" s="28">
        <v>12</v>
      </c>
      <c r="C40" s="28" t="s">
        <v>375</v>
      </c>
      <c r="D40" s="33">
        <v>7.8210516000000001E-3</v>
      </c>
      <c r="E40" s="88"/>
    </row>
    <row r="41" spans="1:5" ht="15" customHeight="1" x14ac:dyDescent="0.25">
      <c r="A41" s="29">
        <v>43299</v>
      </c>
      <c r="B41" s="28">
        <v>12</v>
      </c>
      <c r="C41" s="28" t="s">
        <v>376</v>
      </c>
      <c r="D41" s="33">
        <v>6.5969525000000003E-3</v>
      </c>
      <c r="E41" s="88"/>
    </row>
    <row r="42" spans="1:5" ht="15" customHeight="1" x14ac:dyDescent="0.25">
      <c r="A42" s="29">
        <v>43299</v>
      </c>
      <c r="B42" s="28">
        <v>12</v>
      </c>
      <c r="C42" s="28" t="s">
        <v>371</v>
      </c>
      <c r="D42" s="33">
        <v>6.5969525000000003E-3</v>
      </c>
      <c r="E42" s="88"/>
    </row>
    <row r="43" spans="1:5" ht="15" customHeight="1" x14ac:dyDescent="0.25">
      <c r="A43" s="29">
        <v>43299</v>
      </c>
      <c r="B43" s="28">
        <v>13</v>
      </c>
      <c r="C43" s="28" t="s">
        <v>375</v>
      </c>
      <c r="D43" s="33">
        <v>2.9740724000000001E-3</v>
      </c>
      <c r="E43" s="88"/>
    </row>
    <row r="44" spans="1:5" ht="15" customHeight="1" x14ac:dyDescent="0.25">
      <c r="A44" s="29">
        <v>43299</v>
      </c>
      <c r="B44" s="28">
        <v>13</v>
      </c>
      <c r="C44" s="28" t="s">
        <v>376</v>
      </c>
      <c r="D44" s="33">
        <v>2.9740724000000001E-3</v>
      </c>
      <c r="E44" s="88"/>
    </row>
    <row r="45" spans="1:5" ht="15" customHeight="1" x14ac:dyDescent="0.25">
      <c r="A45" s="29">
        <v>43299</v>
      </c>
      <c r="B45" s="28">
        <v>13</v>
      </c>
      <c r="C45" s="28" t="s">
        <v>371</v>
      </c>
      <c r="D45" s="33">
        <v>2.9740724000000001E-3</v>
      </c>
      <c r="E45" s="88"/>
    </row>
    <row r="46" spans="1:5" ht="15" customHeight="1" x14ac:dyDescent="0.25">
      <c r="A46" s="29">
        <v>43314</v>
      </c>
      <c r="B46" s="28">
        <v>1</v>
      </c>
      <c r="C46" s="28" t="s">
        <v>375</v>
      </c>
      <c r="D46" s="33">
        <v>3.9670290000000004E-2</v>
      </c>
      <c r="E46" s="88"/>
    </row>
    <row r="47" spans="1:5" ht="15" customHeight="1" x14ac:dyDescent="0.25">
      <c r="A47" s="29">
        <v>43314</v>
      </c>
      <c r="B47" s="28">
        <v>1</v>
      </c>
      <c r="C47" s="28" t="s">
        <v>376</v>
      </c>
      <c r="D47" s="33">
        <v>3.683499040000001E-2</v>
      </c>
      <c r="E47" s="88"/>
    </row>
    <row r="48" spans="1:5" ht="15" customHeight="1" x14ac:dyDescent="0.25">
      <c r="A48" s="29">
        <v>43314</v>
      </c>
      <c r="B48" s="28">
        <v>1</v>
      </c>
      <c r="C48" s="28" t="s">
        <v>371</v>
      </c>
      <c r="D48" s="33">
        <v>3.9670290000000004E-2</v>
      </c>
      <c r="E48" s="88"/>
    </row>
    <row r="49" spans="1:5" ht="15" customHeight="1" x14ac:dyDescent="0.25">
      <c r="A49" s="29">
        <v>43314</v>
      </c>
      <c r="B49" s="28">
        <v>2</v>
      </c>
      <c r="C49" s="28" t="s">
        <v>375</v>
      </c>
      <c r="D49" s="33">
        <v>2.05150336E-2</v>
      </c>
      <c r="E49" s="88"/>
    </row>
    <row r="50" spans="1:5" ht="15" customHeight="1" x14ac:dyDescent="0.25">
      <c r="A50" s="29">
        <v>43314</v>
      </c>
      <c r="B50" s="28">
        <v>2</v>
      </c>
      <c r="C50" s="28" t="s">
        <v>376</v>
      </c>
      <c r="D50" s="33">
        <v>2.18297309E-2</v>
      </c>
      <c r="E50" s="88"/>
    </row>
    <row r="51" spans="1:5" ht="15" customHeight="1" x14ac:dyDescent="0.25">
      <c r="A51" s="29">
        <v>43314</v>
      </c>
      <c r="B51" s="28">
        <v>2</v>
      </c>
      <c r="C51" s="28" t="s">
        <v>371</v>
      </c>
      <c r="D51" s="33">
        <v>2.05150336E-2</v>
      </c>
      <c r="E51" s="88"/>
    </row>
    <row r="52" spans="1:5" ht="15" customHeight="1" x14ac:dyDescent="0.25">
      <c r="A52" s="29">
        <v>43314</v>
      </c>
      <c r="B52" s="28">
        <v>3</v>
      </c>
      <c r="C52" s="28" t="s">
        <v>375</v>
      </c>
      <c r="D52" s="33">
        <v>1.0293958400000001E-2</v>
      </c>
      <c r="E52" s="88"/>
    </row>
    <row r="53" spans="1:5" ht="15" customHeight="1" x14ac:dyDescent="0.25">
      <c r="A53" s="29">
        <v>43314</v>
      </c>
      <c r="B53" s="28">
        <v>3</v>
      </c>
      <c r="C53" s="28" t="s">
        <v>376</v>
      </c>
      <c r="D53" s="33">
        <v>1.0293958400000001E-2</v>
      </c>
      <c r="E53" s="88"/>
    </row>
    <row r="54" spans="1:5" ht="15" customHeight="1" x14ac:dyDescent="0.25">
      <c r="A54" s="29">
        <v>43314</v>
      </c>
      <c r="B54" s="28">
        <v>3</v>
      </c>
      <c r="C54" s="28" t="s">
        <v>371</v>
      </c>
      <c r="D54" s="33">
        <v>9.0533869000000017E-3</v>
      </c>
      <c r="E54" s="88"/>
    </row>
    <row r="55" spans="1:5" ht="15" customHeight="1" x14ac:dyDescent="0.25">
      <c r="A55" s="29">
        <v>43314</v>
      </c>
      <c r="B55" s="28">
        <v>4</v>
      </c>
      <c r="C55" s="28" t="s">
        <v>375</v>
      </c>
      <c r="D55" s="33">
        <v>9.0533869000000017E-3</v>
      </c>
      <c r="E55" s="88"/>
    </row>
    <row r="56" spans="1:5" ht="15" customHeight="1" x14ac:dyDescent="0.25">
      <c r="A56" s="29">
        <v>43314</v>
      </c>
      <c r="B56" s="28">
        <v>4</v>
      </c>
      <c r="C56" s="28" t="s">
        <v>376</v>
      </c>
      <c r="D56" s="33">
        <v>7.8210516000000001E-3</v>
      </c>
      <c r="E56" s="88"/>
    </row>
    <row r="57" spans="1:5" ht="15" customHeight="1" x14ac:dyDescent="0.25">
      <c r="A57" s="29">
        <v>43314</v>
      </c>
      <c r="B57" s="28">
        <v>4</v>
      </c>
      <c r="C57" s="28" t="s">
        <v>371</v>
      </c>
      <c r="D57" s="33">
        <v>7.8210516000000001E-3</v>
      </c>
      <c r="E57" s="88"/>
    </row>
    <row r="58" spans="1:5" ht="15" customHeight="1" x14ac:dyDescent="0.25">
      <c r="A58" s="29">
        <v>43314</v>
      </c>
      <c r="B58" s="28">
        <v>5</v>
      </c>
      <c r="C58" s="28" t="s">
        <v>375</v>
      </c>
      <c r="D58" s="33">
        <v>3.2643812500000001E-2</v>
      </c>
      <c r="E58" s="88"/>
    </row>
    <row r="59" spans="1:5" ht="15" customHeight="1" x14ac:dyDescent="0.25">
      <c r="A59" s="29">
        <v>43314</v>
      </c>
      <c r="B59" s="28">
        <v>5</v>
      </c>
      <c r="C59" s="28" t="s">
        <v>376</v>
      </c>
      <c r="D59" s="33">
        <v>3.2643812500000001E-2</v>
      </c>
      <c r="E59" s="88"/>
    </row>
    <row r="60" spans="1:5" ht="15" customHeight="1" x14ac:dyDescent="0.25">
      <c r="A60" s="29">
        <v>43314</v>
      </c>
      <c r="B60" s="28">
        <v>5</v>
      </c>
      <c r="C60" s="28" t="s">
        <v>371</v>
      </c>
      <c r="D60" s="33">
        <v>3.2643812500000001E-2</v>
      </c>
      <c r="E60" s="88"/>
    </row>
    <row r="61" spans="1:5" ht="15" customHeight="1" x14ac:dyDescent="0.25">
      <c r="A61" s="29">
        <v>43314</v>
      </c>
      <c r="B61" s="28">
        <v>6</v>
      </c>
      <c r="C61" s="28" t="s">
        <v>375</v>
      </c>
      <c r="D61" s="33">
        <v>6.4754249999999985E-2</v>
      </c>
      <c r="E61" s="88"/>
    </row>
    <row r="62" spans="1:5" ht="15" customHeight="1" x14ac:dyDescent="0.25">
      <c r="A62" s="29">
        <v>43314</v>
      </c>
      <c r="B62" s="28">
        <v>6</v>
      </c>
      <c r="C62" s="28" t="s">
        <v>376</v>
      </c>
      <c r="D62" s="33">
        <v>7.1184142499999992E-2</v>
      </c>
      <c r="E62" s="88"/>
    </row>
    <row r="63" spans="1:5" ht="15" customHeight="1" x14ac:dyDescent="0.25">
      <c r="A63" s="29">
        <v>43314</v>
      </c>
      <c r="B63" s="28">
        <v>6</v>
      </c>
      <c r="C63" s="28" t="s">
        <v>371</v>
      </c>
      <c r="D63" s="33">
        <v>6.6039581699999989E-2</v>
      </c>
      <c r="E63" s="88"/>
    </row>
    <row r="64" spans="1:5" ht="15" customHeight="1" x14ac:dyDescent="0.25">
      <c r="A64" s="29">
        <v>43314</v>
      </c>
      <c r="B64" s="28">
        <v>7</v>
      </c>
      <c r="C64" s="28" t="s">
        <v>375</v>
      </c>
      <c r="D64" s="33">
        <v>3.2643812500000001E-2</v>
      </c>
      <c r="E64" s="88"/>
    </row>
    <row r="65" spans="1:5" ht="15" customHeight="1" x14ac:dyDescent="0.25">
      <c r="A65" s="29">
        <v>43314</v>
      </c>
      <c r="B65" s="28">
        <v>7</v>
      </c>
      <c r="C65" s="28" t="s">
        <v>376</v>
      </c>
      <c r="D65" s="33">
        <v>3.40326356E-2</v>
      </c>
      <c r="E65" s="88"/>
    </row>
    <row r="66" spans="1:5" ht="15" customHeight="1" x14ac:dyDescent="0.25">
      <c r="A66" s="29">
        <v>43314</v>
      </c>
      <c r="B66" s="28">
        <v>7</v>
      </c>
      <c r="C66" s="28" t="s">
        <v>371</v>
      </c>
      <c r="D66" s="33">
        <v>2.7170882100000005E-2</v>
      </c>
      <c r="E66" s="88"/>
    </row>
    <row r="67" spans="1:5" ht="15" customHeight="1" x14ac:dyDescent="0.25">
      <c r="A67" s="29">
        <v>43314</v>
      </c>
      <c r="B67" s="28">
        <v>8</v>
      </c>
      <c r="C67" s="28" t="s">
        <v>375</v>
      </c>
      <c r="D67" s="33">
        <v>7.8210516000000001E-3</v>
      </c>
      <c r="E67" s="88"/>
    </row>
    <row r="68" spans="1:5" ht="15" customHeight="1" x14ac:dyDescent="0.25">
      <c r="A68" s="29">
        <v>43314</v>
      </c>
      <c r="B68" s="28">
        <v>8</v>
      </c>
      <c r="C68" s="28" t="s">
        <v>376</v>
      </c>
      <c r="D68" s="33">
        <v>1.0293958400000001E-2</v>
      </c>
      <c r="E68" s="88"/>
    </row>
    <row r="69" spans="1:5" ht="15" customHeight="1" x14ac:dyDescent="0.25">
      <c r="A69" s="29">
        <v>43314</v>
      </c>
      <c r="B69" s="28">
        <v>8</v>
      </c>
      <c r="C69" s="28" t="s">
        <v>371</v>
      </c>
      <c r="D69" s="33">
        <v>9.0533869000000017E-3</v>
      </c>
      <c r="E69" s="88"/>
    </row>
    <row r="70" spans="1:5" ht="15" customHeight="1" x14ac:dyDescent="0.25">
      <c r="A70" s="29">
        <v>43314</v>
      </c>
      <c r="B70" s="28">
        <v>9</v>
      </c>
      <c r="C70" s="28" t="s">
        <v>375</v>
      </c>
      <c r="D70" s="33">
        <v>4.1734629000000001E-3</v>
      </c>
      <c r="E70" s="88"/>
    </row>
    <row r="71" spans="1:5" ht="15" customHeight="1" x14ac:dyDescent="0.25">
      <c r="A71" s="29">
        <v>43314</v>
      </c>
      <c r="B71" s="28">
        <v>9</v>
      </c>
      <c r="C71" s="28" t="s">
        <v>376</v>
      </c>
      <c r="D71" s="33">
        <v>4.1734629000000001E-3</v>
      </c>
      <c r="E71" s="88"/>
    </row>
    <row r="72" spans="1:5" ht="15" customHeight="1" x14ac:dyDescent="0.25">
      <c r="A72" s="29">
        <v>43314</v>
      </c>
      <c r="B72" s="28">
        <v>9</v>
      </c>
      <c r="C72" s="28" t="s">
        <v>371</v>
      </c>
      <c r="D72" s="33">
        <v>4.1734629000000001E-3</v>
      </c>
      <c r="E72" s="88"/>
    </row>
    <row r="73" spans="1:5" ht="15" customHeight="1" x14ac:dyDescent="0.25">
      <c r="A73" s="29">
        <v>43314</v>
      </c>
      <c r="B73" s="28">
        <v>10</v>
      </c>
      <c r="C73" s="28" t="s">
        <v>375</v>
      </c>
      <c r="D73" s="33">
        <v>4.1734629000000001E-3</v>
      </c>
      <c r="E73" s="88"/>
    </row>
    <row r="74" spans="1:5" ht="15" customHeight="1" x14ac:dyDescent="0.25">
      <c r="A74" s="29">
        <v>43314</v>
      </c>
      <c r="B74" s="28">
        <v>10</v>
      </c>
      <c r="C74" s="28" t="s">
        <v>376</v>
      </c>
      <c r="D74" s="33">
        <v>4.1734629000000001E-3</v>
      </c>
      <c r="E74" s="88"/>
    </row>
    <row r="75" spans="1:5" ht="15" customHeight="1" x14ac:dyDescent="0.25">
      <c r="A75" s="29">
        <v>43314</v>
      </c>
      <c r="B75" s="36">
        <v>10</v>
      </c>
      <c r="C75" s="28" t="s">
        <v>371</v>
      </c>
      <c r="D75" s="33">
        <v>4.1734629000000001E-3</v>
      </c>
      <c r="E75" s="88"/>
    </row>
    <row r="76" spans="1:5" ht="15" customHeight="1" x14ac:dyDescent="0.25">
      <c r="A76" s="29">
        <v>43314</v>
      </c>
      <c r="B76" s="36">
        <v>11</v>
      </c>
      <c r="C76" s="28" t="s">
        <v>375</v>
      </c>
      <c r="D76" s="33">
        <v>5.3810895999999997E-3</v>
      </c>
      <c r="E76" s="88"/>
    </row>
    <row r="77" spans="1:5" ht="15" customHeight="1" x14ac:dyDescent="0.25">
      <c r="A77" s="29">
        <v>43314</v>
      </c>
      <c r="B77" s="28">
        <v>11</v>
      </c>
      <c r="C77" s="28" t="s">
        <v>376</v>
      </c>
      <c r="D77" s="33">
        <v>5.3810895999999997E-3</v>
      </c>
      <c r="E77" s="88"/>
    </row>
    <row r="78" spans="1:5" ht="15" customHeight="1" x14ac:dyDescent="0.25">
      <c r="A78" s="29">
        <v>43314</v>
      </c>
      <c r="B78" s="28">
        <v>11</v>
      </c>
      <c r="C78" s="28" t="s">
        <v>371</v>
      </c>
      <c r="D78" s="33">
        <v>5.3810895999999997E-3</v>
      </c>
      <c r="E78" s="88"/>
    </row>
    <row r="79" spans="1:5" ht="15" customHeight="1" x14ac:dyDescent="0.25">
      <c r="A79" s="29">
        <v>43314</v>
      </c>
      <c r="B79" s="28">
        <v>12</v>
      </c>
      <c r="C79" s="28" t="s">
        <v>375</v>
      </c>
      <c r="D79" s="33">
        <v>1.0293958400000001E-2</v>
      </c>
      <c r="E79" s="88"/>
    </row>
    <row r="80" spans="1:5" ht="15" customHeight="1" x14ac:dyDescent="0.25">
      <c r="A80" s="29">
        <v>43314</v>
      </c>
      <c r="B80" s="28">
        <v>12</v>
      </c>
      <c r="C80" s="28" t="s">
        <v>376</v>
      </c>
      <c r="D80" s="33">
        <v>1.1542766099999999E-2</v>
      </c>
      <c r="E80" s="88"/>
    </row>
    <row r="81" spans="1:5" ht="15" customHeight="1" x14ac:dyDescent="0.25">
      <c r="A81" s="100">
        <v>43314</v>
      </c>
      <c r="B81" s="36">
        <v>12</v>
      </c>
      <c r="C81" s="36" t="s">
        <v>371</v>
      </c>
      <c r="D81" s="33">
        <v>1.2799810000000002E-2</v>
      </c>
      <c r="E81" s="88"/>
    </row>
    <row r="82" spans="1:5" ht="15" customHeight="1" x14ac:dyDescent="0.25">
      <c r="A82" s="29">
        <v>43314</v>
      </c>
      <c r="B82" s="28">
        <v>13</v>
      </c>
      <c r="C82" s="28" t="s">
        <v>375</v>
      </c>
      <c r="D82" s="33">
        <v>4.1734629000000001E-3</v>
      </c>
      <c r="E82" s="88"/>
    </row>
    <row r="83" spans="1:5" ht="15" customHeight="1" x14ac:dyDescent="0.25">
      <c r="A83" s="29">
        <v>43314</v>
      </c>
      <c r="B83" s="28">
        <v>13</v>
      </c>
      <c r="C83" s="28" t="s">
        <v>376</v>
      </c>
      <c r="D83" s="33">
        <v>4.1734629000000001E-3</v>
      </c>
      <c r="E83" s="88"/>
    </row>
    <row r="84" spans="1:5" ht="15" customHeight="1" x14ac:dyDescent="0.25">
      <c r="A84" s="29">
        <v>43314</v>
      </c>
      <c r="B84" s="28">
        <v>13</v>
      </c>
      <c r="C84" s="28" t="s">
        <v>371</v>
      </c>
      <c r="D84" s="33">
        <v>4.1734629000000001E-3</v>
      </c>
      <c r="E84" s="88"/>
    </row>
    <row r="85" spans="1:5" ht="15" customHeight="1" x14ac:dyDescent="0.25">
      <c r="A85" s="29">
        <v>43328</v>
      </c>
      <c r="B85" s="36">
        <v>1</v>
      </c>
      <c r="C85" s="28" t="s">
        <v>375</v>
      </c>
      <c r="D85" s="33">
        <v>3.9670290000000004E-2</v>
      </c>
      <c r="E85" s="88"/>
    </row>
    <row r="86" spans="1:5" ht="15" customHeight="1" x14ac:dyDescent="0.25">
      <c r="A86" s="29">
        <v>43328</v>
      </c>
      <c r="B86" s="28">
        <v>1</v>
      </c>
      <c r="C86" s="28" t="s">
        <v>376</v>
      </c>
      <c r="D86" s="33">
        <v>3.9670290000000004E-2</v>
      </c>
      <c r="E86" s="88"/>
    </row>
    <row r="87" spans="1:5" ht="15" customHeight="1" x14ac:dyDescent="0.25">
      <c r="A87" s="29">
        <v>43328</v>
      </c>
      <c r="B87" s="28">
        <v>1</v>
      </c>
      <c r="C87" s="28" t="s">
        <v>371</v>
      </c>
      <c r="D87" s="33">
        <v>3.9670290000000004E-2</v>
      </c>
      <c r="E87" s="88"/>
    </row>
    <row r="88" spans="1:5" ht="15" customHeight="1" x14ac:dyDescent="0.25">
      <c r="A88" s="29">
        <v>43328</v>
      </c>
      <c r="B88" s="28">
        <v>2</v>
      </c>
      <c r="C88" s="28" t="s">
        <v>375</v>
      </c>
      <c r="D88" s="33">
        <v>2.5823240000000004E-2</v>
      </c>
      <c r="E88" s="88"/>
    </row>
    <row r="89" spans="1:5" ht="15" customHeight="1" x14ac:dyDescent="0.25">
      <c r="A89" s="29">
        <v>43328</v>
      </c>
      <c r="B89" s="28">
        <v>2</v>
      </c>
      <c r="C89" s="28" t="s">
        <v>376</v>
      </c>
      <c r="D89" s="33">
        <v>2.4483834099999997E-2</v>
      </c>
      <c r="E89" s="88"/>
    </row>
    <row r="90" spans="1:5" ht="15" customHeight="1" x14ac:dyDescent="0.25">
      <c r="A90" s="29">
        <v>43328</v>
      </c>
      <c r="B90" s="36">
        <v>2</v>
      </c>
      <c r="C90" s="28" t="s">
        <v>371</v>
      </c>
      <c r="D90" s="33">
        <v>2.05150336E-2</v>
      </c>
      <c r="E90" s="88"/>
    </row>
    <row r="91" spans="1:5" ht="15" customHeight="1" x14ac:dyDescent="0.25">
      <c r="A91" s="29">
        <v>43328</v>
      </c>
      <c r="B91" s="36">
        <v>3</v>
      </c>
      <c r="C91" s="28" t="s">
        <v>375</v>
      </c>
      <c r="D91" s="33">
        <v>1.40650901E-2</v>
      </c>
      <c r="E91" s="88"/>
    </row>
    <row r="92" spans="1:5" ht="15" customHeight="1" x14ac:dyDescent="0.25">
      <c r="A92" s="29">
        <v>43328</v>
      </c>
      <c r="B92" s="28">
        <v>3</v>
      </c>
      <c r="C92" s="28" t="s">
        <v>376</v>
      </c>
      <c r="D92" s="33">
        <v>1.5338606400000001E-2</v>
      </c>
      <c r="E92" s="88"/>
    </row>
    <row r="93" spans="1:5" ht="15" customHeight="1" x14ac:dyDescent="0.25">
      <c r="A93" s="29">
        <v>43328</v>
      </c>
      <c r="B93" s="28">
        <v>3</v>
      </c>
      <c r="C93" s="28" t="s">
        <v>371</v>
      </c>
      <c r="D93" s="33">
        <v>1.40650901E-2</v>
      </c>
      <c r="E93" s="88"/>
    </row>
    <row r="94" spans="1:5" ht="15" customHeight="1" x14ac:dyDescent="0.25">
      <c r="A94" s="29">
        <v>43328</v>
      </c>
      <c r="B94" s="28">
        <v>4</v>
      </c>
      <c r="C94" s="28" t="s">
        <v>375</v>
      </c>
      <c r="D94" s="33">
        <v>2.5823240000000004E-2</v>
      </c>
      <c r="E94" s="88"/>
    </row>
    <row r="95" spans="1:5" ht="15" customHeight="1" x14ac:dyDescent="0.25">
      <c r="A95" s="29">
        <v>43328</v>
      </c>
      <c r="B95" s="28">
        <v>4</v>
      </c>
      <c r="C95" s="28" t="s">
        <v>376</v>
      </c>
      <c r="D95" s="33">
        <v>2.4483834099999997E-2</v>
      </c>
      <c r="E95" s="88"/>
    </row>
    <row r="96" spans="1:5" ht="15" customHeight="1" x14ac:dyDescent="0.25">
      <c r="A96" s="29">
        <v>43328</v>
      </c>
      <c r="B96" s="28">
        <v>4</v>
      </c>
      <c r="C96" s="28" t="s">
        <v>371</v>
      </c>
      <c r="D96" s="33">
        <v>2.7170882100000005E-2</v>
      </c>
      <c r="E96" s="88"/>
    </row>
    <row r="97" spans="1:5" ht="15" customHeight="1" x14ac:dyDescent="0.25">
      <c r="A97" s="29">
        <v>43328</v>
      </c>
      <c r="B97" s="28">
        <v>5</v>
      </c>
      <c r="C97" s="28" t="s">
        <v>375</v>
      </c>
      <c r="D97" s="33">
        <v>3.9670290000000004E-2</v>
      </c>
      <c r="E97" s="88"/>
    </row>
    <row r="98" spans="1:5" ht="15" customHeight="1" x14ac:dyDescent="0.25">
      <c r="A98" s="29">
        <v>43328</v>
      </c>
      <c r="B98" s="36">
        <v>5</v>
      </c>
      <c r="C98" s="28" t="s">
        <v>376</v>
      </c>
      <c r="D98" s="33">
        <v>4.1100294100000004E-2</v>
      </c>
      <c r="E98" s="88"/>
    </row>
    <row r="99" spans="1:5" ht="15" customHeight="1" x14ac:dyDescent="0.25">
      <c r="A99" s="29">
        <v>43328</v>
      </c>
      <c r="B99" s="36">
        <v>5</v>
      </c>
      <c r="C99" s="28" t="s">
        <v>371</v>
      </c>
      <c r="D99" s="33">
        <v>4.1100294100000004E-2</v>
      </c>
      <c r="E99" s="88"/>
    </row>
    <row r="100" spans="1:5" ht="15" customHeight="1" x14ac:dyDescent="0.25">
      <c r="A100" s="29">
        <v>43328</v>
      </c>
      <c r="B100" s="28">
        <v>6</v>
      </c>
      <c r="C100" s="28" t="s">
        <v>375</v>
      </c>
      <c r="D100" s="33">
        <v>5.9616157199999992E-2</v>
      </c>
      <c r="E100" s="88"/>
    </row>
    <row r="101" spans="1:5" ht="15" customHeight="1" x14ac:dyDescent="0.25">
      <c r="A101" s="29">
        <v>43328</v>
      </c>
      <c r="B101" s="28">
        <v>6</v>
      </c>
      <c r="C101" s="28" t="s">
        <v>376</v>
      </c>
      <c r="D101" s="33">
        <v>5.4483238799999993E-2</v>
      </c>
      <c r="E101" s="88"/>
    </row>
    <row r="102" spans="1:5" ht="15" customHeight="1" x14ac:dyDescent="0.25">
      <c r="A102" s="29">
        <v>43328</v>
      </c>
      <c r="B102" s="28">
        <v>6</v>
      </c>
      <c r="C102" s="28" t="s">
        <v>371</v>
      </c>
      <c r="D102" s="33">
        <v>4.9853278899999999E-2</v>
      </c>
      <c r="E102" s="88"/>
    </row>
    <row r="103" spans="1:5" ht="15" customHeight="1" x14ac:dyDescent="0.25">
      <c r="A103" s="29">
        <v>43328</v>
      </c>
      <c r="B103" s="28">
        <v>7</v>
      </c>
      <c r="C103" s="28" t="s">
        <v>375</v>
      </c>
      <c r="D103" s="33">
        <v>1.0293958400000001E-2</v>
      </c>
      <c r="E103" s="88"/>
    </row>
    <row r="104" spans="1:5" ht="15" customHeight="1" x14ac:dyDescent="0.25">
      <c r="A104" s="29">
        <v>43328</v>
      </c>
      <c r="B104" s="28">
        <v>7</v>
      </c>
      <c r="C104" s="28" t="s">
        <v>376</v>
      </c>
      <c r="D104" s="33">
        <v>1.1542766099999999E-2</v>
      </c>
      <c r="E104" s="88"/>
    </row>
    <row r="105" spans="1:5" ht="15" customHeight="1" x14ac:dyDescent="0.25">
      <c r="A105" s="29">
        <v>43328</v>
      </c>
      <c r="B105" s="28">
        <v>7</v>
      </c>
      <c r="C105" s="28" t="s">
        <v>371</v>
      </c>
      <c r="D105" s="33">
        <v>1.1542766099999999E-2</v>
      </c>
      <c r="E105" s="88"/>
    </row>
    <row r="106" spans="1:5" ht="15" customHeight="1" x14ac:dyDescent="0.25">
      <c r="A106" s="29">
        <v>43328</v>
      </c>
      <c r="B106" s="28">
        <v>8</v>
      </c>
      <c r="C106" s="28" t="s">
        <v>375</v>
      </c>
      <c r="D106" s="33">
        <v>4.1734629000000001E-3</v>
      </c>
      <c r="E106" s="88"/>
    </row>
    <row r="107" spans="1:5" ht="15" customHeight="1" x14ac:dyDescent="0.25">
      <c r="A107" s="29">
        <v>43328</v>
      </c>
      <c r="B107" s="28">
        <v>8</v>
      </c>
      <c r="C107" s="28" t="s">
        <v>376</v>
      </c>
      <c r="D107" s="33">
        <v>4.1734629000000001E-3</v>
      </c>
      <c r="E107" s="88"/>
    </row>
    <row r="108" spans="1:5" ht="15" customHeight="1" x14ac:dyDescent="0.25">
      <c r="A108" s="29">
        <v>43328</v>
      </c>
      <c r="B108" s="28">
        <v>8</v>
      </c>
      <c r="C108" s="28" t="s">
        <v>371</v>
      </c>
      <c r="D108" s="33">
        <v>4.1734629000000001E-3</v>
      </c>
      <c r="E108" s="88"/>
    </row>
    <row r="109" spans="1:5" ht="15" customHeight="1" x14ac:dyDescent="0.25">
      <c r="A109" s="29">
        <v>43328</v>
      </c>
      <c r="B109" s="28">
        <v>9</v>
      </c>
      <c r="C109" s="28" t="s">
        <v>375</v>
      </c>
      <c r="D109" s="33">
        <v>2.9740724000000001E-3</v>
      </c>
      <c r="E109" s="88"/>
    </row>
    <row r="110" spans="1:5" ht="15" customHeight="1" x14ac:dyDescent="0.25">
      <c r="A110" s="29">
        <v>43328</v>
      </c>
      <c r="B110" s="28">
        <v>9</v>
      </c>
      <c r="C110" s="28" t="s">
        <v>376</v>
      </c>
      <c r="D110" s="33">
        <v>2.9740724000000001E-3</v>
      </c>
      <c r="E110" s="88"/>
    </row>
    <row r="111" spans="1:5" ht="15" customHeight="1" x14ac:dyDescent="0.25">
      <c r="A111" s="29">
        <v>43328</v>
      </c>
      <c r="B111" s="28">
        <v>9</v>
      </c>
      <c r="C111" s="28" t="s">
        <v>371</v>
      </c>
      <c r="D111" s="33">
        <v>2.9740724000000001E-3</v>
      </c>
      <c r="E111" s="88"/>
    </row>
    <row r="112" spans="1:5" ht="15" customHeight="1" x14ac:dyDescent="0.25">
      <c r="A112" s="29">
        <v>43328</v>
      </c>
      <c r="B112" s="28">
        <v>10</v>
      </c>
      <c r="C112" s="28" t="s">
        <v>375</v>
      </c>
      <c r="D112" s="33">
        <v>2.9740724000000001E-3</v>
      </c>
      <c r="E112" s="88"/>
    </row>
    <row r="113" spans="1:5" ht="15" customHeight="1" x14ac:dyDescent="0.25">
      <c r="A113" s="29">
        <v>43328</v>
      </c>
      <c r="B113" s="28">
        <v>10</v>
      </c>
      <c r="C113" s="28" t="s">
        <v>376</v>
      </c>
      <c r="D113" s="33">
        <v>2.9740724000000001E-3</v>
      </c>
      <c r="E113" s="88"/>
    </row>
    <row r="114" spans="1:5" ht="15" customHeight="1" x14ac:dyDescent="0.25">
      <c r="A114" s="29">
        <v>43328</v>
      </c>
      <c r="B114" s="28">
        <v>10</v>
      </c>
      <c r="C114" s="28" t="s">
        <v>371</v>
      </c>
      <c r="D114" s="33">
        <v>2.9740724000000001E-3</v>
      </c>
      <c r="E114" s="88"/>
    </row>
    <row r="115" spans="1:5" ht="15" customHeight="1" x14ac:dyDescent="0.25">
      <c r="A115" s="29">
        <v>43328</v>
      </c>
      <c r="B115" s="28">
        <v>11</v>
      </c>
      <c r="C115" s="28" t="s">
        <v>375</v>
      </c>
      <c r="D115" s="33">
        <v>2.9740724000000001E-3</v>
      </c>
      <c r="E115" s="88"/>
    </row>
    <row r="116" spans="1:5" ht="15" customHeight="1" x14ac:dyDescent="0.25">
      <c r="A116" s="29">
        <v>43328</v>
      </c>
      <c r="B116" s="28">
        <v>11</v>
      </c>
      <c r="C116" s="28" t="s">
        <v>376</v>
      </c>
      <c r="D116" s="33">
        <v>2.9740724000000001E-3</v>
      </c>
      <c r="E116" s="88"/>
    </row>
    <row r="117" spans="1:5" ht="15" customHeight="1" x14ac:dyDescent="0.25">
      <c r="A117" s="29">
        <v>43328</v>
      </c>
      <c r="B117" s="28">
        <v>11</v>
      </c>
      <c r="C117" s="28" t="s">
        <v>371</v>
      </c>
      <c r="D117" s="33">
        <v>2.9740724000000001E-3</v>
      </c>
      <c r="E117" s="88"/>
    </row>
    <row r="118" spans="1:5" ht="15" customHeight="1" x14ac:dyDescent="0.25">
      <c r="A118" s="29">
        <v>43328</v>
      </c>
      <c r="B118" s="36">
        <v>12</v>
      </c>
      <c r="C118" s="28" t="s">
        <v>375</v>
      </c>
      <c r="D118" s="33">
        <v>1.5338606400000001E-2</v>
      </c>
      <c r="E118" s="88"/>
    </row>
    <row r="119" spans="1:5" ht="15" customHeight="1" x14ac:dyDescent="0.25">
      <c r="A119" s="29">
        <v>43328</v>
      </c>
      <c r="B119" s="36">
        <v>12</v>
      </c>
      <c r="C119" s="28" t="s">
        <v>376</v>
      </c>
      <c r="D119" s="33">
        <v>1.5338606400000001E-2</v>
      </c>
      <c r="E119" s="88"/>
    </row>
    <row r="120" spans="1:5" ht="15" customHeight="1" x14ac:dyDescent="0.25">
      <c r="A120" s="29">
        <v>43328</v>
      </c>
      <c r="B120" s="28">
        <v>12</v>
      </c>
      <c r="C120" s="28" t="s">
        <v>371</v>
      </c>
      <c r="D120" s="33">
        <v>1.5338606400000001E-2</v>
      </c>
      <c r="E120" s="88"/>
    </row>
    <row r="121" spans="1:5" ht="15" customHeight="1" x14ac:dyDescent="0.25">
      <c r="A121" s="29">
        <v>43328</v>
      </c>
      <c r="B121" s="28">
        <v>13</v>
      </c>
      <c r="C121" s="28" t="s">
        <v>375</v>
      </c>
      <c r="D121" s="33">
        <v>5.3810895999999997E-3</v>
      </c>
      <c r="E121" s="88"/>
    </row>
    <row r="122" spans="1:5" ht="15" customHeight="1" x14ac:dyDescent="0.25">
      <c r="A122" s="29">
        <v>43328</v>
      </c>
      <c r="B122" s="28">
        <v>13</v>
      </c>
      <c r="C122" s="28" t="s">
        <v>376</v>
      </c>
      <c r="D122" s="33">
        <v>4.1734629000000001E-3</v>
      </c>
      <c r="E122" s="88"/>
    </row>
    <row r="123" spans="1:5" ht="15" customHeight="1" x14ac:dyDescent="0.25">
      <c r="A123" s="29">
        <v>43328</v>
      </c>
      <c r="B123" s="28">
        <v>13</v>
      </c>
      <c r="C123" s="28" t="s">
        <v>371</v>
      </c>
      <c r="D123" s="33">
        <v>4.1734629000000001E-3</v>
      </c>
      <c r="E123" s="88"/>
    </row>
    <row r="124" spans="1:5" ht="15" customHeight="1" x14ac:dyDescent="0.25">
      <c r="A124" s="29">
        <v>43343</v>
      </c>
      <c r="B124" s="28">
        <v>1</v>
      </c>
      <c r="C124" s="28" t="s">
        <v>375</v>
      </c>
      <c r="D124" s="33">
        <v>4.5439723600000009E-2</v>
      </c>
      <c r="E124" s="88"/>
    </row>
    <row r="125" spans="1:5" ht="15" customHeight="1" x14ac:dyDescent="0.25">
      <c r="A125" s="29">
        <v>43343</v>
      </c>
      <c r="B125" s="28">
        <v>1</v>
      </c>
      <c r="C125" s="28" t="s">
        <v>376</v>
      </c>
      <c r="D125" s="33">
        <v>4.1100294100000004E-2</v>
      </c>
      <c r="E125" s="88"/>
    </row>
    <row r="126" spans="1:5" ht="15" customHeight="1" x14ac:dyDescent="0.25">
      <c r="A126" s="29">
        <v>43343</v>
      </c>
      <c r="B126" s="28">
        <v>1</v>
      </c>
      <c r="C126" s="28" t="s">
        <v>371</v>
      </c>
      <c r="D126" s="33">
        <v>3.2643812500000001E-2</v>
      </c>
      <c r="E126" s="88"/>
    </row>
    <row r="127" spans="1:5" ht="15" customHeight="1" x14ac:dyDescent="0.25">
      <c r="A127" s="29">
        <v>43343</v>
      </c>
      <c r="B127" s="28">
        <v>2</v>
      </c>
      <c r="C127" s="28" t="s">
        <v>375</v>
      </c>
      <c r="D127" s="33">
        <v>2.4483834099999997E-2</v>
      </c>
      <c r="E127" s="88"/>
    </row>
    <row r="128" spans="1:5" ht="15" customHeight="1" x14ac:dyDescent="0.25">
      <c r="A128" s="29">
        <v>43343</v>
      </c>
      <c r="B128" s="28">
        <v>2</v>
      </c>
      <c r="C128" s="28" t="s">
        <v>376</v>
      </c>
      <c r="D128" s="33">
        <v>2.5823240000000004E-2</v>
      </c>
      <c r="E128" s="88"/>
    </row>
    <row r="129" spans="1:5" ht="15" customHeight="1" x14ac:dyDescent="0.25">
      <c r="A129" s="29">
        <v>43343</v>
      </c>
      <c r="B129" s="28">
        <v>2</v>
      </c>
      <c r="C129" s="28" t="s">
        <v>371</v>
      </c>
      <c r="D129" s="33">
        <v>2.9890874900000003E-2</v>
      </c>
      <c r="E129" s="88"/>
    </row>
    <row r="130" spans="1:5" ht="15" customHeight="1" x14ac:dyDescent="0.25">
      <c r="A130" s="29">
        <v>43343</v>
      </c>
      <c r="B130" s="28">
        <v>3</v>
      </c>
      <c r="C130" s="28" t="s">
        <v>375</v>
      </c>
      <c r="D130" s="33">
        <v>6.0900195299999994E-2</v>
      </c>
      <c r="E130" s="88"/>
    </row>
    <row r="131" spans="1:5" ht="15" customHeight="1" x14ac:dyDescent="0.25">
      <c r="A131" s="29">
        <v>43343</v>
      </c>
      <c r="B131" s="28">
        <v>3</v>
      </c>
      <c r="C131" s="28" t="s">
        <v>376</v>
      </c>
      <c r="D131" s="33">
        <v>5.7049051199999985E-2</v>
      </c>
      <c r="E131" s="88"/>
    </row>
    <row r="132" spans="1:5" ht="15" customHeight="1" x14ac:dyDescent="0.25">
      <c r="A132" s="29">
        <v>43343</v>
      </c>
      <c r="B132" s="28">
        <v>3</v>
      </c>
      <c r="C132" s="28" t="s">
        <v>371</v>
      </c>
      <c r="D132" s="33">
        <v>5.32008177E-2</v>
      </c>
      <c r="E132" s="88"/>
    </row>
    <row r="133" spans="1:5" ht="15" customHeight="1" x14ac:dyDescent="0.25">
      <c r="A133" s="29">
        <v>43343</v>
      </c>
      <c r="B133" s="28">
        <v>4</v>
      </c>
      <c r="C133" s="28" t="s">
        <v>375</v>
      </c>
      <c r="D133" s="33">
        <v>4.83738576E-2</v>
      </c>
      <c r="E133" s="88"/>
    </row>
    <row r="134" spans="1:5" ht="15" customHeight="1" x14ac:dyDescent="0.25">
      <c r="A134" s="29">
        <v>43343</v>
      </c>
      <c r="B134" s="36">
        <v>4</v>
      </c>
      <c r="C134" s="28" t="s">
        <v>376</v>
      </c>
      <c r="D134" s="33">
        <v>3.40326356E-2</v>
      </c>
      <c r="E134" s="88"/>
    </row>
    <row r="135" spans="1:5" ht="15" customHeight="1" x14ac:dyDescent="0.25">
      <c r="A135" s="29">
        <v>43343</v>
      </c>
      <c r="B135" s="36">
        <v>4</v>
      </c>
      <c r="C135" s="28" t="s">
        <v>371</v>
      </c>
      <c r="D135" s="33">
        <v>4.9853278899999999E-2</v>
      </c>
      <c r="E135" s="88"/>
    </row>
    <row r="136" spans="1:5" ht="15" customHeight="1" x14ac:dyDescent="0.25">
      <c r="A136" s="29">
        <v>43343</v>
      </c>
      <c r="B136" s="28">
        <v>5</v>
      </c>
      <c r="C136" s="28" t="s">
        <v>375</v>
      </c>
      <c r="D136" s="33">
        <v>6.2184556799999992E-2</v>
      </c>
      <c r="E136" s="88"/>
    </row>
    <row r="137" spans="1:5" ht="15" customHeight="1" x14ac:dyDescent="0.25">
      <c r="A137" s="29">
        <v>43343</v>
      </c>
      <c r="B137" s="28">
        <v>5</v>
      </c>
      <c r="C137" s="28" t="s">
        <v>376</v>
      </c>
      <c r="D137" s="33">
        <v>5.9616157199999992E-2</v>
      </c>
      <c r="E137" s="88"/>
    </row>
    <row r="138" spans="1:5" ht="15" customHeight="1" x14ac:dyDescent="0.25">
      <c r="A138" s="29">
        <v>43343</v>
      </c>
      <c r="B138" s="28">
        <v>5</v>
      </c>
      <c r="C138" s="28" t="s">
        <v>371</v>
      </c>
      <c r="D138" s="33">
        <v>5.32008177E-2</v>
      </c>
      <c r="E138" s="88"/>
    </row>
    <row r="139" spans="1:5" ht="15" customHeight="1" x14ac:dyDescent="0.25">
      <c r="A139" s="29">
        <v>43343</v>
      </c>
      <c r="B139" s="28">
        <v>6</v>
      </c>
      <c r="C139" s="28" t="s">
        <v>375</v>
      </c>
      <c r="D139" s="33">
        <v>9.1814129699999983E-2</v>
      </c>
      <c r="E139" s="88"/>
    </row>
    <row r="140" spans="1:5" ht="15" customHeight="1" x14ac:dyDescent="0.25">
      <c r="A140" s="29">
        <v>43343</v>
      </c>
      <c r="B140" s="28">
        <v>6</v>
      </c>
      <c r="C140" s="28" t="s">
        <v>376</v>
      </c>
      <c r="D140" s="33">
        <v>0.10345488</v>
      </c>
      <c r="E140" s="88"/>
    </row>
    <row r="141" spans="1:5" ht="15" customHeight="1" x14ac:dyDescent="0.25">
      <c r="A141" s="29">
        <v>43343</v>
      </c>
      <c r="B141" s="28">
        <v>6</v>
      </c>
      <c r="C141" s="28" t="s">
        <v>371</v>
      </c>
      <c r="D141" s="33">
        <v>0.1086369552</v>
      </c>
      <c r="E141" s="88"/>
    </row>
    <row r="142" spans="1:5" ht="15" customHeight="1" x14ac:dyDescent="0.25">
      <c r="A142" s="29">
        <v>43343</v>
      </c>
      <c r="B142" s="36">
        <v>7</v>
      </c>
      <c r="C142" s="28" t="s">
        <v>375</v>
      </c>
      <c r="D142" s="33">
        <v>0.1073409513</v>
      </c>
      <c r="E142" s="88"/>
    </row>
    <row r="143" spans="1:5" ht="15" customHeight="1" x14ac:dyDescent="0.25">
      <c r="A143" s="29">
        <v>43343</v>
      </c>
      <c r="B143" s="36">
        <v>7</v>
      </c>
      <c r="C143" s="28" t="s">
        <v>376</v>
      </c>
      <c r="D143" s="33">
        <v>6.3469241699999998E-2</v>
      </c>
      <c r="E143" s="88"/>
    </row>
    <row r="144" spans="1:5" ht="15" customHeight="1" x14ac:dyDescent="0.25">
      <c r="A144" s="29">
        <v>43343</v>
      </c>
      <c r="B144" s="28">
        <v>7</v>
      </c>
      <c r="C144" s="28" t="s">
        <v>371</v>
      </c>
      <c r="D144" s="33">
        <v>0.1021601697</v>
      </c>
      <c r="E144" s="88"/>
    </row>
    <row r="145" spans="1:5" ht="15" customHeight="1" x14ac:dyDescent="0.25">
      <c r="A145" s="29">
        <v>43343</v>
      </c>
      <c r="B145" s="28">
        <v>8</v>
      </c>
      <c r="C145" s="28" t="s">
        <v>375</v>
      </c>
      <c r="D145" s="33">
        <v>8.5358365199999994E-2</v>
      </c>
      <c r="E145" s="88"/>
    </row>
    <row r="146" spans="1:5" ht="15" customHeight="1" x14ac:dyDescent="0.25">
      <c r="A146" s="29">
        <v>43343</v>
      </c>
      <c r="B146" s="28">
        <v>8</v>
      </c>
      <c r="C146" s="28" t="s">
        <v>376</v>
      </c>
      <c r="D146" s="33">
        <v>8.4068182500000005E-2</v>
      </c>
      <c r="E146" s="88"/>
    </row>
    <row r="147" spans="1:5" ht="15" customHeight="1" x14ac:dyDescent="0.25">
      <c r="A147" s="29">
        <v>43343</v>
      </c>
      <c r="B147" s="28">
        <v>8</v>
      </c>
      <c r="C147" s="28" t="s">
        <v>371</v>
      </c>
      <c r="D147" s="33">
        <v>8.5358365199999994E-2</v>
      </c>
      <c r="E147" s="88"/>
    </row>
    <row r="148" spans="1:5" ht="15" customHeight="1" x14ac:dyDescent="0.25">
      <c r="A148" s="29">
        <v>43343</v>
      </c>
      <c r="B148" s="28">
        <v>9</v>
      </c>
      <c r="C148" s="28" t="s">
        <v>375</v>
      </c>
      <c r="D148" s="33">
        <v>6.5969525000000003E-3</v>
      </c>
      <c r="E148" s="88"/>
    </row>
    <row r="149" spans="1:5" ht="15" customHeight="1" x14ac:dyDescent="0.25">
      <c r="A149" s="29">
        <v>43343</v>
      </c>
      <c r="B149" s="28">
        <v>9</v>
      </c>
      <c r="C149" s="28" t="s">
        <v>376</v>
      </c>
      <c r="D149" s="33">
        <v>5.3810895999999997E-3</v>
      </c>
      <c r="E149" s="88"/>
    </row>
    <row r="150" spans="1:5" ht="15" customHeight="1" x14ac:dyDescent="0.25">
      <c r="A150" s="29">
        <v>43343</v>
      </c>
      <c r="B150" s="28">
        <v>9</v>
      </c>
      <c r="C150" s="28" t="s">
        <v>371</v>
      </c>
      <c r="D150" s="33">
        <v>6.5969525000000003E-3</v>
      </c>
      <c r="E150" s="88"/>
    </row>
    <row r="151" spans="1:5" ht="15" customHeight="1" x14ac:dyDescent="0.25">
      <c r="A151" s="29">
        <v>43343</v>
      </c>
      <c r="B151" s="28">
        <v>10</v>
      </c>
      <c r="C151" s="28" t="s">
        <v>375</v>
      </c>
      <c r="D151" s="33">
        <v>4.1734629000000001E-3</v>
      </c>
      <c r="E151" s="88"/>
    </row>
    <row r="152" spans="1:5" ht="15" customHeight="1" x14ac:dyDescent="0.25">
      <c r="A152" s="29">
        <v>43343</v>
      </c>
      <c r="B152" s="28">
        <v>10</v>
      </c>
      <c r="C152" s="28" t="s">
        <v>376</v>
      </c>
      <c r="D152" s="33">
        <v>4.1734629000000001E-3</v>
      </c>
      <c r="E152" s="88"/>
    </row>
    <row r="153" spans="1:5" ht="15" customHeight="1" x14ac:dyDescent="0.25">
      <c r="A153" s="29">
        <v>43343</v>
      </c>
      <c r="B153" s="28">
        <v>10</v>
      </c>
      <c r="C153" s="28" t="s">
        <v>371</v>
      </c>
      <c r="D153" s="33">
        <v>2.9740724000000001E-3</v>
      </c>
      <c r="E153" s="88"/>
    </row>
    <row r="154" spans="1:5" ht="15" customHeight="1" x14ac:dyDescent="0.25">
      <c r="A154" s="29">
        <v>43343</v>
      </c>
      <c r="B154" s="28">
        <v>11</v>
      </c>
      <c r="C154" s="28" t="s">
        <v>375</v>
      </c>
      <c r="D154" s="33">
        <v>2.9740724000000001E-3</v>
      </c>
      <c r="E154" s="88"/>
    </row>
    <row r="155" spans="1:5" ht="15" customHeight="1" x14ac:dyDescent="0.25">
      <c r="A155" s="29">
        <v>43343</v>
      </c>
      <c r="B155" s="28">
        <v>11</v>
      </c>
      <c r="C155" s="28" t="s">
        <v>376</v>
      </c>
      <c r="D155" s="33">
        <v>2.9740724000000001E-3</v>
      </c>
      <c r="E155" s="88"/>
    </row>
    <row r="156" spans="1:5" ht="15" customHeight="1" x14ac:dyDescent="0.25">
      <c r="A156" s="29">
        <v>43343</v>
      </c>
      <c r="B156" s="28">
        <v>11</v>
      </c>
      <c r="C156" s="28" t="s">
        <v>371</v>
      </c>
      <c r="D156" s="33">
        <v>2.9740724000000001E-3</v>
      </c>
      <c r="E156" s="88"/>
    </row>
    <row r="157" spans="1:5" ht="15" customHeight="1" x14ac:dyDescent="0.25">
      <c r="A157" s="29">
        <v>43343</v>
      </c>
      <c r="B157" s="28">
        <v>12</v>
      </c>
      <c r="C157" s="28" t="s">
        <v>375</v>
      </c>
      <c r="D157" s="33">
        <v>7.8210516000000001E-3</v>
      </c>
      <c r="E157" s="88"/>
    </row>
    <row r="158" spans="1:5" ht="15" customHeight="1" x14ac:dyDescent="0.25">
      <c r="A158" s="29">
        <v>43343</v>
      </c>
      <c r="B158" s="28">
        <v>12</v>
      </c>
      <c r="C158" s="28" t="s">
        <v>376</v>
      </c>
      <c r="D158" s="33">
        <v>1.1542766099999999E-2</v>
      </c>
      <c r="E158" s="88"/>
    </row>
    <row r="159" spans="1:5" ht="15" customHeight="1" x14ac:dyDescent="0.25">
      <c r="A159" s="29">
        <v>43343</v>
      </c>
      <c r="B159" s="28">
        <v>12</v>
      </c>
      <c r="C159" s="28" t="s">
        <v>371</v>
      </c>
      <c r="D159" s="33">
        <v>9.0533869000000017E-3</v>
      </c>
      <c r="E159" s="88"/>
    </row>
    <row r="160" spans="1:5" ht="15" customHeight="1" x14ac:dyDescent="0.25">
      <c r="A160" s="29">
        <v>43343</v>
      </c>
      <c r="B160" s="28">
        <v>13</v>
      </c>
      <c r="C160" s="28" t="s">
        <v>375</v>
      </c>
      <c r="D160" s="33">
        <v>1.7829181000000001E-3</v>
      </c>
      <c r="E160" s="88"/>
    </row>
    <row r="161" spans="1:5" ht="15" customHeight="1" x14ac:dyDescent="0.25">
      <c r="A161" s="29">
        <v>43343</v>
      </c>
      <c r="B161" s="28">
        <v>13</v>
      </c>
      <c r="C161" s="28" t="s">
        <v>376</v>
      </c>
      <c r="D161" s="33">
        <v>1.7829181000000001E-3</v>
      </c>
      <c r="E161" s="88"/>
    </row>
    <row r="162" spans="1:5" ht="15" customHeight="1" x14ac:dyDescent="0.25">
      <c r="A162" s="29">
        <v>43343</v>
      </c>
      <c r="B162" s="28">
        <v>13</v>
      </c>
      <c r="C162" s="28" t="s">
        <v>371</v>
      </c>
      <c r="D162" s="33">
        <v>7.8210516000000001E-3</v>
      </c>
      <c r="E162" s="88"/>
    </row>
    <row r="163" spans="1:5" ht="15" customHeight="1" x14ac:dyDescent="0.25">
      <c r="B163" s="1"/>
      <c r="C163" s="2"/>
      <c r="D163" s="32"/>
      <c r="E163" s="88"/>
    </row>
    <row r="164" spans="1:5" ht="15" customHeight="1" x14ac:dyDescent="0.25">
      <c r="B164" s="1"/>
      <c r="C164" s="2"/>
      <c r="D164" s="32"/>
      <c r="E164" s="88"/>
    </row>
    <row r="165" spans="1:5" ht="15" customHeight="1" x14ac:dyDescent="0.25">
      <c r="B165" s="36"/>
      <c r="C165" s="36"/>
      <c r="D165" s="32"/>
      <c r="E165" s="88"/>
    </row>
    <row r="166" spans="1:5" ht="15" customHeight="1" x14ac:dyDescent="0.25">
      <c r="B166" s="36"/>
      <c r="C166" s="36"/>
      <c r="D166" s="32"/>
      <c r="E166" s="88"/>
    </row>
    <row r="167" spans="1:5" ht="15" customHeight="1" x14ac:dyDescent="0.25"/>
    <row r="168" spans="1:5" ht="15" customHeight="1" x14ac:dyDescent="0.25"/>
    <row r="169" spans="1:5" ht="15" customHeight="1" x14ac:dyDescent="0.25"/>
    <row r="170" spans="1:5" ht="15" customHeight="1" x14ac:dyDescent="0.25"/>
    <row r="171" spans="1:5" ht="15" customHeight="1" x14ac:dyDescent="0.25"/>
    <row r="172" spans="1:5" ht="15" customHeight="1" x14ac:dyDescent="0.25"/>
    <row r="173" spans="1:5" ht="15" customHeight="1" x14ac:dyDescent="0.25"/>
    <row r="174" spans="1:5" ht="15" customHeight="1" x14ac:dyDescent="0.25"/>
    <row r="175" spans="1:5" ht="15" customHeight="1" x14ac:dyDescent="0.25"/>
    <row r="176" spans="1:5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M45" sqref="M45"/>
    </sheetView>
  </sheetViews>
  <sheetFormatPr defaultColWidth="8.90625" defaultRowHeight="12.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and sample table import</vt:lpstr>
      <vt:lpstr>NO3-N std curve construction</vt:lpstr>
      <vt:lpstr>NO3 Data processing</vt:lpstr>
      <vt:lpstr>Final 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Valett, Maury</dc:creator>
  <cp:lastModifiedBy>Owner</cp:lastModifiedBy>
  <dcterms:created xsi:type="dcterms:W3CDTF">2018-07-30T19:57:11Z</dcterms:created>
  <dcterms:modified xsi:type="dcterms:W3CDTF">2020-04-20T17:57:09Z</dcterms:modified>
</cp:coreProperties>
</file>