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26"/>
  <workbookPr codeName="ThisWorkbook" defaultThemeVersion="124226"/>
  <mc:AlternateContent xmlns:mc="http://schemas.openxmlformats.org/markup-compatibility/2006">
    <mc:Choice Requires="x15">
      <x15ac:absPath xmlns:x15ac="http://schemas.microsoft.com/office/spreadsheetml/2010/11/ac" url="G:\04 OSU\ECE 44x\ECE44x\Wireless\"/>
    </mc:Choice>
  </mc:AlternateContent>
  <xr:revisionPtr revIDLastSave="0" documentId="13_ncr:1_{B9CF0A46-ECE5-4141-B036-F75DC6C7D765}" xr6:coauthVersionLast="40" xr6:coauthVersionMax="40" xr10:uidLastSave="{00000000-0000-0000-0000-000000000000}"/>
  <workbookProtection workbookAlgorithmName="SHA-512" workbookHashValue="HLgmMypxp/FhVfw6XFS4ISbP9TKeplV7Pieumjt08u2k8uHOucRiNoAwNIp1C6bCwFet1sVcStfBNodct58JNQ==" workbookSaltValue="WGK0CBCyr39UOqYgKBYukg==" workbookSpinCount="100000" lockStructure="1"/>
  <bookViews>
    <workbookView xWindow="7965" yWindow="-345" windowWidth="11085" windowHeight="9750" xr2:uid="{00000000-000D-0000-FFFF-FFFF00000000}"/>
  </bookViews>
  <sheets>
    <sheet name="RangeCalcSimple" sheetId="13" r:id="rId1"/>
    <sheet name="How to use" sheetId="15" r:id="rId2"/>
    <sheet name="Revision History" sheetId="14" r:id="rId3"/>
    <sheet name="Hidden Calcs" sheetId="2" state="hidden" r:id="rId4"/>
  </sheets>
  <definedNames>
    <definedName name="Custom_Simpl_Freq_MHz">RangeCalcSimple!$H$6</definedName>
    <definedName name="Link_Budget_Limit">'Hidden Calcs'!$F$7</definedName>
    <definedName name="Link_Budget_residual">'Hidden Calcs'!$G$7</definedName>
    <definedName name="Link_Budget_simple">'Hidden Calcs'!$E$7</definedName>
    <definedName name="Open_Space_Prop_factor_Simp">'Hidden Calcs'!$K$4</definedName>
    <definedName name="Range_Free_Space_Limited_Simple_m">'Hidden Calcs'!$H$4</definedName>
    <definedName name="Range_Free_Space_Simple_m">'Hidden Calcs'!$G$4</definedName>
    <definedName name="RX_Ant_Gain_Simple_dBi">RangeCalcSimple!$I$15</definedName>
    <definedName name="RX_Sens_mVm_Result_Simple">'Hidden Calcs'!$F$4</definedName>
    <definedName name="RX_Sens_Simple_dBm">RangeCalcSimple!$I$12</definedName>
    <definedName name="Selected_Simpl_Frequency">'Hidden Calcs'!$C$4</definedName>
    <definedName name="Selected_Simpl_Frequency_MHz">'Hidden Calcs'!$D$4</definedName>
    <definedName name="TX_Ant_Gain_Simple_dBi">RangeCalcSimple!$C$15</definedName>
    <definedName name="TX_EIRP_dBm_Result_Simple">'Hidden Calcs'!$E$4</definedName>
    <definedName name="TX_Pout_Simple_dBm">RangeCalcSimple!$C$12</definedName>
    <definedName name="Typical_Indoor_Range_Simple_m">'Hidden Calcs'!$J$4</definedName>
    <definedName name="Typical_Outdoor_Range_Simple_m">'Hidden Calcs'!$I$4</definedName>
    <definedName name="Validated_Simpl_Frequency">'Hidden Calcs'!$D$8:$D$19</definedName>
    <definedName name="Wavelength">'Hidden Calcs'!$L$4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6" i="13" l="1"/>
  <c r="I13" i="13"/>
  <c r="H7" i="13"/>
  <c r="C13" i="13"/>
  <c r="C16" i="13"/>
  <c r="E4" i="2" l="1"/>
  <c r="E7" i="2" s="1"/>
  <c r="D4" i="2" l="1"/>
  <c r="F7" i="2" s="1"/>
  <c r="H5" i="13"/>
  <c r="G7" i="2" l="1"/>
  <c r="K4" i="2"/>
  <c r="L4" i="2"/>
  <c r="O14" i="13" s="1"/>
  <c r="F4" i="2"/>
  <c r="G4" i="2" s="1"/>
  <c r="H4" i="2" l="1"/>
  <c r="I4" i="2" s="1"/>
  <c r="I18" i="13" s="1"/>
  <c r="J4" i="2"/>
  <c r="I19" i="13" s="1"/>
</calcChain>
</file>

<file path=xl/sharedStrings.xml><?xml version="1.0" encoding="utf-8"?>
<sst xmlns="http://schemas.openxmlformats.org/spreadsheetml/2006/main" count="40" uniqueCount="38">
  <si>
    <t>Custom Freq</t>
  </si>
  <si>
    <t>Typical Outdoor Range [m]</t>
  </si>
  <si>
    <t>Typical Indoor Range [m]</t>
  </si>
  <si>
    <t>Validated Simpl Frequency</t>
  </si>
  <si>
    <t>Simpl Frequency</t>
  </si>
  <si>
    <t>Selected Simpl Frequency</t>
  </si>
  <si>
    <t>Selected Simpl Frequency MHz</t>
  </si>
  <si>
    <t>Enter TX Antenna Gain [dBi]</t>
  </si>
  <si>
    <t>Enter RX Antenna Gain [dBi]</t>
  </si>
  <si>
    <t>TX parameters</t>
  </si>
  <si>
    <t>RX parameters</t>
  </si>
  <si>
    <t>Frequency Band [MHz]</t>
  </si>
  <si>
    <t>Enter RX Sensitivity [dBm]</t>
  </si>
  <si>
    <t>Enter TX Output Power [dBm]</t>
  </si>
  <si>
    <t>Resulting TX EIRP [dBm] simple</t>
  </si>
  <si>
    <t>Resulting RX Sensitivity [mV/m] simple</t>
  </si>
  <si>
    <t>Ideal Free Space Range [m] simple</t>
  </si>
  <si>
    <t>Typical Open Field Outdoor Range [m]</t>
  </si>
  <si>
    <t>Typical Indoor, Small Office Range [m]</t>
  </si>
  <si>
    <t>Wavelength [m]</t>
  </si>
  <si>
    <t>password: Silabsprotect</t>
  </si>
  <si>
    <t>Propagation exponent (on simpl frequency)</t>
  </si>
  <si>
    <t>Open space propagation exponent</t>
  </si>
  <si>
    <t>Notes:</t>
  </si>
  <si>
    <t>2. Typical antenna gains:</t>
  </si>
  <si>
    <t>3. Wavelength [m]=</t>
  </si>
  <si>
    <t xml:space="preserve"> - dipole: 2dBi</t>
  </si>
  <si>
    <t>- monopole with small pcb: -5dBi</t>
  </si>
  <si>
    <t>- chip antenna with large pcb (pcb width&gt;wavelenght/2): -2dBi</t>
  </si>
  <si>
    <t>- chip antenna with small pcb: -6dBi</t>
  </si>
  <si>
    <t>1. Do not enter values in cells shaded in gray.</t>
  </si>
  <si>
    <t xml:space="preserve">- monopole w large pcb (diameter&gt;wavelength/2): 2dBi </t>
  </si>
  <si>
    <t>Link Budget Limit</t>
  </si>
  <si>
    <t>free space range [m] w limited link budget</t>
  </si>
  <si>
    <t>Link_budget_simple [dB]</t>
  </si>
  <si>
    <t>Link budget Limit [dB]</t>
  </si>
  <si>
    <t>residual link budget [dB]</t>
  </si>
  <si>
    <t>Simple Range Calculator V1.1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</si>
</sst>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0"/>
      <name val="Arial"/>
    </font>
    <font>
      <sz val="10"/>
      <color indexed="10"/>
      <name val="Arial"/>
      <family val="2"/>
    </font>
    <font>
      <b/>
      <sz val="14"/>
      <name val="Arial"/>
      <family val="2"/>
    </font>
    <font>
      <b/>
      <sz val="12"/>
      <name val="Arial"/>
      <family val="2"/>
    </font>
    <font>
      <sz val="10"/>
      <name val="Arial"/>
      <family val="2"/>
    </font>
    <font>
      <b/>
      <sz val="10"/>
      <name val="Arial"/>
      <family val="2"/>
    </font>
    <font>
      <b/>
      <sz val="16"/>
      <name val="Arial"/>
      <family val="2"/>
    </font>
    <font>
      <sz val="8"/>
      <name val="Arial"/>
      <family val="2"/>
    </font>
    <font>
      <b/>
      <sz val="18"/>
      <name val="Arial"/>
      <family val="2"/>
    </font>
    <font>
      <sz val="18"/>
      <name val="Arial"/>
      <family val="2"/>
    </font>
    <font>
      <b/>
      <u/>
      <sz val="20"/>
      <name val="Arial"/>
      <family val="2"/>
    </font>
    <font>
      <b/>
      <u/>
      <sz val="10"/>
      <name val="Arial"/>
      <family val="2"/>
    </font>
    <font>
      <sz val="10"/>
      <color rgb="FFFF0000"/>
      <name val="Arial"/>
      <family val="2"/>
    </font>
    <font>
      <u/>
      <sz val="10"/>
      <color theme="10"/>
      <name val="Arial"/>
      <family val="2"/>
    </font>
  </fonts>
  <fills count="5">
    <fill>
      <patternFill patternType="none"/>
    </fill>
    <fill>
      <patternFill patternType="gray125"/>
    </fill>
    <fill>
      <patternFill patternType="solid">
        <fgColor indexed="9"/>
        <bgColor indexed="64"/>
      </patternFill>
    </fill>
    <fill>
      <patternFill patternType="solid">
        <fgColor theme="4" tint="0.59999389629810485"/>
        <bgColor indexed="64"/>
      </patternFill>
    </fill>
    <fill>
      <patternFill patternType="solid">
        <fgColor theme="5" tint="0.59999389629810485"/>
        <bgColor indexed="64"/>
      </patternFill>
    </fill>
  </fills>
  <borders count="11">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s>
  <cellStyleXfs count="2">
    <xf numFmtId="0" fontId="0" fillId="0" borderId="0"/>
    <xf numFmtId="0" fontId="13" fillId="0" borderId="0" applyNumberFormat="0" applyFill="0" applyBorder="0" applyAlignment="0" applyProtection="0"/>
  </cellStyleXfs>
  <cellXfs count="54">
    <xf numFmtId="0" fontId="0" fillId="0" borderId="0" xfId="0"/>
    <xf numFmtId="0" fontId="0" fillId="2" borderId="0" xfId="0" applyFill="1"/>
    <xf numFmtId="0" fontId="2" fillId="2" borderId="0" xfId="0" applyFont="1" applyFill="1"/>
    <xf numFmtId="0" fontId="1" fillId="2" borderId="0" xfId="0" applyFont="1" applyFill="1"/>
    <xf numFmtId="0" fontId="3" fillId="2" borderId="0" xfId="0" applyFont="1" applyFill="1"/>
    <xf numFmtId="0" fontId="0" fillId="2" borderId="0" xfId="0" applyFill="1" applyBorder="1"/>
    <xf numFmtId="0" fontId="6" fillId="2" borderId="0" xfId="0" applyFont="1" applyFill="1"/>
    <xf numFmtId="0" fontId="0" fillId="0" borderId="0" xfId="0" applyFill="1" applyBorder="1"/>
    <xf numFmtId="0" fontId="0" fillId="0" borderId="0" xfId="0" applyFill="1" applyBorder="1" applyAlignment="1">
      <alignment horizontal="center"/>
    </xf>
    <xf numFmtId="0" fontId="3" fillId="0" borderId="0" xfId="0" applyFont="1" applyFill="1" applyBorder="1" applyAlignment="1">
      <alignment horizontal="center"/>
    </xf>
    <xf numFmtId="0" fontId="4" fillId="2" borderId="0" xfId="0" applyFont="1" applyFill="1"/>
    <xf numFmtId="0" fontId="0" fillId="2" borderId="1" xfId="0" applyFill="1" applyBorder="1"/>
    <xf numFmtId="0" fontId="6" fillId="2" borderId="0" xfId="0" applyFont="1" applyFill="1" applyBorder="1"/>
    <xf numFmtId="0" fontId="0" fillId="2" borderId="2" xfId="0" applyFill="1" applyBorder="1"/>
    <xf numFmtId="0" fontId="0" fillId="2" borderId="3" xfId="0" applyFill="1" applyBorder="1"/>
    <xf numFmtId="0" fontId="3" fillId="2" borderId="2" xfId="0" applyFont="1" applyFill="1" applyBorder="1"/>
    <xf numFmtId="0" fontId="6" fillId="2" borderId="1" xfId="0" applyFont="1" applyFill="1" applyBorder="1"/>
    <xf numFmtId="0" fontId="0" fillId="2" borderId="4" xfId="0" applyFill="1" applyBorder="1"/>
    <xf numFmtId="0" fontId="0" fillId="2" borderId="5" xfId="0" applyFill="1" applyBorder="1"/>
    <xf numFmtId="0" fontId="4" fillId="0" borderId="0" xfId="0" applyFont="1" applyFill="1" applyBorder="1" applyAlignment="1">
      <alignment horizontal="center"/>
    </xf>
    <xf numFmtId="0" fontId="5" fillId="0" borderId="6" xfId="0" applyFont="1" applyFill="1" applyBorder="1" applyAlignment="1">
      <alignment horizontal="center"/>
    </xf>
    <xf numFmtId="0" fontId="9" fillId="0" borderId="0" xfId="0" applyFont="1" applyFill="1" applyBorder="1"/>
    <xf numFmtId="0" fontId="2" fillId="0" borderId="0" xfId="0" applyFont="1"/>
    <xf numFmtId="0" fontId="0" fillId="0" borderId="7" xfId="0" applyFill="1" applyBorder="1" applyProtection="1">
      <protection locked="0"/>
    </xf>
    <xf numFmtId="0" fontId="0" fillId="2" borderId="8" xfId="0" applyFill="1" applyBorder="1"/>
    <xf numFmtId="0" fontId="0" fillId="2" borderId="9" xfId="0" applyFill="1" applyBorder="1"/>
    <xf numFmtId="0" fontId="4" fillId="2" borderId="1" xfId="0" applyFont="1" applyFill="1" applyBorder="1"/>
    <xf numFmtId="0" fontId="4" fillId="2" borderId="0" xfId="0" applyFont="1" applyFill="1" applyBorder="1"/>
    <xf numFmtId="0" fontId="0" fillId="2" borderId="10" xfId="0" applyFill="1" applyBorder="1"/>
    <xf numFmtId="0" fontId="4" fillId="2" borderId="9" xfId="0" applyFont="1" applyFill="1" applyBorder="1"/>
    <xf numFmtId="0" fontId="4" fillId="2" borderId="8" xfId="0" applyFont="1" applyFill="1" applyBorder="1"/>
    <xf numFmtId="0" fontId="8" fillId="0" borderId="0" xfId="0" applyFont="1" applyFill="1" applyBorder="1" applyAlignment="1">
      <alignment horizontal="center"/>
    </xf>
    <xf numFmtId="0" fontId="0" fillId="0" borderId="0" xfId="0" applyFill="1" applyBorder="1" applyAlignment="1">
      <alignment textRotation="90"/>
    </xf>
    <xf numFmtId="0" fontId="0" fillId="0" borderId="0" xfId="0" applyFill="1" applyBorder="1" applyAlignment="1">
      <alignment horizontal="center" vertical="center"/>
    </xf>
    <xf numFmtId="164" fontId="5" fillId="2" borderId="4" xfId="0" applyNumberFormat="1" applyFont="1" applyFill="1" applyBorder="1"/>
    <xf numFmtId="164" fontId="0" fillId="2" borderId="4" xfId="0" applyNumberFormat="1" applyFill="1" applyBorder="1"/>
    <xf numFmtId="0" fontId="10" fillId="2" borderId="0" xfId="0" applyFont="1" applyFill="1" applyBorder="1"/>
    <xf numFmtId="0" fontId="11" fillId="0" borderId="0" xfId="0" applyFont="1" applyFill="1" applyBorder="1" applyAlignment="1">
      <alignment horizontal="center" wrapText="1"/>
    </xf>
    <xf numFmtId="0" fontId="11" fillId="2" borderId="0" xfId="0" applyFont="1" applyFill="1" applyAlignment="1">
      <alignment wrapText="1"/>
    </xf>
    <xf numFmtId="0" fontId="11" fillId="0" borderId="0" xfId="0" applyFont="1" applyFill="1" applyBorder="1" applyAlignment="1">
      <alignment wrapText="1"/>
    </xf>
    <xf numFmtId="0" fontId="12" fillId="2" borderId="0" xfId="0" applyFont="1" applyFill="1"/>
    <xf numFmtId="0" fontId="4" fillId="0" borderId="0" xfId="0" applyFont="1" applyFill="1" applyBorder="1"/>
    <xf numFmtId="0" fontId="11" fillId="0" borderId="0" xfId="0" applyNumberFormat="1" applyFont="1" applyFill="1" applyBorder="1" applyAlignment="1">
      <alignment wrapText="1"/>
    </xf>
    <xf numFmtId="0" fontId="5" fillId="2" borderId="0" xfId="0" applyFont="1" applyFill="1"/>
    <xf numFmtId="0" fontId="2" fillId="2" borderId="0" xfId="0" applyFont="1" applyFill="1" applyBorder="1"/>
    <xf numFmtId="49" fontId="4" fillId="2" borderId="0" xfId="0" applyNumberFormat="1" applyFont="1" applyFill="1"/>
    <xf numFmtId="49" fontId="0" fillId="2" borderId="0" xfId="0" applyNumberFormat="1" applyFill="1"/>
    <xf numFmtId="0" fontId="5" fillId="2" borderId="1" xfId="0" applyFont="1" applyFill="1" applyBorder="1"/>
    <xf numFmtId="0" fontId="5" fillId="0" borderId="1" xfId="0" applyFont="1" applyFill="1" applyBorder="1" applyAlignment="1">
      <alignment wrapText="1"/>
    </xf>
    <xf numFmtId="0" fontId="5" fillId="0" borderId="0" xfId="0" applyFont="1" applyFill="1" applyBorder="1"/>
    <xf numFmtId="0" fontId="5" fillId="0" borderId="1" xfId="0" applyFont="1" applyFill="1" applyBorder="1"/>
    <xf numFmtId="0" fontId="13" fillId="0" borderId="0" xfId="1"/>
    <xf numFmtId="164" fontId="2" fillId="3" borderId="0" xfId="0" applyNumberFormat="1" applyFont="1" applyFill="1" applyAlignment="1">
      <alignment horizontal="center"/>
    </xf>
    <xf numFmtId="1" fontId="2" fillId="4" borderId="0" xfId="0" applyNumberFormat="1" applyFont="1" applyFill="1" applyAlignment="1">
      <alignment horizontal="center"/>
    </xf>
  </cellXfs>
  <cellStyles count="2">
    <cellStyle name="Hyperlink" xfId="1" builtinId="8"/>
    <cellStyle name="Normal" xfId="0" builtinId="0"/>
  </cellStyles>
  <dxfs count="5">
    <dxf>
      <font>
        <color theme="0" tint="-0.24994659260841701"/>
      </font>
    </dxf>
    <dxf>
      <font>
        <color theme="0" tint="-0.24994659260841701"/>
      </font>
    </dxf>
    <dxf>
      <font>
        <color theme="0" tint="-0.34998626667073579"/>
      </font>
      <fill>
        <patternFill>
          <bgColor theme="0" tint="-0.34998626667073579"/>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'Hidden Calcs'!$D$13:$D$18</c:f>
              <c:numCache>
                <c:formatCode>General</c:formatCode>
                <c:ptCount val="6"/>
                <c:pt idx="0">
                  <c:v>434</c:v>
                </c:pt>
                <c:pt idx="1">
                  <c:v>490</c:v>
                </c:pt>
                <c:pt idx="2">
                  <c:v>510</c:v>
                </c:pt>
                <c:pt idx="3">
                  <c:v>780</c:v>
                </c:pt>
                <c:pt idx="4">
                  <c:v>868</c:v>
                </c:pt>
                <c:pt idx="5">
                  <c:v>915</c:v>
                </c:pt>
              </c:numCache>
            </c:numRef>
          </c:xVal>
          <c:yVal>
            <c:numRef>
              <c:f>'Hidden Calcs'!$K$13:$K$18</c:f>
              <c:numCache>
                <c:formatCode>General</c:formatCode>
                <c:ptCount val="6"/>
                <c:pt idx="0">
                  <c:v>2.7</c:v>
                </c:pt>
                <c:pt idx="4">
                  <c:v>2.5</c:v>
                </c:pt>
                <c:pt idx="5">
                  <c:v>2.46</c:v>
                </c:pt>
              </c:numCache>
            </c:numRef>
          </c:yVal>
          <c:smooth val="0"/>
          <c:extLst>
            <c:ext xmlns:c16="http://schemas.microsoft.com/office/drawing/2014/chart" uri="{C3380CC4-5D6E-409C-BE32-E72D297353CC}">
              <c16:uniqueId val="{00000001-0E6F-403A-8A8D-913A646B4AAF}"/>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'Hidden Calcs'!$D$18:$D$19</c:f>
              <c:numCache>
                <c:formatCode>General</c:formatCode>
                <c:ptCount val="2"/>
                <c:pt idx="0">
                  <c:v>915</c:v>
                </c:pt>
                <c:pt idx="1">
                  <c:v>2440</c:v>
                </c:pt>
              </c:numCache>
            </c:numRef>
          </c:xVal>
          <c:yVal>
            <c:numRef>
              <c:f>'Hidden Calcs'!$K$18:$K$19</c:f>
              <c:numCache>
                <c:formatCode>General</c:formatCode>
                <c:ptCount val="2"/>
                <c:pt idx="0">
                  <c:v>2.46</c:v>
                </c:pt>
                <c:pt idx="1">
                  <c:v>2.21</c:v>
                </c:pt>
              </c:numCache>
            </c:numRef>
          </c:yVal>
          <c:smooth val="0"/>
          <c:extLst>
            <c:ext xmlns:c16="http://schemas.microsoft.com/office/drawing/2014/chart" uri="{C3380CC4-5D6E-409C-BE32-E72D297353CC}">
              <c16:uniqueId val="{00000003-0E6F-403A-8A8D-913A646B4AAF}"/>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'Hidden Calcs'!$D$9:$D$12</c:f>
              <c:numCache>
                <c:formatCode>General</c:formatCode>
                <c:ptCount val="4"/>
                <c:pt idx="0">
                  <c:v>169</c:v>
                </c:pt>
                <c:pt idx="1">
                  <c:v>310</c:v>
                </c:pt>
                <c:pt idx="2">
                  <c:v>315</c:v>
                </c:pt>
                <c:pt idx="3">
                  <c:v>390</c:v>
                </c:pt>
              </c:numCache>
            </c:numRef>
          </c:xVal>
          <c:yVal>
            <c:numRef>
              <c:f>'Hidden Calcs'!$K$9:$K$12</c:f>
              <c:numCache>
                <c:formatCode>General</c:formatCode>
                <c:ptCount val="4"/>
                <c:pt idx="0">
                  <c:v>2.7</c:v>
                </c:pt>
                <c:pt idx="1">
                  <c:v>2.7</c:v>
                </c:pt>
                <c:pt idx="2">
                  <c:v>2.7</c:v>
                </c:pt>
                <c:pt idx="3">
                  <c:v>2.7</c:v>
                </c:pt>
              </c:numCache>
            </c:numRef>
          </c:yVal>
          <c:smooth val="0"/>
          <c:extLst>
            <c:ext xmlns:c16="http://schemas.microsoft.com/office/drawing/2014/chart" uri="{C3380CC4-5D6E-409C-BE32-E72D297353CC}">
              <c16:uniqueId val="{00000005-0E6F-403A-8A8D-913A646B4AAF}"/>
            </c:ext>
          </c:extLst>
        </c:ser>
        <c:dLbls>
          <c:showLegendKey val="0"/>
          <c:showVal val="0"/>
          <c:showCatName val="0"/>
          <c:showSerName val="0"/>
          <c:showPercent val="0"/>
          <c:showBubbleSize val="0"/>
        </c:dLbls>
        <c:axId val="179607720"/>
        <c:axId val="179608504"/>
      </c:scatterChart>
      <c:valAx>
        <c:axId val="179607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08504"/>
        <c:crosses val="autoZero"/>
        <c:crossBetween val="midCat"/>
      </c:valAx>
      <c:valAx>
        <c:axId val="179608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07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'Hidden Calcs'!$D$13:$D$18</c:f>
              <c:numCache>
                <c:formatCode>General</c:formatCode>
                <c:ptCount val="6"/>
                <c:pt idx="0">
                  <c:v>434</c:v>
                </c:pt>
                <c:pt idx="1">
                  <c:v>490</c:v>
                </c:pt>
                <c:pt idx="2">
                  <c:v>510</c:v>
                </c:pt>
                <c:pt idx="3">
                  <c:v>780</c:v>
                </c:pt>
                <c:pt idx="4">
                  <c:v>868</c:v>
                </c:pt>
                <c:pt idx="5">
                  <c:v>915</c:v>
                </c:pt>
              </c:numCache>
            </c:numRef>
          </c:xVal>
          <c:yVal>
            <c:numRef>
              <c:f>'Hidden Calcs'!$I$13:$I$18</c:f>
              <c:numCache>
                <c:formatCode>General</c:formatCode>
                <c:ptCount val="6"/>
                <c:pt idx="0">
                  <c:v>97</c:v>
                </c:pt>
                <c:pt idx="4">
                  <c:v>104</c:v>
                </c:pt>
                <c:pt idx="5">
                  <c:v>103</c:v>
                </c:pt>
              </c:numCache>
            </c:numRef>
          </c:yVal>
          <c:smooth val="0"/>
          <c:extLst>
            <c:ext xmlns:c16="http://schemas.microsoft.com/office/drawing/2014/chart" uri="{C3380CC4-5D6E-409C-BE32-E72D297353CC}">
              <c16:uniqueId val="{00000001-F5D7-4149-A2CC-288F2A83AD4C}"/>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'Hidden Calcs'!$D$18:$D$19</c:f>
              <c:numCache>
                <c:formatCode>General</c:formatCode>
                <c:ptCount val="2"/>
                <c:pt idx="0">
                  <c:v>915</c:v>
                </c:pt>
                <c:pt idx="1">
                  <c:v>2440</c:v>
                </c:pt>
              </c:numCache>
            </c:numRef>
          </c:xVal>
          <c:yVal>
            <c:numRef>
              <c:f>'Hidden Calcs'!$I$18:$I$19</c:f>
              <c:numCache>
                <c:formatCode>General</c:formatCode>
                <c:ptCount val="2"/>
                <c:pt idx="0">
                  <c:v>103</c:v>
                </c:pt>
                <c:pt idx="1">
                  <c:v>90</c:v>
                </c:pt>
              </c:numCache>
            </c:numRef>
          </c:yVal>
          <c:smooth val="0"/>
          <c:extLst>
            <c:ext xmlns:c16="http://schemas.microsoft.com/office/drawing/2014/chart" uri="{C3380CC4-5D6E-409C-BE32-E72D297353CC}">
              <c16:uniqueId val="{00000003-F5D7-4149-A2CC-288F2A83AD4C}"/>
            </c:ext>
          </c:extLst>
        </c:ser>
        <c:ser>
          <c:idx val="2"/>
          <c:order val="2"/>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'Hidden Calcs'!$D$9:$D$12</c:f>
              <c:numCache>
                <c:formatCode>General</c:formatCode>
                <c:ptCount val="4"/>
                <c:pt idx="0">
                  <c:v>169</c:v>
                </c:pt>
                <c:pt idx="1">
                  <c:v>310</c:v>
                </c:pt>
                <c:pt idx="2">
                  <c:v>315</c:v>
                </c:pt>
                <c:pt idx="3">
                  <c:v>390</c:v>
                </c:pt>
              </c:numCache>
            </c:numRef>
          </c:xVal>
          <c:yVal>
            <c:numRef>
              <c:f>'Hidden Calcs'!$I$9:$I$12</c:f>
              <c:numCache>
                <c:formatCode>General</c:formatCode>
                <c:ptCount val="4"/>
                <c:pt idx="0">
                  <c:v>97</c:v>
                </c:pt>
                <c:pt idx="1">
                  <c:v>97</c:v>
                </c:pt>
                <c:pt idx="2">
                  <c:v>97</c:v>
                </c:pt>
                <c:pt idx="3">
                  <c:v>97</c:v>
                </c:pt>
              </c:numCache>
            </c:numRef>
          </c:yVal>
          <c:smooth val="0"/>
          <c:extLst>
            <c:ext xmlns:c16="http://schemas.microsoft.com/office/drawing/2014/chart" uri="{C3380CC4-5D6E-409C-BE32-E72D297353CC}">
              <c16:uniqueId val="{00000005-F5D7-4149-A2CC-288F2A83AD4C}"/>
            </c:ext>
          </c:extLst>
        </c:ser>
        <c:dLbls>
          <c:showLegendKey val="0"/>
          <c:showVal val="0"/>
          <c:showCatName val="0"/>
          <c:showSerName val="0"/>
          <c:showPercent val="0"/>
          <c:showBubbleSize val="0"/>
        </c:dLbls>
        <c:axId val="215458872"/>
        <c:axId val="215456912"/>
      </c:scatterChart>
      <c:valAx>
        <c:axId val="2154588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456912"/>
        <c:crosses val="autoZero"/>
        <c:crossBetween val="midCat"/>
      </c:valAx>
      <c:valAx>
        <c:axId val="21545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54588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13" dropStyle="combo" dx="16" fmlaLink="'Hidden Calcs'!$C$4" fmlaRange="'Hidden Calcs'!$C$8:$C$19" noThreeD="1" sel="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5</xdr:row>
          <xdr:rowOff>9525</xdr:rowOff>
        </xdr:from>
        <xdr:to>
          <xdr:col>4</xdr:col>
          <xdr:colOff>371475</xdr:colOff>
          <xdr:row>7</xdr:row>
          <xdr:rowOff>9525</xdr:rowOff>
        </xdr:to>
        <xdr:sp macro="" textlink="">
          <xdr:nvSpPr>
            <xdr:cNvPr id="8213" name="Drop Down 21" hidden="1">
              <a:extLst>
                <a:ext uri="{63B3BB69-23CF-44E3-9099-C40C66FF867C}">
                  <a14:compatExt spid="_x0000_s8213"/>
                </a:ext>
                <a:ext uri="{FF2B5EF4-FFF2-40B4-BE49-F238E27FC236}">
                  <a16:creationId xmlns:a16="http://schemas.microsoft.com/office/drawing/2014/main" id="{00000000-0008-0000-0000-000015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9</xdr:col>
      <xdr:colOff>49696</xdr:colOff>
      <xdr:row>3</xdr:row>
      <xdr:rowOff>70607</xdr:rowOff>
    </xdr:from>
    <xdr:to>
      <xdr:col>10</xdr:col>
      <xdr:colOff>951959</xdr:colOff>
      <xdr:row>7</xdr:row>
      <xdr:rowOff>84641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712805" y="633824"/>
          <a:ext cx="1614567" cy="8091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0</xdr:rowOff>
    </xdr:from>
    <xdr:to>
      <xdr:col>18</xdr:col>
      <xdr:colOff>600075</xdr:colOff>
      <xdr:row>28</xdr:row>
      <xdr:rowOff>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525" y="0"/>
          <a:ext cx="11563350" cy="453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Arial" panose="020B0604020202020204" pitchFamily="34" charset="0"/>
              <a:cs typeface="Arial" panose="020B0604020202020204" pitchFamily="34" charset="0"/>
            </a:rPr>
            <a:t>How to use Simple RF Range Calculator</a:t>
          </a:r>
        </a:p>
        <a:p>
          <a:endParaRPr lang="en-US" sz="1100">
            <a:latin typeface="Arial" panose="020B0604020202020204" pitchFamily="34" charset="0"/>
            <a:cs typeface="Arial" panose="020B0604020202020204" pitchFamily="34" charset="0"/>
          </a:endParaRPr>
        </a:p>
        <a:p>
          <a:r>
            <a:rPr lang="en-US" sz="1200" b="1">
              <a:latin typeface="Arial" panose="020B0604020202020204" pitchFamily="34" charset="0"/>
              <a:cs typeface="Arial" panose="020B0604020202020204" pitchFamily="34" charset="0"/>
            </a:rPr>
            <a:t>About Simple RF Range Calculator</a:t>
          </a:r>
        </a:p>
        <a:p>
          <a:r>
            <a:rPr lang="en-US" sz="1100">
              <a:solidFill>
                <a:schemeClr val="dk1"/>
              </a:solidFill>
              <a:effectLst/>
              <a:latin typeface="Arial" panose="020B0604020202020204" pitchFamily="34" charset="0"/>
              <a:ea typeface="+mn-ea"/>
              <a:cs typeface="Arial" panose="020B0604020202020204" pitchFamily="34" charset="0"/>
            </a:rPr>
            <a:t>Simple RF Range Calculator is for those customers who don’t want to deal with difficult RF questions just simply would like to get fast and reasonable results for both outdoor and indoor environments.</a:t>
          </a:r>
        </a:p>
        <a:p>
          <a:endParaRPr lang="en-US" sz="1100">
            <a:solidFill>
              <a:schemeClr val="dk1"/>
            </a:solidFill>
            <a:effectLst/>
            <a:latin typeface="Arial" panose="020B0604020202020204" pitchFamily="34" charset="0"/>
            <a:ea typeface="+mn-ea"/>
            <a:cs typeface="Arial" panose="020B0604020202020204" pitchFamily="34" charset="0"/>
          </a:endParaRPr>
        </a:p>
        <a:p>
          <a:r>
            <a:rPr lang="en-US" sz="1200" b="1">
              <a:solidFill>
                <a:schemeClr val="dk1"/>
              </a:solidFill>
              <a:effectLst/>
              <a:latin typeface="Arial" panose="020B0604020202020204" pitchFamily="34" charset="0"/>
              <a:ea typeface="+mn-ea"/>
              <a:cs typeface="Arial" panose="020B0604020202020204" pitchFamily="34" charset="0"/>
            </a:rPr>
            <a:t>Key features</a:t>
          </a:r>
        </a:p>
        <a:p>
          <a:pPr lvl="0"/>
          <a:r>
            <a:rPr lang="en-US" sz="1100">
              <a:solidFill>
                <a:schemeClr val="dk1"/>
              </a:solidFill>
              <a:effectLst/>
              <a:latin typeface="Arial" panose="020B0604020202020204" pitchFamily="34" charset="0"/>
              <a:ea typeface="+mn-ea"/>
              <a:cs typeface="Arial" panose="020B0604020202020204" pitchFamily="34" charset="0"/>
            </a:rPr>
            <a:t>Fast and simple while accurate</a:t>
          </a:r>
        </a:p>
        <a:p>
          <a:pPr lvl="0"/>
          <a:r>
            <a:rPr lang="en-US" sz="1100">
              <a:solidFill>
                <a:schemeClr val="dk1"/>
              </a:solidFill>
              <a:effectLst/>
              <a:latin typeface="Arial" panose="020B0604020202020204" pitchFamily="34" charset="0"/>
              <a:ea typeface="+mn-ea"/>
              <a:cs typeface="Arial" panose="020B0604020202020204" pitchFamily="34" charset="0"/>
            </a:rPr>
            <a:t>Built in propagation factors, based on field measurements</a:t>
          </a:r>
        </a:p>
        <a:p>
          <a:pPr lvl="0"/>
          <a:r>
            <a:rPr lang="en-US" sz="1100">
              <a:solidFill>
                <a:schemeClr val="dk1"/>
              </a:solidFill>
              <a:effectLst/>
              <a:latin typeface="Arial" panose="020B0604020202020204" pitchFamily="34" charset="0"/>
              <a:ea typeface="+mn-ea"/>
              <a:cs typeface="Arial" panose="020B0604020202020204" pitchFamily="34" charset="0"/>
            </a:rPr>
            <a:t>Antenna height fixed to 1 to 1.2 meters</a:t>
          </a:r>
        </a:p>
        <a:p>
          <a:r>
            <a:rPr lang="en-US" sz="1100">
              <a:solidFill>
                <a:schemeClr val="dk1"/>
              </a:solidFill>
              <a:effectLst/>
              <a:latin typeface="Arial" panose="020B0604020202020204" pitchFamily="34" charset="0"/>
              <a:ea typeface="+mn-ea"/>
              <a:cs typeface="Arial" panose="020B0604020202020204" pitchFamily="34" charset="0"/>
            </a:rPr>
            <a:t>Supports all the unlicensed bands and custom frequency channels as well </a:t>
          </a:r>
        </a:p>
        <a:p>
          <a:endParaRPr lang="en-US" sz="1100">
            <a:solidFill>
              <a:schemeClr val="dk1"/>
            </a:solidFill>
            <a:effectLst/>
            <a:latin typeface="Arial" panose="020B0604020202020204" pitchFamily="34" charset="0"/>
            <a:ea typeface="+mn-ea"/>
            <a:cs typeface="Arial" panose="020B0604020202020204" pitchFamily="34" charset="0"/>
          </a:endParaRPr>
        </a:p>
        <a:p>
          <a:r>
            <a:rPr lang="en-US" sz="1200" b="1">
              <a:solidFill>
                <a:schemeClr val="dk1"/>
              </a:solidFill>
              <a:effectLst/>
              <a:latin typeface="Arial" panose="020B0604020202020204" pitchFamily="34" charset="0"/>
              <a:ea typeface="+mn-ea"/>
              <a:cs typeface="Arial" panose="020B0604020202020204" pitchFamily="34" charset="0"/>
            </a:rPr>
            <a:t>Usage</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Arial" panose="020B0604020202020204" pitchFamily="34" charset="0"/>
              <a:ea typeface="+mn-ea"/>
              <a:cs typeface="Arial" panose="020B0604020202020204" pitchFamily="34" charset="0"/>
            </a:rPr>
            <a:t>Simple RF Range Calculator provides fast and accurate result as the customer selected the frequency band and set TX and RX parameters.</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Arial" panose="020B0604020202020204" pitchFamily="34" charset="0"/>
              <a:ea typeface="+mn-ea"/>
              <a:cs typeface="Arial" panose="020B0604020202020204" pitchFamily="34" charset="0"/>
            </a:rPr>
            <a:t>Frequency bands and custom frequency channels also can be selected.</a:t>
          </a:r>
        </a:p>
        <a:p>
          <a:r>
            <a:rPr lang="en-US" sz="1100">
              <a:solidFill>
                <a:schemeClr val="dk1"/>
              </a:solidFill>
              <a:effectLst/>
              <a:latin typeface="Arial" panose="020B0604020202020204" pitchFamily="34" charset="0"/>
              <a:ea typeface="+mn-ea"/>
              <a:cs typeface="Arial" panose="020B0604020202020204" pitchFamily="34" charset="0"/>
            </a:rPr>
            <a:t>TX Output Power and RX Sensitivity need to set up based on the radio device’s actual link parameters from the data sheet.</a:t>
          </a:r>
        </a:p>
        <a:p>
          <a:r>
            <a:rPr lang="en-US" sz="1100">
              <a:solidFill>
                <a:schemeClr val="dk1"/>
              </a:solidFill>
              <a:effectLst/>
              <a:latin typeface="Arial" panose="020B0604020202020204" pitchFamily="34" charset="0"/>
              <a:ea typeface="+mn-ea"/>
              <a:cs typeface="Arial" panose="020B0604020202020204" pitchFamily="34" charset="0"/>
            </a:rPr>
            <a:t>If the exact antenna parameters are unknown notes at the right side can help to determine the closest values.</a:t>
          </a:r>
        </a:p>
        <a:p>
          <a:endParaRPr lang="en-US" sz="1100">
            <a:solidFill>
              <a:schemeClr val="dk1"/>
            </a:solidFill>
            <a:effectLst/>
            <a:latin typeface="Arial" panose="020B0604020202020204" pitchFamily="34" charset="0"/>
            <a:ea typeface="+mn-ea"/>
            <a:cs typeface="Arial" panose="020B0604020202020204" pitchFamily="34" charset="0"/>
          </a:endParaRPr>
        </a:p>
        <a:p>
          <a:r>
            <a:rPr lang="en-US" sz="1100">
              <a:solidFill>
                <a:schemeClr val="dk1"/>
              </a:solidFill>
              <a:effectLst/>
              <a:latin typeface="Arial" panose="020B0604020202020204" pitchFamily="34" charset="0"/>
              <a:ea typeface="+mn-ea"/>
              <a:cs typeface="Arial" panose="020B0604020202020204" pitchFamily="34" charset="0"/>
            </a:rPr>
            <a:t>Please follow the sequence</a:t>
          </a:r>
          <a:r>
            <a:rPr lang="en-US" sz="1100" baseline="0">
              <a:solidFill>
                <a:schemeClr val="dk1"/>
              </a:solidFill>
              <a:effectLst/>
              <a:latin typeface="Arial" panose="020B0604020202020204" pitchFamily="34" charset="0"/>
              <a:ea typeface="+mn-ea"/>
              <a:cs typeface="Arial" panose="020B0604020202020204" pitchFamily="34" charset="0"/>
            </a:rPr>
            <a:t> below.</a:t>
          </a:r>
          <a:endParaRPr lang="en-US" sz="1100">
            <a:solidFill>
              <a:schemeClr val="dk1"/>
            </a:solidFill>
            <a:effectLst/>
            <a:latin typeface="Arial" panose="020B0604020202020204" pitchFamily="34" charset="0"/>
            <a:ea typeface="+mn-ea"/>
            <a:cs typeface="Arial" panose="020B0604020202020204" pitchFamily="34" charset="0"/>
          </a:endParaRPr>
        </a:p>
        <a:p>
          <a:r>
            <a:rPr lang="en-US" sz="1100">
              <a:solidFill>
                <a:schemeClr val="dk1"/>
              </a:solidFill>
              <a:effectLst/>
              <a:latin typeface="Arial" panose="020B0604020202020204" pitchFamily="34" charset="0"/>
              <a:ea typeface="+mn-ea"/>
              <a:cs typeface="Arial" panose="020B0604020202020204" pitchFamily="34" charset="0"/>
            </a:rPr>
            <a:t>	1. Select Frequency Band or select Custom Freq and specify the exact frequency value</a:t>
          </a:r>
        </a:p>
        <a:p>
          <a:r>
            <a:rPr lang="en-US" sz="1100">
              <a:solidFill>
                <a:schemeClr val="dk1"/>
              </a:solidFill>
              <a:effectLst/>
              <a:latin typeface="Arial" panose="020B0604020202020204" pitchFamily="34" charset="0"/>
              <a:ea typeface="+mn-ea"/>
              <a:cs typeface="Arial" panose="020B0604020202020204" pitchFamily="34" charset="0"/>
            </a:rPr>
            <a:t>	2. SpecifyTX Output</a:t>
          </a:r>
          <a:r>
            <a:rPr lang="en-US" sz="1100" baseline="0">
              <a:solidFill>
                <a:schemeClr val="dk1"/>
              </a:solidFill>
              <a:effectLst/>
              <a:latin typeface="Arial" panose="020B0604020202020204" pitchFamily="34" charset="0"/>
              <a:ea typeface="+mn-ea"/>
              <a:cs typeface="Arial" panose="020B0604020202020204" pitchFamily="34" charset="0"/>
            </a:rPr>
            <a:t> Power and TX Antenna Gain values</a:t>
          </a:r>
        </a:p>
        <a:p>
          <a:r>
            <a:rPr lang="en-US" sz="1100" baseline="0">
              <a:solidFill>
                <a:schemeClr val="dk1"/>
              </a:solidFill>
              <a:effectLst/>
              <a:latin typeface="Arial" panose="020B0604020202020204" pitchFamily="34" charset="0"/>
              <a:ea typeface="+mn-ea"/>
              <a:cs typeface="Arial" panose="020B0604020202020204" pitchFamily="34" charset="0"/>
            </a:rPr>
            <a:t>	3. Specify RX Sensitivity and RX Antenna Gain values</a:t>
          </a:r>
          <a:endParaRPr lang="en-US" sz="1100">
            <a:solidFill>
              <a:schemeClr val="dk1"/>
            </a:solidFill>
            <a:effectLst/>
            <a:latin typeface="Arial" panose="020B0604020202020204" pitchFamily="34" charset="0"/>
            <a:ea typeface="+mn-ea"/>
            <a:cs typeface="Arial" panose="020B0604020202020204" pitchFamily="34" charset="0"/>
          </a:endParaRPr>
        </a:p>
        <a:p>
          <a:endParaRPr lang="en-US"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xdr:colOff>
      <xdr:row>0</xdr:row>
      <xdr:rowOff>28576</xdr:rowOff>
    </xdr:from>
    <xdr:to>
      <xdr:col>19</xdr:col>
      <xdr:colOff>9524</xdr:colOff>
      <xdr:row>29</xdr:row>
      <xdr:rowOff>9525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9049" y="28576"/>
          <a:ext cx="11572875" cy="4676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Arial" panose="020B0604020202020204" pitchFamily="34" charset="0"/>
              <a:cs typeface="Arial" panose="020B0604020202020204" pitchFamily="34" charset="0"/>
            </a:rPr>
            <a:t>Revision History</a:t>
          </a:r>
        </a:p>
        <a:p>
          <a:endParaRPr lang="en-US" sz="1100">
            <a:latin typeface="Arial" panose="020B0604020202020204" pitchFamily="34" charset="0"/>
            <a:cs typeface="Arial" panose="020B0604020202020204" pitchFamily="34" charset="0"/>
          </a:endParaRPr>
        </a:p>
        <a:p>
          <a:r>
            <a:rPr lang="en-US" sz="1100">
              <a:latin typeface="Arial" panose="020B0604020202020204" pitchFamily="34" charset="0"/>
              <a:cs typeface="Arial" panose="020B0604020202020204" pitchFamily="34" charset="0"/>
            </a:rPr>
            <a:t>1.0</a:t>
          </a:r>
        </a:p>
        <a:p>
          <a:r>
            <a:rPr lang="en-US" sz="1100">
              <a:latin typeface="Arial" panose="020B0604020202020204" pitchFamily="34" charset="0"/>
              <a:cs typeface="Arial" panose="020B0604020202020204" pitchFamily="34" charset="0"/>
            </a:rPr>
            <a:t>	Initial Release</a:t>
          </a:r>
        </a:p>
        <a:p>
          <a:endParaRPr lang="en-US" sz="1100">
            <a:latin typeface="Arial" panose="020B0604020202020204" pitchFamily="34" charset="0"/>
            <a:cs typeface="Arial" panose="020B0604020202020204" pitchFamily="34" charset="0"/>
          </a:endParaRPr>
        </a:p>
        <a:p>
          <a:r>
            <a:rPr lang="en-US" sz="1100">
              <a:latin typeface="Arial" panose="020B0604020202020204" pitchFamily="34" charset="0"/>
              <a:cs typeface="Arial" panose="020B0604020202020204" pitchFamily="34" charset="0"/>
            </a:rPr>
            <a:t>1.1</a:t>
          </a:r>
        </a:p>
        <a:p>
          <a:r>
            <a:rPr lang="en-US" sz="1100">
              <a:latin typeface="Arial" panose="020B0604020202020204" pitchFamily="34" charset="0"/>
              <a:cs typeface="Arial" panose="020B0604020202020204" pitchFamily="34" charset="0"/>
            </a:rPr>
            <a:t>	Modified calculation</a:t>
          </a:r>
          <a:r>
            <a:rPr lang="en-US" sz="1100" baseline="0">
              <a:latin typeface="Arial" panose="020B0604020202020204" pitchFamily="34" charset="0"/>
              <a:cs typeface="Arial" panose="020B0604020202020204" pitchFamily="34" charset="0"/>
            </a:rPr>
            <a:t> for higher link budgets</a:t>
          </a:r>
        </a:p>
        <a:p>
          <a:r>
            <a:rPr lang="en-US" sz="1100" baseline="0">
              <a:latin typeface="Arial" panose="020B0604020202020204" pitchFamily="34" charset="0"/>
              <a:cs typeface="Arial" panose="020B0604020202020204" pitchFamily="34" charset="0"/>
            </a:rPr>
            <a:t>	Added How to use tab</a:t>
          </a:r>
        </a:p>
        <a:p>
          <a:endParaRPr lang="en-US" sz="1100" baseline="0">
            <a:latin typeface="Arial" panose="020B0604020202020204" pitchFamily="34" charset="0"/>
            <a:cs typeface="Arial" panose="020B0604020202020204" pitchFamily="34" charset="0"/>
          </a:endParaRPr>
        </a:p>
        <a:p>
          <a:endParaRPr lang="en-US" sz="1100">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60960</xdr:colOff>
      <xdr:row>19</xdr:row>
      <xdr:rowOff>38100</xdr:rowOff>
    </xdr:from>
    <xdr:to>
      <xdr:col>14</xdr:col>
      <xdr:colOff>129540</xdr:colOff>
      <xdr:row>35</xdr:row>
      <xdr:rowOff>99060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228600</xdr:colOff>
      <xdr:row>20</xdr:row>
      <xdr:rowOff>15240</xdr:rowOff>
    </xdr:from>
    <xdr:to>
      <xdr:col>9</xdr:col>
      <xdr:colOff>807720</xdr:colOff>
      <xdr:row>36</xdr:row>
      <xdr:rowOff>76200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
  <sheetViews>
    <sheetView tabSelected="1" zoomScale="115" zoomScaleNormal="115" workbookViewId="0">
      <selection activeCell="H6" sqref="H6"/>
    </sheetView>
  </sheetViews>
  <sheetFormatPr defaultColWidth="9.140625" defaultRowHeight="12.75" x14ac:dyDescent="0.2"/>
  <cols>
    <col min="1" max="1" width="4.85546875" style="1" customWidth="1"/>
    <col min="2" max="2" width="2.85546875" style="1" customWidth="1"/>
    <col min="3" max="3" width="10.7109375" style="1" customWidth="1"/>
    <col min="4" max="4" width="2.140625" style="1" customWidth="1"/>
    <col min="5" max="5" width="14.7109375" style="1" customWidth="1"/>
    <col min="6" max="6" width="13.42578125" style="1" customWidth="1"/>
    <col min="7" max="7" width="4.28515625" style="5" customWidth="1"/>
    <col min="8" max="8" width="6.28515625" style="1" customWidth="1"/>
    <col min="9" max="10" width="10.7109375" style="1" customWidth="1"/>
    <col min="11" max="11" width="15.7109375" style="1" customWidth="1"/>
    <col min="12" max="12" width="2.140625" style="5" customWidth="1"/>
    <col min="13" max="13" width="3.42578125" style="1" customWidth="1"/>
    <col min="14" max="14" width="15.85546875" style="1" customWidth="1"/>
    <col min="15" max="16384" width="9.140625" style="1"/>
  </cols>
  <sheetData>
    <row r="1" spans="1:18" ht="18" x14ac:dyDescent="0.25">
      <c r="A1" s="22" t="s">
        <v>37</v>
      </c>
      <c r="F1" s="22"/>
    </row>
    <row r="2" spans="1:18" s="27" customFormat="1" x14ac:dyDescent="0.2"/>
    <row r="3" spans="1:18" s="27" customFormat="1" x14ac:dyDescent="0.2">
      <c r="A3" s="26"/>
      <c r="C3" s="26"/>
      <c r="D3" s="26"/>
      <c r="E3" s="26"/>
      <c r="G3" s="26"/>
      <c r="H3" s="26"/>
      <c r="I3" s="26"/>
      <c r="J3" s="26"/>
      <c r="K3" s="26"/>
    </row>
    <row r="4" spans="1:18" s="27" customFormat="1" ht="18" x14ac:dyDescent="0.25">
      <c r="A4" s="28"/>
      <c r="B4" s="29"/>
      <c r="F4" s="29"/>
      <c r="K4" s="30"/>
      <c r="M4" s="44" t="s">
        <v>23</v>
      </c>
    </row>
    <row r="5" spans="1:18" ht="18" x14ac:dyDescent="0.25">
      <c r="A5" s="13"/>
      <c r="C5" s="4" t="s">
        <v>11</v>
      </c>
      <c r="F5" s="5"/>
      <c r="H5" s="4" t="str">
        <f>IF(Selected_Simpl_Frequency=1,"Enter Custom Freq [MHz]","")</f>
        <v>Enter Custom Freq [MHz]</v>
      </c>
      <c r="L5" s="13"/>
      <c r="M5" s="2"/>
    </row>
    <row r="6" spans="1:18" x14ac:dyDescent="0.2">
      <c r="A6" s="13"/>
      <c r="F6" s="5"/>
      <c r="H6" s="23">
        <v>923</v>
      </c>
      <c r="L6" s="13"/>
      <c r="M6" s="43" t="s">
        <v>30</v>
      </c>
    </row>
    <row r="7" spans="1:18" x14ac:dyDescent="0.2">
      <c r="A7" s="13"/>
      <c r="B7" s="3"/>
      <c r="F7" s="5"/>
      <c r="H7" s="40" t="str">
        <f>IF(AND(Selected_Simpl_Frequency=1,Custom_Simpl_Freq_MHz=""),"Please specify Custom Frequency value!","")</f>
        <v/>
      </c>
      <c r="L7" s="13"/>
      <c r="M7" s="43" t="s">
        <v>24</v>
      </c>
    </row>
    <row r="8" spans="1:18" x14ac:dyDescent="0.2">
      <c r="A8" s="14"/>
      <c r="B8" s="11"/>
      <c r="C8" s="11"/>
      <c r="D8" s="11"/>
      <c r="E8" s="11"/>
      <c r="F8" s="11"/>
      <c r="G8" s="11"/>
      <c r="H8" s="11"/>
      <c r="I8" s="11"/>
      <c r="J8" s="11"/>
      <c r="K8" s="18"/>
      <c r="L8" s="13"/>
      <c r="N8" s="45" t="s">
        <v>31</v>
      </c>
      <c r="O8" s="46"/>
      <c r="P8" s="46"/>
      <c r="Q8" s="46"/>
      <c r="R8" s="46"/>
    </row>
    <row r="9" spans="1:18" ht="26.25" x14ac:dyDescent="0.4">
      <c r="A9" s="28"/>
      <c r="B9" s="5"/>
      <c r="C9" s="36" t="s">
        <v>9</v>
      </c>
      <c r="D9" s="5"/>
      <c r="E9" s="5"/>
      <c r="F9" s="24"/>
      <c r="H9" s="5"/>
      <c r="I9" s="36" t="s">
        <v>10</v>
      </c>
      <c r="J9" s="5"/>
      <c r="K9" s="5"/>
      <c r="L9" s="13"/>
      <c r="N9" s="45" t="s">
        <v>26</v>
      </c>
      <c r="O9" s="46"/>
      <c r="P9" s="46"/>
      <c r="Q9" s="46"/>
      <c r="R9" s="46"/>
    </row>
    <row r="10" spans="1:18" ht="15.75" x14ac:dyDescent="0.25">
      <c r="A10" s="13"/>
      <c r="F10" s="17"/>
      <c r="L10" s="13"/>
      <c r="M10" s="4"/>
      <c r="N10" s="45" t="s">
        <v>27</v>
      </c>
      <c r="O10" s="46"/>
      <c r="P10" s="46"/>
      <c r="Q10" s="46"/>
      <c r="R10" s="46"/>
    </row>
    <row r="11" spans="1:18" ht="12.75" customHeight="1" x14ac:dyDescent="0.25">
      <c r="A11" s="13"/>
      <c r="B11" s="4" t="s">
        <v>13</v>
      </c>
      <c r="G11" s="13"/>
      <c r="H11" s="4" t="s">
        <v>12</v>
      </c>
      <c r="L11" s="13"/>
      <c r="N11" s="45" t="s">
        <v>28</v>
      </c>
      <c r="O11" s="46"/>
      <c r="P11" s="46"/>
      <c r="Q11" s="46"/>
      <c r="R11" s="46"/>
    </row>
    <row r="12" spans="1:18" ht="15.75" x14ac:dyDescent="0.25">
      <c r="A12" s="13"/>
      <c r="B12" s="4"/>
      <c r="C12" s="23">
        <v>19</v>
      </c>
      <c r="G12" s="13"/>
      <c r="I12" s="23">
        <v>-120</v>
      </c>
      <c r="L12" s="13"/>
      <c r="M12" s="3"/>
      <c r="N12" s="45" t="s">
        <v>29</v>
      </c>
      <c r="O12" s="46"/>
      <c r="P12" s="46"/>
      <c r="Q12" s="46"/>
      <c r="R12" s="46"/>
    </row>
    <row r="13" spans="1:18" ht="15.75" x14ac:dyDescent="0.25">
      <c r="A13" s="13"/>
      <c r="C13" s="40" t="str">
        <f>IF(TX_Pout_Simple_dBm="","Please specify TX Output Power value!","")</f>
        <v/>
      </c>
      <c r="F13" s="4"/>
      <c r="G13" s="13"/>
      <c r="I13" s="40" t="str">
        <f>IF(RX_Sens_Simple_dBm="","Please specify RX Sensitivity value!","")</f>
        <v/>
      </c>
      <c r="L13" s="15"/>
      <c r="M13" s="4"/>
      <c r="N13" s="46"/>
      <c r="O13" s="46"/>
      <c r="P13" s="46"/>
      <c r="Q13" s="46"/>
      <c r="R13" s="46"/>
    </row>
    <row r="14" spans="1:18" ht="15.75" x14ac:dyDescent="0.25">
      <c r="A14" s="13"/>
      <c r="B14" s="4" t="s">
        <v>7</v>
      </c>
      <c r="G14" s="13"/>
      <c r="H14" s="4" t="s">
        <v>8</v>
      </c>
      <c r="L14" s="13"/>
      <c r="M14" s="43" t="s">
        <v>25</v>
      </c>
      <c r="O14" s="1">
        <f>Wavelength</f>
        <v>0.32502708559046589</v>
      </c>
    </row>
    <row r="15" spans="1:18" x14ac:dyDescent="0.2">
      <c r="A15" s="13"/>
      <c r="C15" s="23">
        <v>8</v>
      </c>
      <c r="G15" s="13"/>
      <c r="I15" s="23">
        <v>8</v>
      </c>
      <c r="L15" s="13"/>
      <c r="M15" s="3"/>
    </row>
    <row r="16" spans="1:18" ht="14.25" customHeight="1" x14ac:dyDescent="0.25">
      <c r="A16" s="14"/>
      <c r="C16" s="40" t="str">
        <f>IF(TX_Ant_Gain_Simple_dBi="","Please specify TX Antenna Gain value!","")</f>
        <v/>
      </c>
      <c r="G16" s="13"/>
      <c r="I16" s="40" t="str">
        <f>IF(RX_Ant_Gain_Simple_dBi="","Please specify RX Antenna Gain value!","")</f>
        <v/>
      </c>
      <c r="L16" s="13"/>
      <c r="M16" s="4"/>
    </row>
    <row r="17" spans="1:11" s="5" customFormat="1" x14ac:dyDescent="0.2">
      <c r="A17" s="28"/>
      <c r="B17" s="25"/>
      <c r="C17" s="25"/>
      <c r="D17" s="25"/>
      <c r="E17" s="25"/>
      <c r="F17" s="25"/>
      <c r="G17" s="25"/>
      <c r="H17" s="25"/>
      <c r="I17" s="25"/>
      <c r="J17" s="25"/>
      <c r="K17" s="24"/>
    </row>
    <row r="18" spans="1:11" ht="20.25" x14ac:dyDescent="0.3">
      <c r="A18" s="13"/>
      <c r="B18" s="6"/>
      <c r="C18" s="2" t="s">
        <v>17</v>
      </c>
      <c r="E18" s="6"/>
      <c r="F18" s="6"/>
      <c r="G18" s="12"/>
      <c r="I18" s="52">
        <f>Typical_Outdoor_Range_Simple_m</f>
        <v>17973.368753289786</v>
      </c>
      <c r="J18" s="52"/>
      <c r="K18" s="34"/>
    </row>
    <row r="19" spans="1:11" ht="20.25" x14ac:dyDescent="0.3">
      <c r="A19" s="13"/>
      <c r="B19" s="6"/>
      <c r="C19" s="2" t="s">
        <v>18</v>
      </c>
      <c r="E19" s="6"/>
      <c r="I19" s="53">
        <f>Typical_Indoor_Range_Simple_m</f>
        <v>3610.0956982518219</v>
      </c>
      <c r="J19" s="53"/>
      <c r="K19" s="35"/>
    </row>
    <row r="20" spans="1:11" s="5" customFormat="1" ht="12.75" customHeight="1" x14ac:dyDescent="0.3">
      <c r="A20" s="14"/>
      <c r="B20" s="11"/>
      <c r="C20" s="11"/>
      <c r="D20" s="11"/>
      <c r="E20" s="16"/>
      <c r="F20" s="11"/>
      <c r="G20" s="11"/>
      <c r="H20" s="11"/>
      <c r="I20" s="11"/>
      <c r="J20" s="11"/>
      <c r="K20" s="18"/>
    </row>
    <row r="21" spans="1:11" x14ac:dyDescent="0.2">
      <c r="A21" s="10"/>
    </row>
    <row r="22" spans="1:11" x14ac:dyDescent="0.2">
      <c r="A22" s="10"/>
    </row>
  </sheetData>
  <sheetProtection algorithmName="SHA-512" hashValue="gLPsp2dwNVoMF3Pj9Ye11AaWgW8ro3oBkuznbErbkj47TtUWqvzwpI9qq3rvMBKm1jNthiNz9t3UIESaptf7Mg==" saltValue="H+JjJDcwGuYtwJQyOzSYZA==" spinCount="100000" sheet="1" objects="1" scenarios="1" selectLockedCells="1"/>
  <dataConsolidate/>
  <mergeCells count="2">
    <mergeCell ref="I18:J18"/>
    <mergeCell ref="I19:J19"/>
  </mergeCells>
  <conditionalFormatting sqref="C15 C12">
    <cfRule type="expression" dxfId="4" priority="6">
      <formula>(Selected_TX_Option&lt;&gt;3)</formula>
    </cfRule>
  </conditionalFormatting>
  <conditionalFormatting sqref="I15 I12">
    <cfRule type="expression" dxfId="3" priority="4">
      <formula>(Selected_RX_Option&lt;&gt;3)</formula>
    </cfRule>
  </conditionalFormatting>
  <conditionalFormatting sqref="H6">
    <cfRule type="expression" dxfId="2" priority="1">
      <formula>IF(Selected_Simpl_Frequency&lt;&gt;1,TRUE,FALSE)</formula>
    </cfRule>
  </conditionalFormatting>
  <conditionalFormatting sqref="C12 C15">
    <cfRule type="expression" dxfId="1" priority="12" stopIfTrue="1">
      <formula>(Selected_TX_Option&lt;&gt;3)</formula>
    </cfRule>
  </conditionalFormatting>
  <conditionalFormatting sqref="I12 I15">
    <cfRule type="expression" dxfId="0" priority="10" stopIfTrue="1">
      <formula>(Selected_RX_Option&lt;&gt;3)</formula>
    </cfRule>
  </conditionalFormatting>
  <pageMargins left="0.75" right="0.75" top="1" bottom="1" header="0.5" footer="0.5"/>
  <pageSetup orientation="portrait"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8213" r:id="rId4" name="Drop Down 21">
              <controlPr defaultSize="0" autoLine="0" autoPict="0">
                <anchor moveWithCells="1">
                  <from>
                    <xdr:col>2</xdr:col>
                    <xdr:colOff>0</xdr:colOff>
                    <xdr:row>5</xdr:row>
                    <xdr:rowOff>9525</xdr:rowOff>
                  </from>
                  <to>
                    <xdr:col>4</xdr:col>
                    <xdr:colOff>371475</xdr:colOff>
                    <xdr:row>7</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2"/>
  <sheetData>
    <row r="1" spans="1:1" x14ac:dyDescent="0.2">
      <c r="A1" s="51"/>
    </row>
  </sheetData>
  <sheetProtection algorithmName="SHA-512" hashValue="ACtY08msJMP9YR5zOPx0GDhrdhL/DvHHCM86ZlsdxCEA5UDpKsXTIsiTvBi06DILh2706A0W6fS0B3Kcu7h7zQ==" saltValue="IcN/v/1bbCoacRJf5FujMw==" spinCount="100000" sheet="1" objects="1" scenarios="1" selectLockedCells="1" selectUnlockedCells="1"/>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sheetProtection algorithmName="SHA-512" hashValue="cCqfPgSpS+ZxoPax4wc106b+cJusnzNKGQ2wB8UoEDXDuJiIhIPT/k8WKSZmEOVbB1cZ2l+v33L8G53ne098lA==" saltValue="XlDJuI6dLItD5Lpdsa1XIA==" spinCount="100000" sheet="1" objects="1" scenarios="1" selectLockedCells="1" selectUnlockedCell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L43"/>
  <sheetViews>
    <sheetView topLeftCell="D1" workbookViewId="0">
      <selection activeCell="G18" sqref="G18"/>
    </sheetView>
  </sheetViews>
  <sheetFormatPr defaultColWidth="9.140625" defaultRowHeight="12.75" x14ac:dyDescent="0.2"/>
  <cols>
    <col min="1" max="2" width="2.28515625" style="7" customWidth="1"/>
    <col min="3" max="3" width="23.7109375" style="7" customWidth="1"/>
    <col min="4" max="4" width="27.7109375" style="7" customWidth="1"/>
    <col min="5" max="5" width="24.28515625" style="7" customWidth="1"/>
    <col min="6" max="6" width="23.5703125" style="7" customWidth="1"/>
    <col min="7" max="7" width="22.42578125" style="7" customWidth="1"/>
    <col min="8" max="8" width="19.7109375" style="7" customWidth="1"/>
    <col min="9" max="9" width="15" style="7" customWidth="1"/>
    <col min="10" max="10" width="14.28515625" style="7" customWidth="1"/>
    <col min="11" max="11" width="24.28515625" style="7" customWidth="1"/>
    <col min="12" max="12" width="23.140625" style="7" customWidth="1"/>
    <col min="13" max="16384" width="9.140625" style="7"/>
  </cols>
  <sheetData>
    <row r="1" spans="2:12" s="21" customFormat="1" ht="23.25" x14ac:dyDescent="0.35">
      <c r="B1" s="31"/>
    </row>
    <row r="2" spans="2:12" ht="12.75" customHeight="1" x14ac:dyDescent="0.25">
      <c r="B2" s="9"/>
      <c r="C2" s="7" t="s">
        <v>20</v>
      </c>
      <c r="D2" s="7" t="s">
        <v>20</v>
      </c>
    </row>
    <row r="3" spans="2:12" ht="31.9" customHeight="1" thickBot="1" x14ac:dyDescent="0.3">
      <c r="B3" s="9"/>
      <c r="C3" s="20" t="s">
        <v>5</v>
      </c>
      <c r="D3" s="20" t="s">
        <v>6</v>
      </c>
      <c r="E3" s="37" t="s">
        <v>14</v>
      </c>
      <c r="F3" s="38" t="s">
        <v>15</v>
      </c>
      <c r="G3" s="39" t="s">
        <v>16</v>
      </c>
      <c r="H3" s="39" t="s">
        <v>33</v>
      </c>
      <c r="I3" s="39" t="s">
        <v>1</v>
      </c>
      <c r="J3" s="38" t="s">
        <v>2</v>
      </c>
      <c r="K3" s="42" t="s">
        <v>22</v>
      </c>
      <c r="L3" s="42" t="s">
        <v>19</v>
      </c>
    </row>
    <row r="4" spans="2:12" ht="12.75" customHeight="1" x14ac:dyDescent="0.25">
      <c r="B4" s="9"/>
      <c r="C4" s="8">
        <v>1</v>
      </c>
      <c r="D4" s="8">
        <f>IF(Selected_Simpl_Frequency=1,Custom_Simpl_Freq_MHz,INDEX(Validated_Simpl_Frequency,Selected_Simpl_Frequency))</f>
        <v>923</v>
      </c>
      <c r="E4" s="7">
        <f>TX_Pout_Simple_dBm+TX_Ant_Gain_Simple_dBi</f>
        <v>27</v>
      </c>
      <c r="F4" s="7">
        <f>1000*SQRT(480*PI()^2*10^((RX_Sens_Simple_dBm-RX_Ant_Gain_Simple_dBi-30)/10)/((300/Selected_Simpl_Frequency_MHz)^2))</f>
        <v>2.6659434792711779E-3</v>
      </c>
      <c r="G4" s="7">
        <f>1000*SQRT(10^((TX_EIRP_dBm_Result_Simple-30)/10)*30)/RX_Sens_mVm_Result_Simple</f>
        <v>1454486.4833514292</v>
      </c>
      <c r="H4" s="7">
        <f>1000*SQRT(10^((TX_EIRP_dBm_Result_Simple-Link_Budget_residual-30)/10)*30)/RX_Sens_mVm_Result_Simple</f>
        <v>3617.4731956283576</v>
      </c>
      <c r="I4" s="7">
        <f>(Range_Free_Space_Limited_Simple_m^2*2^(Open_Space_Prop_factor_Simp-2))^(1/Open_Space_Prop_factor_Simp)*10^(Link_Budget_residual/40)</f>
        <v>17973.368753289786</v>
      </c>
      <c r="J4" s="7">
        <f>(Range_Free_Space_Simple_m^2*2^(3.6-2))^(1/3.6)</f>
        <v>3610.0956982518219</v>
      </c>
      <c r="K4" s="7">
        <f>IF(Selected_Simpl_Frequency_MHz&lt;434, 2.7, IF(Selected_Simpl_Frequency_MHz&lt;868, -0.308*LN(Selected_Simpl_Frequency_MHz)+4.5688, -0.255*LN(Selected_Simpl_Frequency_MHz)+4.1981))</f>
        <v>2.4570545452017729</v>
      </c>
      <c r="L4" s="7">
        <f>3*10^2/Selected_Simpl_Frequency_MHz</f>
        <v>0.32502708559046589</v>
      </c>
    </row>
    <row r="5" spans="2:12" ht="12.75" customHeight="1" x14ac:dyDescent="0.2">
      <c r="C5" s="8"/>
      <c r="D5" s="8"/>
    </row>
    <row r="6" spans="2:12" ht="41.25" customHeight="1" thickBot="1" x14ac:dyDescent="0.25">
      <c r="B6" s="32"/>
      <c r="C6" s="20" t="s">
        <v>4</v>
      </c>
      <c r="D6" s="20" t="s">
        <v>3</v>
      </c>
      <c r="E6" s="47" t="s">
        <v>34</v>
      </c>
      <c r="F6" s="48" t="s">
        <v>35</v>
      </c>
      <c r="G6" s="50" t="s">
        <v>36</v>
      </c>
      <c r="H6" s="49"/>
      <c r="I6" s="7" t="s">
        <v>32</v>
      </c>
      <c r="K6" s="39" t="s">
        <v>21</v>
      </c>
    </row>
    <row r="7" spans="2:12" x14ac:dyDescent="0.2">
      <c r="C7" s="8"/>
      <c r="D7" s="8"/>
      <c r="E7" s="7">
        <f>TX_EIRP_dBm_Result_Simple-RX_Sens_Simple_dBm+RX_Ant_Gain_Simple_dBi</f>
        <v>155</v>
      </c>
      <c r="F7" s="7">
        <f>IF(Selected_Simpl_Frequency_MHz&lt;434, 97, IF(Selected_Simpl_Frequency_MHz&lt;915, 8.9215*LN(Selected_Simpl_Frequency_MHz)+42.873, -13.25*LN(Selected_Simpl_Frequency_MHz)+193.38))</f>
        <v>102.9139126428372</v>
      </c>
      <c r="G7" s="7">
        <f>Link_Budget_simple-Link_Budget_Limit</f>
        <v>52.086087357162796</v>
      </c>
    </row>
    <row r="8" spans="2:12" ht="12.75" customHeight="1" x14ac:dyDescent="0.2">
      <c r="B8" s="8"/>
      <c r="C8" s="19" t="s">
        <v>0</v>
      </c>
      <c r="D8" s="19" t="s">
        <v>0</v>
      </c>
    </row>
    <row r="9" spans="2:12" ht="12.75" customHeight="1" x14ac:dyDescent="0.2">
      <c r="B9" s="8"/>
      <c r="C9" s="33">
        <v>169</v>
      </c>
      <c r="D9" s="33">
        <v>169</v>
      </c>
      <c r="I9" s="7">
        <v>97</v>
      </c>
      <c r="K9" s="7">
        <v>2.7</v>
      </c>
    </row>
    <row r="10" spans="2:12" ht="12.75" customHeight="1" x14ac:dyDescent="0.2">
      <c r="B10" s="8"/>
      <c r="C10" s="33">
        <v>310</v>
      </c>
      <c r="D10" s="33">
        <v>310</v>
      </c>
      <c r="I10" s="7">
        <v>97</v>
      </c>
      <c r="K10" s="7">
        <v>2.7</v>
      </c>
    </row>
    <row r="11" spans="2:12" ht="12.75" customHeight="1" x14ac:dyDescent="0.2">
      <c r="B11" s="8"/>
      <c r="C11" s="8">
        <v>315</v>
      </c>
      <c r="D11" s="8">
        <v>315</v>
      </c>
      <c r="I11" s="7">
        <v>97</v>
      </c>
      <c r="K11" s="7">
        <v>2.7</v>
      </c>
    </row>
    <row r="12" spans="2:12" ht="12.75" customHeight="1" x14ac:dyDescent="0.2">
      <c r="B12" s="8"/>
      <c r="C12" s="8">
        <v>390</v>
      </c>
      <c r="D12" s="8">
        <v>390</v>
      </c>
      <c r="I12" s="7">
        <v>97</v>
      </c>
      <c r="K12" s="7">
        <v>2.7</v>
      </c>
    </row>
    <row r="13" spans="2:12" x14ac:dyDescent="0.2">
      <c r="B13" s="8"/>
      <c r="C13" s="8">
        <v>434</v>
      </c>
      <c r="D13" s="8">
        <v>434</v>
      </c>
      <c r="I13" s="7">
        <v>97</v>
      </c>
      <c r="K13" s="7">
        <v>2.7</v>
      </c>
    </row>
    <row r="14" spans="2:12" x14ac:dyDescent="0.2">
      <c r="B14" s="8"/>
      <c r="C14" s="8">
        <v>490</v>
      </c>
      <c r="D14" s="8">
        <v>490</v>
      </c>
    </row>
    <row r="15" spans="2:12" x14ac:dyDescent="0.2">
      <c r="B15" s="8"/>
      <c r="C15" s="8">
        <v>510</v>
      </c>
      <c r="D15" s="8">
        <v>510</v>
      </c>
    </row>
    <row r="16" spans="2:12" x14ac:dyDescent="0.2">
      <c r="B16" s="8"/>
      <c r="C16" s="8">
        <v>780</v>
      </c>
      <c r="D16" s="8">
        <v>780</v>
      </c>
    </row>
    <row r="17" spans="2:11" x14ac:dyDescent="0.2">
      <c r="B17" s="8"/>
      <c r="C17" s="8">
        <v>868</v>
      </c>
      <c r="D17" s="8">
        <v>868</v>
      </c>
      <c r="I17" s="7">
        <v>104</v>
      </c>
      <c r="K17" s="41">
        <v>2.5</v>
      </c>
    </row>
    <row r="18" spans="2:11" x14ac:dyDescent="0.2">
      <c r="B18" s="8"/>
      <c r="C18" s="8">
        <v>915</v>
      </c>
      <c r="D18" s="8">
        <v>915</v>
      </c>
      <c r="I18" s="7">
        <v>103</v>
      </c>
      <c r="K18" s="41">
        <v>2.46</v>
      </c>
    </row>
    <row r="19" spans="2:11" x14ac:dyDescent="0.2">
      <c r="B19" s="8"/>
      <c r="C19" s="8">
        <v>2440</v>
      </c>
      <c r="D19" s="8">
        <v>2440</v>
      </c>
      <c r="I19" s="7">
        <v>90</v>
      </c>
      <c r="K19" s="7">
        <v>2.21</v>
      </c>
    </row>
    <row r="20" spans="2:11" x14ac:dyDescent="0.2">
      <c r="B20" s="8"/>
    </row>
    <row r="21" spans="2:11" x14ac:dyDescent="0.2">
      <c r="B21" s="8"/>
    </row>
    <row r="22" spans="2:11" x14ac:dyDescent="0.2">
      <c r="B22" s="8"/>
    </row>
    <row r="23" spans="2:11" x14ac:dyDescent="0.2">
      <c r="B23" s="8"/>
    </row>
    <row r="24" spans="2:11" x14ac:dyDescent="0.2">
      <c r="B24" s="8"/>
    </row>
    <row r="25" spans="2:11" x14ac:dyDescent="0.2">
      <c r="B25" s="8"/>
    </row>
    <row r="26" spans="2:11" x14ac:dyDescent="0.2">
      <c r="B26" s="8"/>
    </row>
    <row r="27" spans="2:11" x14ac:dyDescent="0.2">
      <c r="B27" s="8"/>
    </row>
    <row r="28" spans="2:11" x14ac:dyDescent="0.2">
      <c r="B28" s="8"/>
    </row>
    <row r="29" spans="2:11" x14ac:dyDescent="0.2">
      <c r="B29" s="8"/>
    </row>
    <row r="30" spans="2:11" x14ac:dyDescent="0.2">
      <c r="B30" s="8"/>
    </row>
    <row r="31" spans="2:11" x14ac:dyDescent="0.2">
      <c r="B31" s="8"/>
    </row>
    <row r="32" spans="2:11" x14ac:dyDescent="0.2">
      <c r="B32" s="8"/>
    </row>
    <row r="33" spans="2:2" x14ac:dyDescent="0.2">
      <c r="B33" s="8"/>
    </row>
    <row r="34" spans="2:2" x14ac:dyDescent="0.2">
      <c r="B34" s="8"/>
    </row>
    <row r="35" spans="2:2" x14ac:dyDescent="0.2">
      <c r="B35" s="8"/>
    </row>
    <row r="36" spans="2:2" x14ac:dyDescent="0.2">
      <c r="B36" s="8"/>
    </row>
    <row r="37" spans="2:2" x14ac:dyDescent="0.2">
      <c r="B37" s="8"/>
    </row>
    <row r="38" spans="2:2" x14ac:dyDescent="0.2">
      <c r="B38" s="8"/>
    </row>
    <row r="39" spans="2:2" x14ac:dyDescent="0.2">
      <c r="B39" s="8"/>
    </row>
    <row r="40" spans="2:2" x14ac:dyDescent="0.2">
      <c r="B40" s="8"/>
    </row>
    <row r="41" spans="2:2" x14ac:dyDescent="0.2">
      <c r="B41" s="8"/>
    </row>
    <row r="42" spans="2:2" x14ac:dyDescent="0.2">
      <c r="B42" s="8"/>
    </row>
    <row r="43" spans="2:2" x14ac:dyDescent="0.2">
      <c r="B43" s="8"/>
    </row>
  </sheetData>
  <dataConsolidate/>
  <phoneticPr fontId="7" type="noConversion"/>
  <pageMargins left="0.75" right="0.75" top="1" bottom="1" header="0.5" footer="0.5"/>
  <pageSetup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RangeCalcSimple</vt:lpstr>
      <vt:lpstr>How to use</vt:lpstr>
      <vt:lpstr>Revision History</vt:lpstr>
      <vt:lpstr>Hidden Calcs</vt:lpstr>
      <vt:lpstr>Custom_Simpl_Freq_MHz</vt:lpstr>
      <vt:lpstr>Link_Budget_Limit</vt:lpstr>
      <vt:lpstr>Link_Budget_residual</vt:lpstr>
      <vt:lpstr>Link_Budget_simple</vt:lpstr>
      <vt:lpstr>Open_Space_Prop_factor_Simp</vt:lpstr>
      <vt:lpstr>Range_Free_Space_Limited_Simple_m</vt:lpstr>
      <vt:lpstr>Range_Free_Space_Simple_m</vt:lpstr>
      <vt:lpstr>RX_Ant_Gain_Simple_dBi</vt:lpstr>
      <vt:lpstr>RX_Sens_mVm_Result_Simple</vt:lpstr>
      <vt:lpstr>RX_Sens_Simple_dBm</vt:lpstr>
      <vt:lpstr>Selected_Simpl_Frequency</vt:lpstr>
      <vt:lpstr>Selected_Simpl_Frequency_MHz</vt:lpstr>
      <vt:lpstr>TX_Ant_Gain_Simple_dBi</vt:lpstr>
      <vt:lpstr>TX_EIRP_dBm_Result_Simple</vt:lpstr>
      <vt:lpstr>TX_Pout_Simple_dBm</vt:lpstr>
      <vt:lpstr>Typical_Indoor_Range_Simple_m</vt:lpstr>
      <vt:lpstr>Typical_Outdoor_Range_Simple_m</vt:lpstr>
      <vt:lpstr>Validated_Simpl_Frequency</vt:lpstr>
      <vt:lpstr>Wavelength</vt:lpstr>
    </vt:vector>
  </TitlesOfParts>
  <Company>Integration Hungary Kft.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Bódi Tamás</dc:creator>
  <cp:lastModifiedBy>Hubbell, Caleb J</cp:lastModifiedBy>
  <dcterms:created xsi:type="dcterms:W3CDTF">2007-06-22T08:07:38Z</dcterms:created>
  <dcterms:modified xsi:type="dcterms:W3CDTF">2019-01-30T04:46:49Z</dcterms:modified>
</cp:coreProperties>
</file>