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<sst xmlns="http://schemas.openxmlformats.org/spreadsheetml/2006/main" count="152" uniqueCount="116">
  <si>
    <t>Item #</t>
  </si>
  <si>
    <t>Item Description</t>
  </si>
  <si>
    <t>Quantity</t>
  </si>
  <si>
    <t>Cost</t>
  </si>
  <si>
    <t>Total Cost</t>
  </si>
  <si>
    <t>P/N</t>
  </si>
  <si>
    <t>Reason</t>
  </si>
  <si>
    <t>Purchase Location</t>
  </si>
  <si>
    <t>Datasheets</t>
  </si>
  <si>
    <t>Purchased?</t>
  </si>
  <si>
    <t>Refunded?</t>
  </si>
  <si>
    <t>Raspberry Pi 3 Model B</t>
  </si>
  <si>
    <t>BCM2837</t>
  </si>
  <si>
    <t>Receiver brain</t>
  </si>
  <si>
    <t>https://www.arrow.com/en/products/raspberrypi3/raspberry-pi-foundation?&amp;utm_source=google&amp;utm_campaign=&amp;utm_medium=cpc&amp;utm_term=&amp;gclid=Cj0KCQjwjbveBRDVARIsAKxH7vlM27xQ1fFJza2OV5lWMZqR7C5oCwJ_Y5Di19xI3Qv3PlFk2tEmMssaAjujEALw_wcB&amp;gclsrc=aw.ds</t>
  </si>
  <si>
    <t>N/A</t>
  </si>
  <si>
    <t>Y</t>
  </si>
  <si>
    <t>8gb SD card</t>
  </si>
  <si>
    <t>SDSDQ-8192</t>
  </si>
  <si>
    <t>Programming Rpi</t>
  </si>
  <si>
    <t>https://www.amazon.com/SanDisk%C2%AE-microSDHCTM-8GB-Memory-Card/dp/B0012Y2LLE/ref=sr_1_1?ie=UTF8&amp;qid=1540437872&amp;sr=8-1&amp;keywords=8gb+micro+sd&amp;refinements=p_72%3A2661618011</t>
  </si>
  <si>
    <t>Rpi breakout</t>
  </si>
  <si>
    <t>Adafruit Industries 2028</t>
  </si>
  <si>
    <t>Access to pins</t>
  </si>
  <si>
    <t>https://www.arrow.com/en/products/2028/adafruit-industries</t>
  </si>
  <si>
    <t>Pressure/Humidity/Temp sensor</t>
  </si>
  <si>
    <t>BME280</t>
  </si>
  <si>
    <t>humidity/pressure</t>
  </si>
  <si>
    <t>https://www.amazon.com/Breakout-Temperature-Humidity-Barometric-Pressure/dp/B01LETIESU</t>
  </si>
  <si>
    <t>https://www.aliexpress.com/item/BME280-Digital-Sensor-Temperature-Humidity-Barometric-Pressure-Sensor-New/32668077712.html</t>
  </si>
  <si>
    <t>NO2 gas sensor</t>
  </si>
  <si>
    <t>968-047</t>
  </si>
  <si>
    <t>gas Sensor</t>
  </si>
  <si>
    <t>https://www.digikey.com/product-detail/en/spec-sensors-llc/968-047/1684-1050-ND/7689231</t>
  </si>
  <si>
    <t>https://media.digikey.com/pdf/Data%20Sheets/SPEC%20Sensors%20PDFs/968-047_8-25-17.pdf</t>
  </si>
  <si>
    <t>MultiConnect mDot</t>
  </si>
  <si>
    <t>MTDOT-923-AS1-X1-UFL-50</t>
  </si>
  <si>
    <t>LoRa</t>
  </si>
  <si>
    <t>https://www.arrow.com/en/products/mtdot-923-as1-x1-ufl-50/multi-tech-systems</t>
  </si>
  <si>
    <t>http://static6.arrow.com/aropdfconversion/37bbc7d9b02f76b23b49bc1726786a975fba3cf1/86002171.pdf</t>
  </si>
  <si>
    <t>Teensy 3.5</t>
  </si>
  <si>
    <t>MK64FX512VMD12</t>
  </si>
  <si>
    <t>Sensor brain</t>
  </si>
  <si>
    <t>https://www.sparkfun.com/products/14056</t>
  </si>
  <si>
    <t>https://cdn.sparkfun.com/datasheets/Dev/Arduino/Boards/teensy35_front.pdf</t>
  </si>
  <si>
    <t>Light sensor</t>
  </si>
  <si>
    <t>TSL2561</t>
  </si>
  <si>
    <t>accurate luminosity sensing</t>
  </si>
  <si>
    <t xml:space="preserve"> https://www.digikey.com/products/en?mpart=439&amp;v=1528</t>
  </si>
  <si>
    <t>https://cdn-learn.adafruit.com/downloads/pdf/tsl2561.pdf</t>
  </si>
  <si>
    <t>CH4 sensor</t>
  </si>
  <si>
    <t>MIKROE-1628</t>
  </si>
  <si>
    <t>CH4 sensing</t>
  </si>
  <si>
    <t>https://www.arrow.com/en/products/mikroe-1628/mikroelektronika</t>
  </si>
  <si>
    <t>http://static6.arrow.com/aropdfconversion/891e2853f93c793994d5930b781b1f01b4f7e710/methane_click_v100_manual.pdf</t>
  </si>
  <si>
    <t>Switching Voltage reg</t>
  </si>
  <si>
    <t>LTC3624IMSE-2#PBF-ND</t>
  </si>
  <si>
    <t>voltage regulation</t>
  </si>
  <si>
    <t>https://www.arrow.com/en/products/ltc3624emse-2pbf/analog-devices</t>
  </si>
  <si>
    <t>https://www.analog.com/media/en/technical-documentation/data-sheets/36242fd.pdf</t>
  </si>
  <si>
    <t>N</t>
  </si>
  <si>
    <t>240V AC PWR in</t>
  </si>
  <si>
    <t>Qualtek 771W-X2/01</t>
  </si>
  <si>
    <t>Power in from wall (pluggable)</t>
  </si>
  <si>
    <t>https://www.digikey.com/product-detail/en/771W-X2-01/Q841-ND/299903?utm_campaign=buynow&amp;WT.z_cid=ref_octopart_dkc_buynow&amp;utm_medium=aggregator&amp;curr=usd&amp;site=us&amp;utm_source=octopart</t>
  </si>
  <si>
    <t>12V DC PWR in</t>
  </si>
  <si>
    <t>GC Electronics 33-1402</t>
  </si>
  <si>
    <t>Power in from solar</t>
  </si>
  <si>
    <t>https://www.digikey.com/product-detail/en/33-1402/GC399-ND/258506?utm_campaign=buynow&amp;WT.z_cid=ref_octopart_dkc_buynow&amp;utm_medium=aggregator&amp;curr=usd&amp;site=us&amp;utm_source=octopart</t>
  </si>
  <si>
    <t>Antenna connector</t>
  </si>
  <si>
    <t>PulseLarsen Antennas W9011M</t>
  </si>
  <si>
    <t>Wireless card to antenna cord</t>
  </si>
  <si>
    <t>https://www.digikey.com/product-detail/en/W9011M/1837-1035-ND/8555426?utm_campaign=buynow&amp;WT.z_cid=ref_octopart_dkc_buynow&amp;utm_medium=aggregator&amp;curr=usd&amp;site=us&amp;utm_source=octopart</t>
  </si>
  <si>
    <t>US plug</t>
  </si>
  <si>
    <t>Phihong USA AC15WNA</t>
  </si>
  <si>
    <t>Power in from wall for US (pluggable)</t>
  </si>
  <si>
    <t>https://www.digikey.com/product-detail/en/AC15WNA/993-1035-ND/2384466?utm_campaign=buynow&amp;WT.z_cid=ref_octopart_dkc_buynow&amp;utm_medium=aggregator&amp;curr=usd&amp;site=us&amp;utm_source=octopart</t>
  </si>
  <si>
    <t>Thailand plug</t>
  </si>
  <si>
    <t>Phihong USA AC15WEU</t>
  </si>
  <si>
    <t>Power in from wall for Thailand (pluggable)</t>
  </si>
  <si>
    <t>https://www.digikey.com/product-detail/en/AC15WEU/993-1034-ND/2384464?utm_campaign=buynow&amp;WT.z_cid=ref_octopart_dkc_buynow&amp;utm_medium=aggregator&amp;curr=usd&amp;site=us&amp;utm_source=octopart</t>
  </si>
  <si>
    <t>Antenna</t>
  </si>
  <si>
    <t>PulseLarsen Antennas SPDA24918</t>
  </si>
  <si>
    <t>Made for 923MHz</t>
  </si>
  <si>
    <t>https://www.digikey.com/product-detail/en/SPDA24918/553-2595-ND/5209275?utm_campaign=buynow&amp;WT.z_cid=ref_octopart_dkc_buynow&amp;utm_medium=aggregator&amp;curr=usd&amp;site=us&amp;utm_source=octopart</t>
  </si>
  <si>
    <t>Pi Case</t>
  </si>
  <si>
    <t>iUniker Raspberry Pi 3 B+ Case</t>
  </si>
  <si>
    <t>Case for the receiver</t>
  </si>
  <si>
    <t>https://www.amazon.com/iUniker-Raspberry-Cooling-Heatsink-Removable/dp/B079M96KWZ/ref=sr_1_18?ie=UTF8&amp;qid=1549260557&amp;sr=8-18&amp;keywords=raspberry+pi+3b+case&amp;refinements=p_72%3A2661618011</t>
  </si>
  <si>
    <t>USB adaptor</t>
  </si>
  <si>
    <t>GlobTek, Inc. WR9MA2000USB-F(R6B)</t>
  </si>
  <si>
    <t>Power adapter for receiver</t>
  </si>
  <si>
    <t>https://www.digikey.com/product-detail/en/globtek-inc/WR9MA2000USB-F-R6B/1939-1478-ND/8598281</t>
  </si>
  <si>
    <t>http://globtek.force.com/spec?id=01ta00000055sHy</t>
  </si>
  <si>
    <t>USB cord</t>
  </si>
  <si>
    <t>Qualtek 3025031-06</t>
  </si>
  <si>
    <t>Cord from adapter to Pi</t>
  </si>
  <si>
    <t>https://www.digikey.com/product-detail/en/qualtek/3025031-06/Q967-ND/6188813</t>
  </si>
  <si>
    <t>http://www.qualtekusa.com/images/Cable%20Assemblies/PDF_2/3025031-06.pdf</t>
  </si>
  <si>
    <t>AC/DC converter</t>
  </si>
  <si>
    <t>converter for power</t>
  </si>
  <si>
    <t>https://www.amazon.com/Universal-Adapter-Connecter-Switching-Mode-110-240V/dp/B07L9MMKS4/ref=sr_1_4_a_it?ie=UTF8&amp;qid=1549038444&amp;sr=8-4&amp;keywords=laptop+charger+240+to+12</t>
  </si>
  <si>
    <t xml:space="preserve">Voltage moniter </t>
  </si>
  <si>
    <t>INA219</t>
  </si>
  <si>
    <t xml:space="preserve">to monider voltage from solar </t>
  </si>
  <si>
    <t>https://www.arrow.com/en/products/904/adafruit-industries?utm_campaign=octopart_2018&amp;utm_currency=USD&amp;utm_keyword=904&amp;utm_medium=aggregator&amp;utm_content=inv_listing&amp;utm_source=octopart</t>
  </si>
  <si>
    <t>https://media.digikey.com/pdf/Data%20Sheets/Adafruit%20PDFs/904_Web.pdf</t>
  </si>
  <si>
    <t>xbee headers</t>
  </si>
  <si>
    <t>PRT-10030</t>
  </si>
  <si>
    <t>to put on pcb</t>
  </si>
  <si>
    <t>https://www.arrow.com/en/products/prt-10030/sparkfun-electronics?utm_campaign=octopart_2018&amp;utm_currency=USD&amp;utm_keyword=PRT-10030&amp;utm_medium=aggregator&amp;utm_content=inv_listing&amp;utm_source=octopart</t>
  </si>
  <si>
    <t>Relay</t>
  </si>
  <si>
    <t>https://www.amazon.com/1-Channel-Module-Optocoupler-Trigger-Arduino/dp/B01N3LGV7J/ref=asc_df_B01N3LGV7J/?tag=hyprod-20&amp;linkCode=df0&amp;hvadid=216526779832&amp;hvpos=1o7&amp;hvnetw=g&amp;hvrand=1838325830759726549&amp;hvpone=&amp;hvptwo=&amp;hvqmt=&amp;hvdev=c&amp;hvdvcmdl=&amp;hvlocint=&amp;hvlocphy=9032980&amp;hvtargid=pla-348800604173&amp;psc=1</t>
  </si>
  <si>
    <t>EECS Total:</t>
  </si>
  <si>
    <t>MIME Total: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</si>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</sst>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8">
    <font>
      <sz val="10.0"/>
      <color rgb="FF000000"/>
      <name val="Arial"/>
    </font>
    <font/>
    <font>
      <u/>
      <color rgb="FF0000FF"/>
    </font>
    <font>
      <u/>
      <sz val="10.0"/>
      <color rgb="FF1155CC"/>
      <name val="Arial"/>
    </font>
    <font>
      <sz val="11.0"/>
      <color rgb="FF000000"/>
      <name val="&quot;Helvetica Neue&quot;"/>
    </font>
    <font>
      <sz val="9.0"/>
      <color rgb="FF000000"/>
      <name val="Arial"/>
    </font>
    <font>
      <u/>
      <color rgb="FF0000FF"/>
    </font>
    <font>
      <b/>
    </font>
  </fonts>
  <fills count="6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164" xfId="0" applyAlignment="1" applyFill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2" fontId="1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4" fontId="1" numFmtId="164" xfId="0" applyFill="1" applyFont="1" applyNumberFormat="1"/>
    <xf borderId="0" fillId="5" fontId="1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164" xfId="0" applyFont="1" applyNumberFormat="1"/>
    <xf borderId="0" fillId="4" fontId="1" numFmtId="0" xfId="0" applyAlignment="1" applyFont="1">
      <alignment readingOrder="0"/>
    </xf>
    <xf borderId="0" fillId="5" fontId="7" numFmtId="0" xfId="0" applyAlignment="1" applyFont="1">
      <alignment readingOrder="0"/>
    </xf>
    <xf borderId="0" fillId="5" fontId="7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com/product-detail/en/W9011M/1837-1035-ND/8555426?utm_campaign=buynow&amp;WT.z_cid=ref_octopart_dkc_buynow&amp;utm_medium=aggregator&amp;curr=usd&amp;site=us&amp;utm_source=octopart" TargetMode="External"/><Relationship Id="rId22" Type="http://schemas.openxmlformats.org/officeDocument/2006/relationships/hyperlink" Target="https://www.digikey.com/product-detail/en/AC15WEU/993-1034-ND/2384464?utm_campaign=buynow&amp;WT.z_cid=ref_octopart_dkc_buynow&amp;utm_medium=aggregator&amp;curr=usd&amp;site=us&amp;utm_source=octopart" TargetMode="External"/><Relationship Id="rId21" Type="http://schemas.openxmlformats.org/officeDocument/2006/relationships/hyperlink" Target="https://www.digikey.com/product-detail/en/AC15WNA/993-1035-ND/2384466?utm_campaign=buynow&amp;WT.z_cid=ref_octopart_dkc_buynow&amp;utm_medium=aggregator&amp;curr=usd&amp;site=us&amp;utm_source=octopart" TargetMode="External"/><Relationship Id="rId24" Type="http://schemas.openxmlformats.org/officeDocument/2006/relationships/hyperlink" Target="https://www.amazon.com/iUniker-Raspberry-Cooling-Heatsink-Removable/dp/B079M96KWZ/ref=sr_1_18?ie=UTF8&amp;qid=1549260557&amp;sr=8-18&amp;keywords=raspberry+pi+3b+case&amp;refinements=p_72%3A2661618011" TargetMode="External"/><Relationship Id="rId23" Type="http://schemas.openxmlformats.org/officeDocument/2006/relationships/hyperlink" Target="https://www.digikey.com/product-detail/en/SPDA24918/553-2595-ND/5209275?utm_campaign=buynow&amp;WT.z_cid=ref_octopart_dkc_buynow&amp;utm_medium=aggregator&amp;curr=usd&amp;site=us&amp;utm_source=octopart" TargetMode="External"/><Relationship Id="rId1" Type="http://schemas.openxmlformats.org/officeDocument/2006/relationships/hyperlink" Target="https://www.arrow.com/en/products/raspberrypi3/raspberry-pi-foundation?&amp;utm_source=google&amp;utm_campaign=&amp;utm_medium=cpc&amp;utm_term=&amp;gclid=Cj0KCQjwjbveBRDVARIsAKxH7vlM27xQ1fFJza2OV5lWMZqR7C5oCwJ_Y5Di19xI3Qv3PlFk2tEmMssaAjujEALw_wcB&amp;gclsrc=aw.ds" TargetMode="External"/><Relationship Id="rId2" Type="http://schemas.openxmlformats.org/officeDocument/2006/relationships/hyperlink" Target="https://www.amazon.com/SanDisk%C2%AE-microSDHCTM-8GB-Memory-Card/dp/B0012Y2LLE/ref=sr_1_1?ie=UTF8&amp;qid=1540437872&amp;sr=8-1&amp;keywords=8gb+micro+sd&amp;refinements=p_72%3A2661618011" TargetMode="External"/><Relationship Id="rId3" Type="http://schemas.openxmlformats.org/officeDocument/2006/relationships/hyperlink" Target="https://www.arrow.com/en/products/2028/adafruit-industries" TargetMode="External"/><Relationship Id="rId4" Type="http://schemas.openxmlformats.org/officeDocument/2006/relationships/hyperlink" Target="https://www.amazon.com/Breakout-Temperature-Humidity-Barometric-Pressure/dp/B01LETIESU" TargetMode="External"/><Relationship Id="rId9" Type="http://schemas.openxmlformats.org/officeDocument/2006/relationships/hyperlink" Target="http://static6.arrow.com/aropdfconversion/37bbc7d9b02f76b23b49bc1726786a975fba3cf1/86002171.pdf" TargetMode="External"/><Relationship Id="rId26" Type="http://schemas.openxmlformats.org/officeDocument/2006/relationships/hyperlink" Target="http://globtek.force.com/spec?id=01ta00000055sHy" TargetMode="External"/><Relationship Id="rId25" Type="http://schemas.openxmlformats.org/officeDocument/2006/relationships/hyperlink" Target="https://www.digikey.com/product-detail/en/globtek-inc/WR9MA2000USB-F-R6B/1939-1478-ND/8598281" TargetMode="External"/><Relationship Id="rId28" Type="http://schemas.openxmlformats.org/officeDocument/2006/relationships/hyperlink" Target="http://www.qualtekusa.com/images/Cable%20Assemblies/PDF_2/3025031-06.pdf" TargetMode="External"/><Relationship Id="rId27" Type="http://schemas.openxmlformats.org/officeDocument/2006/relationships/hyperlink" Target="https://www.digikey.com/product-detail/en/qualtek/3025031-06/Q967-ND/6188813" TargetMode="External"/><Relationship Id="rId5" Type="http://schemas.openxmlformats.org/officeDocument/2006/relationships/hyperlink" Target="https://www.aliexpress.com/item/BME280-Digital-Sensor-Temperature-Humidity-Barometric-Pressure-Sensor-New/32668077712.html" TargetMode="External"/><Relationship Id="rId6" Type="http://schemas.openxmlformats.org/officeDocument/2006/relationships/hyperlink" Target="https://www.digikey.com/product-detail/en/spec-sensors-llc/968-047/1684-1050-ND/7689231" TargetMode="External"/><Relationship Id="rId29" Type="http://schemas.openxmlformats.org/officeDocument/2006/relationships/hyperlink" Target="https://www.amazon.com/Universal-Adapter-Connecter-Switching-Mode-110-240V/dp/B07L9MMKS4/ref=sr_1_4_a_it?ie=UTF8&amp;qid=1549038444&amp;sr=8-4&amp;keywords=laptop+charger+240+to+12" TargetMode="External"/><Relationship Id="rId7" Type="http://schemas.openxmlformats.org/officeDocument/2006/relationships/hyperlink" Target="https://media.digikey.com/pdf/Data%20Sheets/SPEC%20Sensors%20PDFs/968-047_8-25-17.pdf" TargetMode="External"/><Relationship Id="rId8" Type="http://schemas.openxmlformats.org/officeDocument/2006/relationships/hyperlink" Target="https://www.arrow.com/en/products/mtdot-923-as1-x1-ufl-50/multi-tech-systems" TargetMode="External"/><Relationship Id="rId31" Type="http://schemas.openxmlformats.org/officeDocument/2006/relationships/hyperlink" Target="https://media.digikey.com/pdf/Data%20Sheets/Adafruit%20PDFs/904_Web.pdf" TargetMode="External"/><Relationship Id="rId30" Type="http://schemas.openxmlformats.org/officeDocument/2006/relationships/hyperlink" Target="https://www.arrow.com/en/products/904/adafruit-industries?utm_campaign=octopart_2018&amp;utm_currency=USD&amp;utm_keyword=904&amp;utm_medium=aggregator&amp;utm_content=inv_listing&amp;utm_source=octopart" TargetMode="External"/><Relationship Id="rId11" Type="http://schemas.openxmlformats.org/officeDocument/2006/relationships/hyperlink" Target="https://cdn.sparkfun.com/datasheets/Dev/Arduino/Boards/teensy35_front.pdf" TargetMode="External"/><Relationship Id="rId33" Type="http://schemas.openxmlformats.org/officeDocument/2006/relationships/hyperlink" Target="https://www.amazon.com/1-Channel-Module-Optocoupler-Trigger-Arduino/dp/B01N3LGV7J/ref=asc_df_B01N3LGV7J/?tag=hyprod-20&amp;linkCode=df0&amp;hvadid=216526779832&amp;hvpos=1o7&amp;hvnetw=g&amp;hvrand=1838325830759726549&amp;hvpone=&amp;hvptwo=&amp;hvqmt=&amp;hvdev=c&amp;hvdvcmdl=&amp;hvlocint=&amp;hvlocphy=9032980&amp;hvtargid=pla-348800604173&amp;psc=1" TargetMode="External"/><Relationship Id="rId10" Type="http://schemas.openxmlformats.org/officeDocument/2006/relationships/hyperlink" Target="https://www.sparkfun.com/products/14056" TargetMode="External"/><Relationship Id="rId32" Type="http://schemas.openxmlformats.org/officeDocument/2006/relationships/hyperlink" Target="https://www.arrow.com/en/products/prt-10030/sparkfun-electronics?utm_campaign=octopart_2018&amp;utm_currency=USD&amp;utm_keyword=PRT-10030&amp;utm_medium=aggregator&amp;utm_content=inv_listing&amp;utm_source=octopart" TargetMode="External"/><Relationship Id="rId13" Type="http://schemas.openxmlformats.org/officeDocument/2006/relationships/hyperlink" Target="https://cdn-learn.adafruit.com/downloads/pdf/tsl2561.pdf" TargetMode="External"/><Relationship Id="rId12" Type="http://schemas.openxmlformats.org/officeDocument/2006/relationships/hyperlink" Target="https://www.digikey.com/products/en?mpart=439&amp;v=1528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://static6.arrow.com/aropdfconversion/891e2853f93c793994d5930b781b1f01b4f7e710/methane_click_v100_manual.pdf" TargetMode="External"/><Relationship Id="rId14" Type="http://schemas.openxmlformats.org/officeDocument/2006/relationships/hyperlink" Target="https://www.arrow.com/en/products/mikroe-1628/mikroelektronika" TargetMode="External"/><Relationship Id="rId17" Type="http://schemas.openxmlformats.org/officeDocument/2006/relationships/hyperlink" Target="https://www.analog.com/media/en/technical-documentation/data-sheets/36242fd.pdf" TargetMode="External"/><Relationship Id="rId16" Type="http://schemas.openxmlformats.org/officeDocument/2006/relationships/hyperlink" Target="https://www.arrow.com/en/products/ltc3624emse-2pbf/analog-devices" TargetMode="External"/><Relationship Id="rId19" Type="http://schemas.openxmlformats.org/officeDocument/2006/relationships/hyperlink" Target="https://www.digikey.com/product-detail/en/33-1402/GC399-ND/258506?utm_campaign=buynow&amp;WT.z_cid=ref_octopart_dkc_buynow&amp;utm_medium=aggregator&amp;curr=usd&amp;site=us&amp;utm_source=octopart" TargetMode="External"/><Relationship Id="rId18" Type="http://schemas.openxmlformats.org/officeDocument/2006/relationships/hyperlink" Target="https://www.digikey.com/product-detail/en/771W-X2-01/Q841-ND/299903?utm_campaign=buynow&amp;WT.z_cid=ref_octopart_dkc_buynow&amp;utm_medium=aggregator&amp;curr=usd&amp;site=us&amp;utm_source=octop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1.71"/>
    <col customWidth="1" min="5" max="6" width="19.14"/>
    <col customWidth="1" min="7" max="7" width="19.71"/>
    <col customWidth="1" min="8" max="8" width="17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</row>
    <row r="2">
      <c r="A2" s="4">
        <v>1.0</v>
      </c>
      <c r="B2" s="4" t="s">
        <v>11</v>
      </c>
      <c r="C2" s="4">
        <v>2.0</v>
      </c>
      <c r="D2" s="5">
        <v>27.49</v>
      </c>
      <c r="E2" s="6">
        <f t="shared" ref="E2:E24" si="1">D2*C2</f>
        <v>54.98</v>
      </c>
      <c r="F2" s="4" t="s">
        <v>12</v>
      </c>
      <c r="G2" s="4" t="s">
        <v>13</v>
      </c>
      <c r="H2" s="7" t="s">
        <v>14</v>
      </c>
      <c r="I2" s="4" t="s">
        <v>15</v>
      </c>
      <c r="J2" s="4" t="s">
        <v>16</v>
      </c>
      <c r="K2" s="4" t="s">
        <v>16</v>
      </c>
    </row>
    <row r="3">
      <c r="A3" s="4">
        <v>2.0</v>
      </c>
      <c r="B3" s="4" t="s">
        <v>17</v>
      </c>
      <c r="C3" s="4">
        <v>2.0</v>
      </c>
      <c r="D3" s="5">
        <v>6.14</v>
      </c>
      <c r="E3" s="6">
        <f t="shared" si="1"/>
        <v>12.28</v>
      </c>
      <c r="F3" s="4" t="s">
        <v>18</v>
      </c>
      <c r="G3" s="4" t="s">
        <v>19</v>
      </c>
      <c r="H3" s="7" t="s">
        <v>20</v>
      </c>
      <c r="I3" s="4" t="s">
        <v>15</v>
      </c>
      <c r="J3" s="4" t="s">
        <v>16</v>
      </c>
      <c r="K3" s="4" t="s">
        <v>16</v>
      </c>
    </row>
    <row r="4">
      <c r="A4" s="4">
        <v>3.0</v>
      </c>
      <c r="B4" s="4" t="s">
        <v>21</v>
      </c>
      <c r="C4" s="4">
        <v>2.0</v>
      </c>
      <c r="D4" s="5">
        <v>8.74</v>
      </c>
      <c r="E4" s="6">
        <f t="shared" si="1"/>
        <v>17.48</v>
      </c>
      <c r="F4" s="4" t="s">
        <v>22</v>
      </c>
      <c r="G4" s="4" t="s">
        <v>23</v>
      </c>
      <c r="H4" s="7" t="s">
        <v>24</v>
      </c>
      <c r="I4" s="4" t="s">
        <v>15</v>
      </c>
      <c r="J4" s="4" t="s">
        <v>16</v>
      </c>
      <c r="K4" s="4" t="s">
        <v>16</v>
      </c>
    </row>
    <row r="5">
      <c r="A5" s="4">
        <v>4.0</v>
      </c>
      <c r="B5" s="4" t="s">
        <v>25</v>
      </c>
      <c r="C5" s="4">
        <v>1.0</v>
      </c>
      <c r="D5" s="5">
        <v>9.5</v>
      </c>
      <c r="E5" s="6">
        <f t="shared" si="1"/>
        <v>9.5</v>
      </c>
      <c r="F5" s="4" t="s">
        <v>26</v>
      </c>
      <c r="G5" s="4" t="s">
        <v>27</v>
      </c>
      <c r="H5" s="7" t="s">
        <v>28</v>
      </c>
      <c r="I5" s="7" t="s">
        <v>29</v>
      </c>
      <c r="J5" s="4" t="s">
        <v>16</v>
      </c>
      <c r="K5" s="4" t="s">
        <v>16</v>
      </c>
    </row>
    <row r="6">
      <c r="A6" s="4">
        <v>5.0</v>
      </c>
      <c r="B6" s="4" t="s">
        <v>30</v>
      </c>
      <c r="C6" s="4">
        <v>1.0</v>
      </c>
      <c r="D6" s="8">
        <v>50.0</v>
      </c>
      <c r="E6" s="9">
        <f t="shared" si="1"/>
        <v>50</v>
      </c>
      <c r="F6" s="4" t="s">
        <v>31</v>
      </c>
      <c r="G6" s="4" t="s">
        <v>32</v>
      </c>
      <c r="H6" s="7" t="s">
        <v>33</v>
      </c>
      <c r="I6" s="7" t="s">
        <v>34</v>
      </c>
      <c r="J6" s="4" t="s">
        <v>16</v>
      </c>
      <c r="K6" s="4" t="s">
        <v>16</v>
      </c>
    </row>
    <row r="7">
      <c r="A7" s="4">
        <v>6.0</v>
      </c>
      <c r="B7" s="4" t="s">
        <v>35</v>
      </c>
      <c r="C7" s="4">
        <v>2.0</v>
      </c>
      <c r="D7" s="5">
        <v>40.38</v>
      </c>
      <c r="E7" s="6">
        <f t="shared" si="1"/>
        <v>80.76</v>
      </c>
      <c r="F7" s="4" t="s">
        <v>36</v>
      </c>
      <c r="G7" s="4" t="s">
        <v>37</v>
      </c>
      <c r="H7" s="10" t="s">
        <v>38</v>
      </c>
      <c r="I7" s="7" t="s">
        <v>39</v>
      </c>
      <c r="J7" s="4" t="s">
        <v>16</v>
      </c>
      <c r="K7" s="4" t="s">
        <v>16</v>
      </c>
    </row>
    <row r="8">
      <c r="A8" s="4">
        <v>7.0</v>
      </c>
      <c r="B8" s="4" t="s">
        <v>40</v>
      </c>
      <c r="C8" s="4">
        <v>1.0</v>
      </c>
      <c r="D8" s="5">
        <v>28.95</v>
      </c>
      <c r="E8" s="6">
        <f t="shared" si="1"/>
        <v>28.95</v>
      </c>
      <c r="F8" s="11" t="s">
        <v>41</v>
      </c>
      <c r="G8" s="4" t="s">
        <v>42</v>
      </c>
      <c r="H8" s="7" t="s">
        <v>43</v>
      </c>
      <c r="I8" s="7" t="s">
        <v>44</v>
      </c>
      <c r="J8" s="4" t="s">
        <v>16</v>
      </c>
      <c r="K8" s="4" t="s">
        <v>16</v>
      </c>
    </row>
    <row r="9">
      <c r="A9" s="4">
        <v>8.0</v>
      </c>
      <c r="B9" s="4" t="s">
        <v>45</v>
      </c>
      <c r="C9" s="4">
        <v>1.0</v>
      </c>
      <c r="D9" s="5">
        <v>5.95</v>
      </c>
      <c r="E9" s="6">
        <f t="shared" si="1"/>
        <v>5.95</v>
      </c>
      <c r="F9" s="12" t="s">
        <v>46</v>
      </c>
      <c r="G9" s="4" t="s">
        <v>47</v>
      </c>
      <c r="H9" s="7" t="s">
        <v>48</v>
      </c>
      <c r="I9" s="7" t="s">
        <v>49</v>
      </c>
      <c r="J9" s="4" t="s">
        <v>16</v>
      </c>
      <c r="K9" s="4" t="s">
        <v>16</v>
      </c>
    </row>
    <row r="10">
      <c r="A10" s="4">
        <v>9.0</v>
      </c>
      <c r="B10" s="4" t="s">
        <v>50</v>
      </c>
      <c r="C10" s="4">
        <v>1.0</v>
      </c>
      <c r="D10" s="8">
        <v>13.78</v>
      </c>
      <c r="E10" s="9">
        <f t="shared" si="1"/>
        <v>13.78</v>
      </c>
      <c r="F10" s="4" t="s">
        <v>51</v>
      </c>
      <c r="G10" s="4" t="s">
        <v>52</v>
      </c>
      <c r="H10" s="7" t="s">
        <v>53</v>
      </c>
      <c r="I10" s="7" t="s">
        <v>54</v>
      </c>
      <c r="J10" s="4" t="s">
        <v>16</v>
      </c>
      <c r="K10" s="4" t="s">
        <v>16</v>
      </c>
    </row>
    <row r="11">
      <c r="A11" s="4">
        <v>10.0</v>
      </c>
      <c r="B11" s="4" t="s">
        <v>55</v>
      </c>
      <c r="C11" s="4">
        <v>3.0</v>
      </c>
      <c r="D11" s="5">
        <v>4.22</v>
      </c>
      <c r="E11" s="13">
        <f t="shared" si="1"/>
        <v>12.66</v>
      </c>
      <c r="F11" s="4" t="s">
        <v>56</v>
      </c>
      <c r="G11" s="4" t="s">
        <v>57</v>
      </c>
      <c r="H11" s="7" t="s">
        <v>58</v>
      </c>
      <c r="I11" s="7" t="s">
        <v>59</v>
      </c>
      <c r="J11" s="14" t="s">
        <v>60</v>
      </c>
    </row>
    <row r="12">
      <c r="A12" s="4">
        <v>11.0</v>
      </c>
      <c r="B12" s="4" t="s">
        <v>61</v>
      </c>
      <c r="C12" s="4">
        <v>1.0</v>
      </c>
      <c r="D12" s="5">
        <v>0.76</v>
      </c>
      <c r="E12" s="13">
        <f t="shared" si="1"/>
        <v>0.76</v>
      </c>
      <c r="F12" s="4" t="s">
        <v>62</v>
      </c>
      <c r="G12" s="4" t="s">
        <v>63</v>
      </c>
      <c r="H12" s="15" t="s">
        <v>64</v>
      </c>
      <c r="I12" s="15" t="str">
        <f>HYPERLINK("http://www.qualtekusa.com/images/AC_Receptacles/pdfs/771wx201.pdf","http://www.qualtekusa.com/images/AC_Receptacles/pdfs/771wx201.pdf")</f>
        <v>http://www.qualtekusa.com/images/AC_Receptacles/pdfs/771wx201.pdf</v>
      </c>
      <c r="J12" s="14" t="s">
        <v>60</v>
      </c>
    </row>
    <row r="13">
      <c r="A13" s="4">
        <v>12.0</v>
      </c>
      <c r="B13" s="4" t="s">
        <v>65</v>
      </c>
      <c r="C13" s="4">
        <v>1.0</v>
      </c>
      <c r="D13" s="5">
        <v>2.86</v>
      </c>
      <c r="E13" s="13">
        <f t="shared" si="1"/>
        <v>2.86</v>
      </c>
      <c r="F13" s="4" t="s">
        <v>66</v>
      </c>
      <c r="G13" s="4" t="s">
        <v>67</v>
      </c>
      <c r="H13" s="15" t="s">
        <v>68</v>
      </c>
      <c r="I13" s="15" t="str">
        <f>HYPERLINK("https://media.digikey.com/pdf/Data%20Sheets/GC%20Electronics%20PDFs/33-1402_Dwg.pdf","https://media.digikey.com/pdf/Data%20Sheets/GC%20Electronics%20PDFs/33-1402_Dwg.pdf")</f>
        <v>https://media.digikey.com/pdf/Data%20Sheets/GC%20Electronics%20PDFs/33-1402_Dwg.pdf</v>
      </c>
      <c r="J13" s="14" t="s">
        <v>60</v>
      </c>
    </row>
    <row r="14">
      <c r="A14" s="4">
        <v>13.0</v>
      </c>
      <c r="B14" s="4" t="s">
        <v>69</v>
      </c>
      <c r="C14" s="4">
        <v>2.0</v>
      </c>
      <c r="D14" s="5">
        <v>2.96</v>
      </c>
      <c r="E14" s="13">
        <f t="shared" si="1"/>
        <v>5.92</v>
      </c>
      <c r="F14" s="4" t="s">
        <v>70</v>
      </c>
      <c r="G14" s="4" t="s">
        <v>71</v>
      </c>
      <c r="H14" s="15" t="s">
        <v>72</v>
      </c>
      <c r="I14" s="15" t="str">
        <f>HYPERLINK("https://productfinder.pulseeng.com/doc_type/WEB301/doc_num/W90XX/doc_part/W90XX.pdf","https://productfinder.pulseeng.com/doc_type/WEB301/doc_num/W90XX/doc_part/W90XX.pdf")</f>
        <v>https://productfinder.pulseeng.com/doc_type/WEB301/doc_num/W90XX/doc_part/W90XX.pdf</v>
      </c>
      <c r="J14" s="14" t="s">
        <v>60</v>
      </c>
    </row>
    <row r="15">
      <c r="A15" s="4">
        <v>14.0</v>
      </c>
      <c r="B15" s="4" t="s">
        <v>73</v>
      </c>
      <c r="C15" s="4">
        <v>1.0</v>
      </c>
      <c r="D15" s="5">
        <v>1.79</v>
      </c>
      <c r="E15" s="13">
        <f t="shared" si="1"/>
        <v>1.79</v>
      </c>
      <c r="F15" s="4" t="s">
        <v>74</v>
      </c>
      <c r="G15" s="4" t="s">
        <v>75</v>
      </c>
      <c r="H15" s="15" t="s">
        <v>76</v>
      </c>
      <c r="I15" s="15" t="str">
        <f>HYPERLINK("https://media.digikey.com/pdf/Data%20Sheets/Phihong%20PDFs/AC15WNA.pdf","https://media.digikey.com/pdf/Data%20Sheets/Phihong%20PDFs/AC15WNA.pdf")</f>
        <v>https://media.digikey.com/pdf/Data%20Sheets/Phihong%20PDFs/AC15WNA.pdf</v>
      </c>
      <c r="J15" s="14" t="s">
        <v>60</v>
      </c>
    </row>
    <row r="16">
      <c r="A16" s="4">
        <v>15.0</v>
      </c>
      <c r="B16" s="4" t="s">
        <v>77</v>
      </c>
      <c r="C16" s="4">
        <v>1.0</v>
      </c>
      <c r="D16" s="5">
        <v>2.23</v>
      </c>
      <c r="E16" s="13">
        <f t="shared" si="1"/>
        <v>2.23</v>
      </c>
      <c r="F16" s="4" t="s">
        <v>78</v>
      </c>
      <c r="G16" s="4" t="s">
        <v>79</v>
      </c>
      <c r="H16" s="15" t="s">
        <v>80</v>
      </c>
      <c r="I16" s="15" t="str">
        <f>HYPERLINK("https://media.digikey.com/pdf/Data%20Sheets/Phihong%20PDFs/AC_Line_Cords.pdf","https://media.digikey.com/pdf/Data%20Sheets/Phihong%20PDFs/AC_Line_Cords.pdf")</f>
        <v>https://media.digikey.com/pdf/Data%20Sheets/Phihong%20PDFs/AC_Line_Cords.pdf</v>
      </c>
      <c r="J16" s="14" t="s">
        <v>60</v>
      </c>
    </row>
    <row r="17">
      <c r="A17" s="4">
        <v>16.0</v>
      </c>
      <c r="B17" s="4" t="s">
        <v>81</v>
      </c>
      <c r="C17" s="4">
        <v>2.0</v>
      </c>
      <c r="D17" s="5">
        <v>15.11</v>
      </c>
      <c r="E17" s="13">
        <f t="shared" si="1"/>
        <v>30.22</v>
      </c>
      <c r="F17" s="4" t="s">
        <v>82</v>
      </c>
      <c r="G17" s="4" t="s">
        <v>83</v>
      </c>
      <c r="H17" s="15" t="s">
        <v>84</v>
      </c>
      <c r="I17" s="15" t="str">
        <f>HYPERLINK("http://productfinder.pulseeng.com/products/datasheets/SPDA24918.pdf","http://productfinder.pulseeng.com/products/datasheets/SPDA24918.pdf")</f>
        <v>http://productfinder.pulseeng.com/products/datasheets/SPDA24918.pdf</v>
      </c>
      <c r="J17" s="14" t="s">
        <v>60</v>
      </c>
    </row>
    <row r="18">
      <c r="A18" s="4">
        <v>17.0</v>
      </c>
      <c r="B18" s="4" t="s">
        <v>85</v>
      </c>
      <c r="C18" s="4">
        <v>1.0</v>
      </c>
      <c r="D18" s="5">
        <v>10.99</v>
      </c>
      <c r="E18" s="13">
        <f t="shared" si="1"/>
        <v>10.99</v>
      </c>
      <c r="F18" s="4" t="s">
        <v>86</v>
      </c>
      <c r="G18" s="4" t="s">
        <v>87</v>
      </c>
      <c r="H18" s="7" t="s">
        <v>88</v>
      </c>
      <c r="I18" s="4" t="s">
        <v>15</v>
      </c>
      <c r="J18" s="14" t="s">
        <v>60</v>
      </c>
    </row>
    <row r="19">
      <c r="A19" s="4">
        <v>18.0</v>
      </c>
      <c r="B19" s="4" t="s">
        <v>89</v>
      </c>
      <c r="C19" s="4">
        <v>1.0</v>
      </c>
      <c r="D19" s="5">
        <v>9.99</v>
      </c>
      <c r="E19" s="13">
        <f t="shared" si="1"/>
        <v>9.99</v>
      </c>
      <c r="F19" s="4" t="s">
        <v>90</v>
      </c>
      <c r="G19" s="4" t="s">
        <v>91</v>
      </c>
      <c r="H19" s="7" t="s">
        <v>92</v>
      </c>
      <c r="I19" s="7" t="s">
        <v>93</v>
      </c>
      <c r="J19" s="14" t="s">
        <v>60</v>
      </c>
    </row>
    <row r="20">
      <c r="A20" s="4">
        <v>19.0</v>
      </c>
      <c r="B20" s="4" t="s">
        <v>94</v>
      </c>
      <c r="C20" s="4">
        <v>1.0</v>
      </c>
      <c r="D20" s="5">
        <v>3.4</v>
      </c>
      <c r="E20" s="13">
        <f t="shared" si="1"/>
        <v>3.4</v>
      </c>
      <c r="F20" s="4" t="s">
        <v>95</v>
      </c>
      <c r="G20" s="4" t="s">
        <v>96</v>
      </c>
      <c r="H20" s="7" t="s">
        <v>97</v>
      </c>
      <c r="I20" s="7" t="s">
        <v>98</v>
      </c>
      <c r="J20" s="14" t="s">
        <v>60</v>
      </c>
    </row>
    <row r="21">
      <c r="A21" s="4">
        <v>20.0</v>
      </c>
      <c r="B21" s="4" t="s">
        <v>99</v>
      </c>
      <c r="C21" s="4">
        <v>1.0</v>
      </c>
      <c r="D21" s="5">
        <v>9.49</v>
      </c>
      <c r="E21" s="13">
        <f t="shared" si="1"/>
        <v>9.49</v>
      </c>
      <c r="G21" s="4" t="s">
        <v>100</v>
      </c>
      <c r="H21" s="7" t="s">
        <v>101</v>
      </c>
      <c r="I21" s="4" t="s">
        <v>15</v>
      </c>
      <c r="J21" s="14" t="s">
        <v>60</v>
      </c>
    </row>
    <row r="22">
      <c r="A22" s="4">
        <v>21.0</v>
      </c>
      <c r="B22" s="4" t="s">
        <v>102</v>
      </c>
      <c r="C22" s="4">
        <v>1.0</v>
      </c>
      <c r="D22" s="5">
        <v>10.94</v>
      </c>
      <c r="E22" s="13">
        <f t="shared" si="1"/>
        <v>10.94</v>
      </c>
      <c r="F22" s="4" t="s">
        <v>103</v>
      </c>
      <c r="G22" s="4" t="s">
        <v>104</v>
      </c>
      <c r="H22" s="7" t="s">
        <v>105</v>
      </c>
      <c r="I22" s="7" t="s">
        <v>106</v>
      </c>
      <c r="J22" s="14" t="s">
        <v>60</v>
      </c>
    </row>
    <row r="23">
      <c r="A23" s="4">
        <v>22.0</v>
      </c>
      <c r="B23" s="4" t="s">
        <v>107</v>
      </c>
      <c r="C23" s="4">
        <v>4.0</v>
      </c>
      <c r="D23" s="5">
        <v>0.95</v>
      </c>
      <c r="E23" s="13">
        <f t="shared" si="1"/>
        <v>3.8</v>
      </c>
      <c r="F23" s="4" t="s">
        <v>108</v>
      </c>
      <c r="G23" s="4" t="s">
        <v>109</v>
      </c>
      <c r="H23" s="7" t="s">
        <v>110</v>
      </c>
      <c r="I23" s="4" t="s">
        <v>15</v>
      </c>
      <c r="J23" s="14" t="s">
        <v>60</v>
      </c>
    </row>
    <row r="24">
      <c r="A24" s="4">
        <v>23.0</v>
      </c>
      <c r="B24" s="4" t="s">
        <v>111</v>
      </c>
      <c r="C24" s="4">
        <v>1.0</v>
      </c>
      <c r="D24" s="5">
        <v>7.59</v>
      </c>
      <c r="E24" s="13">
        <f t="shared" si="1"/>
        <v>7.59</v>
      </c>
      <c r="H24" s="7" t="s">
        <v>112</v>
      </c>
      <c r="I24" s="4" t="s">
        <v>15</v>
      </c>
      <c r="J24" s="14" t="s">
        <v>60</v>
      </c>
    </row>
    <row r="25">
      <c r="A25" s="4">
        <v>24.0</v>
      </c>
    </row>
    <row r="26">
      <c r="A26" s="4">
        <v>25.0</v>
      </c>
    </row>
    <row r="27">
      <c r="A27" s="4">
        <v>26.0</v>
      </c>
    </row>
    <row r="28">
      <c r="A28" s="4">
        <v>27.0</v>
      </c>
    </row>
    <row r="29">
      <c r="A29" s="4">
        <v>28.0</v>
      </c>
    </row>
    <row r="30">
      <c r="A30" s="4">
        <v>29.0</v>
      </c>
    </row>
    <row r="31">
      <c r="A31" s="4">
        <v>30.0</v>
      </c>
    </row>
    <row r="34">
      <c r="A34" s="16" t="s">
        <v>113</v>
      </c>
      <c r="B34" s="17">
        <f>sum(E2:E10)</f>
        <v>273.68</v>
      </c>
    </row>
    <row r="35">
      <c r="A35" s="18" t="s">
        <v>114</v>
      </c>
      <c r="B35" s="13">
        <f>sum(E11:E31)</f>
        <v>112.64</v>
      </c>
    </row>
    <row r="36">
      <c r="A36" s="19" t="s">
        <v>115</v>
      </c>
      <c r="B36" s="20">
        <f>SUM(B34:B35)</f>
        <v>386.32</v>
      </c>
    </row>
    <row r="39">
      <c r="D39" s="5"/>
    </row>
  </sheetData>
  <hyperlinks>
    <hyperlink r:id="rId1" ref="H2"/>
    <hyperlink r:id="rId2" ref="H3"/>
    <hyperlink r:id="rId3" ref="H4"/>
    <hyperlink r:id="rId4" ref="H5"/>
    <hyperlink r:id="rId5" ref="I5"/>
    <hyperlink r:id="rId6" ref="H6"/>
    <hyperlink r:id="rId7" ref="I6"/>
    <hyperlink r:id="rId8" ref="H7"/>
    <hyperlink r:id="rId9" ref="I7"/>
    <hyperlink r:id="rId10" ref="H8"/>
    <hyperlink r:id="rId11" ref="I8"/>
    <hyperlink r:id="rId12" ref="H9"/>
    <hyperlink r:id="rId13" ref="I9"/>
    <hyperlink r:id="rId14" ref="H10"/>
    <hyperlink r:id="rId15" ref="I10"/>
    <hyperlink r:id="rId16" ref="H11"/>
    <hyperlink r:id="rId17" ref="I11"/>
    <hyperlink r:id="rId18" ref="H12"/>
    <hyperlink r:id="rId19" ref="H13"/>
    <hyperlink r:id="rId20" ref="H14"/>
    <hyperlink r:id="rId21" ref="H15"/>
    <hyperlink r:id="rId22" ref="H16"/>
    <hyperlink r:id="rId23" ref="H17"/>
    <hyperlink r:id="rId24" ref="H18"/>
    <hyperlink r:id="rId25" ref="H19"/>
    <hyperlink r:id="rId26" ref="I19"/>
    <hyperlink r:id="rId27" ref="H20"/>
    <hyperlink r:id="rId28" ref="I20"/>
    <hyperlink r:id="rId29" ref="H21"/>
    <hyperlink r:id="rId30" ref="H22"/>
    <hyperlink r:id="rId31" ref="I22"/>
    <hyperlink r:id="rId32" ref="H23"/>
    <hyperlink r:id="rId33" ref="H2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4"/>
</worksheet>
</file>