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pia stary PC\Hubert C\!Realizacje i Testy\2019.01 Komparator robotyczny\Dessyminacja\"/>
    </mc:Choice>
  </mc:AlternateContent>
  <bookViews>
    <workbookView xWindow="0" yWindow="0" windowWidth="28800" windowHeight="13920"/>
  </bookViews>
  <sheets>
    <sheet name="Wynik bez niepewnośc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3" i="1" l="1"/>
  <c r="L111" i="1"/>
  <c r="F110" i="1"/>
  <c r="J108" i="1"/>
  <c r="D107" i="1"/>
  <c r="C106" i="1" a="1"/>
  <c r="J112" i="1" s="1"/>
  <c r="C85" i="1"/>
  <c r="C75" i="1" a="1"/>
  <c r="D46" i="1"/>
  <c r="D45" i="1"/>
  <c r="D44" i="1"/>
  <c r="D43" i="1"/>
  <c r="D42" i="1"/>
  <c r="D41" i="1"/>
  <c r="D40" i="1"/>
  <c r="D39" i="1"/>
  <c r="F36" i="1"/>
  <c r="C36" i="1"/>
  <c r="C81" i="1" l="1"/>
  <c r="C77" i="1"/>
  <c r="C84" i="1"/>
  <c r="C80" i="1"/>
  <c r="C76" i="1"/>
  <c r="C83" i="1"/>
  <c r="C79" i="1"/>
  <c r="C75" i="1"/>
  <c r="C78" i="1"/>
  <c r="F106" i="1"/>
  <c r="L107" i="1"/>
  <c r="H109" i="1"/>
  <c r="D111" i="1"/>
  <c r="L113" i="1"/>
  <c r="H113" i="1"/>
  <c r="D113" i="1"/>
  <c r="I113" i="1"/>
  <c r="C113" i="1"/>
  <c r="I112" i="1"/>
  <c r="E112" i="1"/>
  <c r="K111" i="1"/>
  <c r="G111" i="1"/>
  <c r="C111" i="1"/>
  <c r="I110" i="1"/>
  <c r="E110" i="1"/>
  <c r="K109" i="1"/>
  <c r="G109" i="1"/>
  <c r="C109" i="1"/>
  <c r="I108" i="1"/>
  <c r="E108" i="1"/>
  <c r="K107" i="1"/>
  <c r="G107" i="1"/>
  <c r="C107" i="1"/>
  <c r="I106" i="1"/>
  <c r="E106" i="1"/>
  <c r="G113" i="1"/>
  <c r="L112" i="1"/>
  <c r="H112" i="1"/>
  <c r="D112" i="1"/>
  <c r="J111" i="1"/>
  <c r="F111" i="1"/>
  <c r="L110" i="1"/>
  <c r="H110" i="1"/>
  <c r="D110" i="1"/>
  <c r="J109" i="1"/>
  <c r="F109" i="1"/>
  <c r="L108" i="1"/>
  <c r="H108" i="1"/>
  <c r="D108" i="1"/>
  <c r="J107" i="1"/>
  <c r="F107" i="1"/>
  <c r="L106" i="1"/>
  <c r="H106" i="1"/>
  <c r="D106" i="1"/>
  <c r="K113" i="1"/>
  <c r="F113" i="1"/>
  <c r="K112" i="1"/>
  <c r="G112" i="1"/>
  <c r="C112" i="1"/>
  <c r="I111" i="1"/>
  <c r="E111" i="1"/>
  <c r="K110" i="1"/>
  <c r="G110" i="1"/>
  <c r="C110" i="1"/>
  <c r="I109" i="1"/>
  <c r="E109" i="1"/>
  <c r="K108" i="1"/>
  <c r="G108" i="1"/>
  <c r="C108" i="1"/>
  <c r="I107" i="1"/>
  <c r="E107" i="1"/>
  <c r="K106" i="1"/>
  <c r="G106" i="1"/>
  <c r="C106" i="1"/>
  <c r="H107" i="1"/>
  <c r="D109" i="1"/>
  <c r="J110" i="1"/>
  <c r="F112" i="1"/>
  <c r="C82" i="1"/>
  <c r="J106" i="1"/>
  <c r="F108" i="1"/>
  <c r="L109" i="1"/>
  <c r="H111" i="1"/>
  <c r="E113" i="1"/>
  <c r="C145" i="1" l="1" a="1"/>
  <c r="C118" i="1" a="1"/>
  <c r="I125" i="1" l="1"/>
  <c r="E125" i="1"/>
  <c r="I124" i="1"/>
  <c r="E124" i="1"/>
  <c r="I123" i="1"/>
  <c r="E123" i="1"/>
  <c r="I122" i="1"/>
  <c r="E122" i="1"/>
  <c r="I121" i="1"/>
  <c r="E121" i="1"/>
  <c r="I120" i="1"/>
  <c r="E120" i="1"/>
  <c r="I119" i="1"/>
  <c r="E119" i="1"/>
  <c r="I118" i="1"/>
  <c r="E118" i="1"/>
  <c r="F125" i="1"/>
  <c r="H124" i="1"/>
  <c r="C124" i="1"/>
  <c r="F123" i="1"/>
  <c r="H122" i="1"/>
  <c r="C122" i="1"/>
  <c r="F121" i="1"/>
  <c r="H120" i="1"/>
  <c r="C120" i="1"/>
  <c r="F119" i="1"/>
  <c r="H118" i="1"/>
  <c r="C118" i="1"/>
  <c r="C131" i="1" s="1" a="1"/>
  <c r="J125" i="1"/>
  <c r="D125" i="1"/>
  <c r="G124" i="1"/>
  <c r="J123" i="1"/>
  <c r="D123" i="1"/>
  <c r="G122" i="1"/>
  <c r="J121" i="1"/>
  <c r="D121" i="1"/>
  <c r="G120" i="1"/>
  <c r="J119" i="1"/>
  <c r="D119" i="1"/>
  <c r="G118" i="1"/>
  <c r="H125" i="1"/>
  <c r="C125" i="1"/>
  <c r="F124" i="1"/>
  <c r="H123" i="1"/>
  <c r="C123" i="1"/>
  <c r="F122" i="1"/>
  <c r="H121" i="1"/>
  <c r="C121" i="1"/>
  <c r="F120" i="1"/>
  <c r="H119" i="1"/>
  <c r="C119" i="1"/>
  <c r="F118" i="1"/>
  <c r="G125" i="1"/>
  <c r="J124" i="1"/>
  <c r="D124" i="1"/>
  <c r="G123" i="1"/>
  <c r="J122" i="1"/>
  <c r="D122" i="1"/>
  <c r="G119" i="1"/>
  <c r="J120" i="1"/>
  <c r="D120" i="1"/>
  <c r="G121" i="1"/>
  <c r="J118" i="1"/>
  <c r="D118" i="1"/>
  <c r="J152" i="1"/>
  <c r="F152" i="1"/>
  <c r="L151" i="1"/>
  <c r="H151" i="1"/>
  <c r="D151" i="1"/>
  <c r="J150" i="1"/>
  <c r="F150" i="1"/>
  <c r="L149" i="1"/>
  <c r="H149" i="1"/>
  <c r="D149" i="1"/>
  <c r="J148" i="1"/>
  <c r="F148" i="1"/>
  <c r="L147" i="1"/>
  <c r="H147" i="1"/>
  <c r="D147" i="1"/>
  <c r="J146" i="1"/>
  <c r="F146" i="1"/>
  <c r="L145" i="1"/>
  <c r="H145" i="1"/>
  <c r="D145" i="1"/>
  <c r="I152" i="1"/>
  <c r="D152" i="1"/>
  <c r="I151" i="1"/>
  <c r="C151" i="1"/>
  <c r="H150" i="1"/>
  <c r="C150" i="1"/>
  <c r="G149" i="1"/>
  <c r="L148" i="1"/>
  <c r="G148" i="1"/>
  <c r="K147" i="1"/>
  <c r="F147" i="1"/>
  <c r="K146" i="1"/>
  <c r="E146" i="1"/>
  <c r="J145" i="1"/>
  <c r="E145" i="1"/>
  <c r="L152" i="1"/>
  <c r="G152" i="1"/>
  <c r="K151" i="1"/>
  <c r="F151" i="1"/>
  <c r="K150" i="1"/>
  <c r="E150" i="1"/>
  <c r="J149" i="1"/>
  <c r="E149" i="1"/>
  <c r="I148" i="1"/>
  <c r="D148" i="1"/>
  <c r="I147" i="1"/>
  <c r="C147" i="1"/>
  <c r="H146" i="1"/>
  <c r="C146" i="1"/>
  <c r="G145" i="1"/>
  <c r="C152" i="1"/>
  <c r="L150" i="1"/>
  <c r="K149" i="1"/>
  <c r="K148" i="1"/>
  <c r="J147" i="1"/>
  <c r="I146" i="1"/>
  <c r="I145" i="1"/>
  <c r="K152" i="1"/>
  <c r="J151" i="1"/>
  <c r="I150" i="1"/>
  <c r="I149" i="1"/>
  <c r="H148" i="1"/>
  <c r="G147" i="1"/>
  <c r="G146" i="1"/>
  <c r="F145" i="1"/>
  <c r="H152" i="1"/>
  <c r="G151" i="1"/>
  <c r="G150" i="1"/>
  <c r="F149" i="1"/>
  <c r="E148" i="1"/>
  <c r="E147" i="1"/>
  <c r="D146" i="1"/>
  <c r="C145" i="1"/>
  <c r="E152" i="1"/>
  <c r="E151" i="1"/>
  <c r="D150" i="1"/>
  <c r="C149" i="1"/>
  <c r="C148" i="1"/>
  <c r="L146" i="1"/>
  <c r="K145" i="1"/>
  <c r="I138" i="1" l="1"/>
  <c r="E138" i="1"/>
  <c r="I137" i="1"/>
  <c r="E137" i="1"/>
  <c r="I136" i="1"/>
  <c r="E136" i="1"/>
  <c r="I135" i="1"/>
  <c r="E135" i="1"/>
  <c r="I134" i="1"/>
  <c r="E134" i="1"/>
  <c r="I133" i="1"/>
  <c r="E133" i="1"/>
  <c r="I132" i="1"/>
  <c r="H138" i="1"/>
  <c r="C138" i="1"/>
  <c r="F137" i="1"/>
  <c r="H136" i="1"/>
  <c r="C136" i="1"/>
  <c r="F135" i="1"/>
  <c r="H134" i="1"/>
  <c r="C134" i="1"/>
  <c r="F133" i="1"/>
  <c r="H132" i="1"/>
  <c r="D132" i="1"/>
  <c r="H131" i="1"/>
  <c r="D131" i="1"/>
  <c r="F138" i="1"/>
  <c r="H137" i="1"/>
  <c r="C137" i="1"/>
  <c r="F136" i="1"/>
  <c r="H135" i="1"/>
  <c r="C135" i="1"/>
  <c r="F134" i="1"/>
  <c r="H133" i="1"/>
  <c r="C133" i="1"/>
  <c r="F132" i="1"/>
  <c r="J131" i="1"/>
  <c r="F131" i="1"/>
  <c r="G138" i="1"/>
  <c r="D137" i="1"/>
  <c r="J135" i="1"/>
  <c r="G134" i="1"/>
  <c r="D133" i="1"/>
  <c r="C132" i="1"/>
  <c r="C131" i="1"/>
  <c r="D138" i="1"/>
  <c r="J136" i="1"/>
  <c r="G135" i="1"/>
  <c r="D134" i="1"/>
  <c r="J132" i="1"/>
  <c r="I131" i="1"/>
  <c r="J137" i="1"/>
  <c r="G136" i="1"/>
  <c r="D135" i="1"/>
  <c r="J133" i="1"/>
  <c r="G132" i="1"/>
  <c r="G131" i="1"/>
  <c r="J138" i="1"/>
  <c r="G137" i="1"/>
  <c r="D136" i="1"/>
  <c r="J134" i="1"/>
  <c r="G133" i="1"/>
  <c r="E132" i="1"/>
  <c r="E131" i="1"/>
  <c r="C166" i="1" l="1" a="1"/>
  <c r="K174" i="1" l="1"/>
  <c r="G174" i="1"/>
  <c r="C174" i="1"/>
  <c r="H173" i="1"/>
  <c r="D173" i="1"/>
  <c r="I172" i="1"/>
  <c r="E172" i="1"/>
  <c r="J171" i="1"/>
  <c r="F171" i="1"/>
  <c r="K170" i="1"/>
  <c r="G170" i="1"/>
  <c r="C170" i="1"/>
  <c r="H169" i="1"/>
  <c r="D169" i="1"/>
  <c r="I168" i="1"/>
  <c r="E168" i="1"/>
  <c r="J167" i="1"/>
  <c r="F167" i="1"/>
  <c r="K166" i="1"/>
  <c r="G166" i="1"/>
  <c r="C166" i="1"/>
  <c r="F174" i="1"/>
  <c r="J173" i="1"/>
  <c r="E173" i="1"/>
  <c r="H172" i="1"/>
  <c r="C172" i="1"/>
  <c r="G171" i="1"/>
  <c r="J170" i="1"/>
  <c r="E170" i="1"/>
  <c r="I169" i="1"/>
  <c r="C169" i="1"/>
  <c r="G168" i="1"/>
  <c r="K167" i="1"/>
  <c r="E167" i="1"/>
  <c r="I166" i="1"/>
  <c r="D166" i="1"/>
  <c r="J174" i="1"/>
  <c r="E174" i="1"/>
  <c r="I173" i="1"/>
  <c r="C173" i="1"/>
  <c r="G172" i="1"/>
  <c r="K171" i="1"/>
  <c r="E171" i="1"/>
  <c r="I170" i="1"/>
  <c r="D170" i="1"/>
  <c r="G169" i="1"/>
  <c r="K168" i="1"/>
  <c r="F168" i="1"/>
  <c r="I167" i="1"/>
  <c r="D167" i="1"/>
  <c r="H166" i="1"/>
  <c r="I174" i="1"/>
  <c r="D174" i="1"/>
  <c r="G173" i="1"/>
  <c r="K172" i="1"/>
  <c r="F172" i="1"/>
  <c r="I171" i="1"/>
  <c r="D171" i="1"/>
  <c r="H170" i="1"/>
  <c r="K169" i="1"/>
  <c r="F169" i="1"/>
  <c r="J168" i="1"/>
  <c r="D168" i="1"/>
  <c r="H167" i="1"/>
  <c r="C167" i="1"/>
  <c r="F166" i="1"/>
  <c r="F173" i="1"/>
  <c r="C171" i="1"/>
  <c r="H168" i="1"/>
  <c r="E166" i="1"/>
  <c r="J172" i="1"/>
  <c r="F170" i="1"/>
  <c r="C168" i="1"/>
  <c r="H174" i="1"/>
  <c r="D172" i="1"/>
  <c r="J169" i="1"/>
  <c r="G167" i="1"/>
  <c r="K173" i="1"/>
  <c r="H171" i="1"/>
  <c r="E169" i="1"/>
  <c r="J166" i="1"/>
  <c r="C179" i="1" l="1" a="1"/>
  <c r="M187" i="1" l="1"/>
  <c r="I187" i="1"/>
  <c r="E187" i="1"/>
  <c r="L186" i="1"/>
  <c r="H186" i="1"/>
  <c r="D186" i="1"/>
  <c r="K185" i="1"/>
  <c r="G185" i="1"/>
  <c r="C185" i="1"/>
  <c r="J184" i="1"/>
  <c r="F184" i="1"/>
  <c r="M183" i="1"/>
  <c r="I183" i="1"/>
  <c r="E183" i="1"/>
  <c r="L182" i="1"/>
  <c r="H182" i="1"/>
  <c r="D182" i="1"/>
  <c r="K181" i="1"/>
  <c r="G181" i="1"/>
  <c r="C181" i="1"/>
  <c r="J180" i="1"/>
  <c r="F180" i="1"/>
  <c r="M179" i="1"/>
  <c r="I179" i="1"/>
  <c r="E179" i="1"/>
  <c r="J187" i="1"/>
  <c r="D187" i="1"/>
  <c r="J186" i="1"/>
  <c r="E186" i="1"/>
  <c r="J185" i="1"/>
  <c r="E185" i="1"/>
  <c r="K184" i="1"/>
  <c r="E184" i="1"/>
  <c r="K183" i="1"/>
  <c r="F183" i="1"/>
  <c r="K182" i="1"/>
  <c r="F182" i="1"/>
  <c r="L181" i="1"/>
  <c r="F181" i="1"/>
  <c r="L180" i="1"/>
  <c r="G180" i="1"/>
  <c r="L179" i="1"/>
  <c r="G179" i="1"/>
  <c r="H187" i="1"/>
  <c r="C187" i="1"/>
  <c r="I186" i="1"/>
  <c r="C186" i="1"/>
  <c r="I185" i="1"/>
  <c r="D185" i="1"/>
  <c r="I184" i="1"/>
  <c r="D184" i="1"/>
  <c r="J183" i="1"/>
  <c r="D183" i="1"/>
  <c r="J182" i="1"/>
  <c r="E182" i="1"/>
  <c r="J181" i="1"/>
  <c r="E181" i="1"/>
  <c r="K180" i="1"/>
  <c r="E180" i="1"/>
  <c r="K179" i="1"/>
  <c r="F179" i="1"/>
  <c r="L187" i="1"/>
  <c r="G187" i="1"/>
  <c r="M186" i="1"/>
  <c r="G186" i="1"/>
  <c r="M185" i="1"/>
  <c r="H185" i="1"/>
  <c r="M184" i="1"/>
  <c r="H184" i="1"/>
  <c r="C184" i="1"/>
  <c r="H183" i="1"/>
  <c r="C183" i="1"/>
  <c r="I182" i="1"/>
  <c r="C182" i="1"/>
  <c r="I181" i="1"/>
  <c r="D181" i="1"/>
  <c r="I180" i="1"/>
  <c r="D180" i="1"/>
  <c r="J179" i="1"/>
  <c r="D179" i="1"/>
  <c r="F187" i="1"/>
  <c r="F185" i="1"/>
  <c r="G183" i="1"/>
  <c r="H181" i="1"/>
  <c r="H179" i="1"/>
  <c r="K186" i="1"/>
  <c r="L184" i="1"/>
  <c r="M182" i="1"/>
  <c r="M180" i="1"/>
  <c r="C179" i="1"/>
  <c r="F186" i="1"/>
  <c r="G184" i="1"/>
  <c r="G182" i="1"/>
  <c r="H180" i="1"/>
  <c r="K187" i="1"/>
  <c r="M181" i="1"/>
  <c r="C180" i="1"/>
  <c r="L183" i="1"/>
  <c r="L185" i="1"/>
  <c r="C194" i="1" l="1" a="1"/>
  <c r="C201" i="1" l="1"/>
  <c r="B218" i="1" s="1"/>
  <c r="C197" i="1"/>
  <c r="B214" i="1" s="1"/>
  <c r="C200" i="1"/>
  <c r="B217" i="1" s="1"/>
  <c r="C196" i="1"/>
  <c r="B213" i="1" s="1"/>
  <c r="C195" i="1"/>
  <c r="B212" i="1" s="1"/>
  <c r="C202" i="1"/>
  <c r="C194" i="1"/>
  <c r="C199" i="1"/>
  <c r="B216" i="1" s="1"/>
  <c r="C198" i="1"/>
  <c r="B215" i="1" s="1"/>
  <c r="B211" i="1" l="1"/>
  <c r="F194" i="1" a="1"/>
  <c r="F199" i="1" l="1"/>
  <c r="F195" i="1"/>
  <c r="F198" i="1"/>
  <c r="F194" i="1"/>
  <c r="F201" i="1"/>
  <c r="F200" i="1"/>
  <c r="F197" i="1"/>
  <c r="F196" i="1"/>
</calcChain>
</file>

<file path=xl/comments1.xml><?xml version="1.0" encoding="utf-8"?>
<comments xmlns="http://schemas.openxmlformats.org/spreadsheetml/2006/main">
  <authors>
    <author>Agnieszka Żukowska</author>
    <author>Dep35-14</author>
  </authors>
  <commentList>
    <comment ref="B32" authorId="0" shapeId="0">
      <text>
        <r>
          <rPr>
            <b/>
            <sz val="8"/>
            <color indexed="81"/>
            <rFont val="Tahoma"/>
            <family val="2"/>
            <charset val="238"/>
          </rPr>
          <t>Masa konwencjonalna wzorca odniesienia</t>
        </r>
      </text>
    </comment>
    <comment ref="E32" authorId="0" shapeId="0">
      <text>
        <r>
          <rPr>
            <b/>
            <sz val="8"/>
            <color indexed="81"/>
            <rFont val="Tahoma"/>
            <family val="2"/>
            <charset val="238"/>
          </rPr>
          <t>Niepewność rozszerzona, mg</t>
        </r>
      </text>
    </comment>
    <comment ref="H32" authorId="0" shapeId="0">
      <text>
        <r>
          <rPr>
            <b/>
            <sz val="8"/>
            <color indexed="81"/>
            <rFont val="Tahoma"/>
            <family val="2"/>
            <charset val="238"/>
          </rPr>
          <t>Współczynnik rozszerzenia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J32" authorId="0" shapeId="0">
      <text>
        <r>
          <rPr>
            <b/>
            <sz val="8"/>
            <color indexed="81"/>
            <rFont val="Tahoma"/>
            <family val="2"/>
            <charset val="238"/>
          </rPr>
          <t>Dryft wzorca masy
Różnica między wartością masy z obecnego certyfikatu a wartością masy z poprzedniego certyfikatu</t>
        </r>
      </text>
    </comment>
    <comment ref="M32" authorId="0" shapeId="0">
      <text>
        <r>
          <rPr>
            <b/>
            <sz val="8"/>
            <color indexed="81"/>
            <rFont val="Tahoma"/>
            <family val="2"/>
            <charset val="238"/>
          </rPr>
          <t>gęstość powietrza ze Świadectwa wzorcowania wzorca ref.</t>
        </r>
      </text>
    </comment>
    <comment ref="C34" authorId="0" shapeId="0">
      <text>
        <r>
          <rPr>
            <b/>
            <sz val="8"/>
            <color indexed="81"/>
            <rFont val="Tahoma"/>
            <family val="2"/>
            <charset val="238"/>
          </rPr>
          <t>rozdzielczość komparatora</t>
        </r>
      </text>
    </comment>
    <comment ref="F34" authorId="1" shapeId="0">
      <text>
        <r>
          <rPr>
            <b/>
            <sz val="8"/>
            <color indexed="81"/>
            <rFont val="Tahoma"/>
            <family val="2"/>
            <charset val="238"/>
          </rPr>
          <t>Liczba cykli ABBA</t>
        </r>
      </text>
    </comment>
    <comment ref="C36" authorId="1" shapeId="0">
      <text>
        <r>
          <rPr>
            <b/>
            <sz val="8"/>
            <color indexed="81"/>
            <rFont val="Tahoma"/>
            <family val="2"/>
            <charset val="238"/>
          </rPr>
          <t>Liczba równań</t>
        </r>
      </text>
    </comment>
    <comment ref="F36" authorId="1" shapeId="0">
      <text>
        <r>
          <rPr>
            <b/>
            <sz val="8"/>
            <color indexed="81"/>
            <rFont val="Tahoma"/>
            <family val="2"/>
            <charset val="238"/>
          </rPr>
          <t>Liczba zaangażowanych wzorców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  <charset val="238"/>
          </rPr>
          <t>hj</t>
        </r>
        <r>
          <rPr>
            <sz val="9"/>
            <color indexed="81"/>
            <rFont val="Tahoma"/>
            <family val="2"/>
            <charset val="238"/>
          </rPr>
          <t xml:space="preserve"> to stosunki między wartościami nominalnymi
nieznanych wzorców </t>
        </r>
        <r>
          <rPr>
            <b/>
            <sz val="9"/>
            <color indexed="81"/>
            <rFont val="Tahoma"/>
            <family val="2"/>
            <charset val="238"/>
          </rPr>
          <t>βj</t>
        </r>
        <r>
          <rPr>
            <sz val="9"/>
            <color indexed="81"/>
            <rFont val="Tahoma"/>
            <family val="2"/>
            <charset val="238"/>
          </rPr>
          <t xml:space="preserve"> i wzorcem referencyjnym</t>
        </r>
      </text>
    </comment>
    <comment ref="C58" authorId="1" shapeId="0">
      <text>
        <r>
          <rPr>
            <b/>
            <sz val="8"/>
            <color indexed="81"/>
            <rFont val="Tahoma"/>
            <family val="2"/>
            <charset val="238"/>
          </rPr>
          <t>Średnie wartości różnic z cykli ABBA, mg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E58" authorId="1" shapeId="0">
      <text>
        <r>
          <rPr>
            <b/>
            <sz val="8"/>
            <color indexed="81"/>
            <rFont val="Tahoma"/>
            <family val="2"/>
            <charset val="238"/>
          </rPr>
          <t>Odchylenia standardowe, mg</t>
        </r>
      </text>
    </comment>
  </commentList>
</comments>
</file>

<file path=xl/sharedStrings.xml><?xml version="1.0" encoding="utf-8"?>
<sst xmlns="http://schemas.openxmlformats.org/spreadsheetml/2006/main" count="131" uniqueCount="100">
  <si>
    <t>1. Tworzymy macierz projektową według której będą wykonywane komparacje</t>
  </si>
  <si>
    <t>Macierz jest 10 x 8</t>
  </si>
  <si>
    <t>10 równań, 8 zaangażowanych wzorców (w tym 5 badanych o nieznanych masach)</t>
  </si>
  <si>
    <t>REF</t>
  </si>
  <si>
    <t>Badany(2)</t>
  </si>
  <si>
    <t>Badany (2)</t>
  </si>
  <si>
    <t>Dodany (3)</t>
  </si>
  <si>
    <t>1 kg</t>
  </si>
  <si>
    <t>500 g</t>
  </si>
  <si>
    <t>200 g</t>
  </si>
  <si>
    <t>200 * g</t>
  </si>
  <si>
    <t>100 g</t>
  </si>
  <si>
    <t>X=</t>
  </si>
  <si>
    <t>(10x8)</t>
  </si>
  <si>
    <r>
      <t xml:space="preserve">wzorzec referencyjny </t>
    </r>
    <r>
      <rPr>
        <b/>
        <sz val="10"/>
        <color indexed="11"/>
        <rFont val="Arial Cyr"/>
        <charset val="238"/>
      </rPr>
      <t>1 kg</t>
    </r>
    <r>
      <rPr>
        <sz val="11"/>
        <color theme="1"/>
        <rFont val="Calibri"/>
        <family val="2"/>
        <charset val="238"/>
        <scheme val="minor"/>
      </rPr>
      <t>, w klasie</t>
    </r>
    <r>
      <rPr>
        <b/>
        <sz val="10"/>
        <color indexed="11"/>
        <rFont val="Arial Cyr"/>
        <charset val="238"/>
      </rPr>
      <t xml:space="preserve"> E0 (U=1/5 E1)</t>
    </r>
    <r>
      <rPr>
        <sz val="11"/>
        <color theme="1"/>
        <rFont val="Calibri"/>
        <family val="2"/>
        <charset val="238"/>
        <scheme val="minor"/>
      </rPr>
      <t xml:space="preserve">. </t>
    </r>
  </si>
  <si>
    <t xml:space="preserve">Jeżeli użyjemy wzorca w klasie E1, możemy nie zmiescić się z niepewnościami </t>
  </si>
  <si>
    <t>wzorców badanych w niepewności E1</t>
  </si>
  <si>
    <r>
      <t xml:space="preserve">wzorce badane </t>
    </r>
    <r>
      <rPr>
        <b/>
        <sz val="10"/>
        <color indexed="10"/>
        <rFont val="Arial Cyr"/>
        <charset val="238"/>
      </rPr>
      <t>E1</t>
    </r>
    <r>
      <rPr>
        <sz val="10"/>
        <rFont val="Arial Cyr"/>
        <charset val="238"/>
      </rPr>
      <t xml:space="preserve"> o znanej objętości i niepewności tej objętości</t>
    </r>
  </si>
  <si>
    <r>
      <t xml:space="preserve">wzorce kontrolne </t>
    </r>
    <r>
      <rPr>
        <b/>
        <sz val="10"/>
        <color indexed="15"/>
        <rFont val="Arial Cyr"/>
        <charset val="238"/>
      </rPr>
      <t>E1</t>
    </r>
    <r>
      <rPr>
        <sz val="11"/>
        <color theme="1"/>
        <rFont val="Calibri"/>
        <family val="2"/>
        <charset val="238"/>
        <scheme val="minor"/>
      </rPr>
      <t xml:space="preserve"> o znanej masie, objętości i niepewności tych objętości</t>
    </r>
  </si>
  <si>
    <t>wzorzec odniesienia</t>
  </si>
  <si>
    <t/>
  </si>
  <si>
    <t>wzorzec/wzorce badane</t>
  </si>
  <si>
    <r>
      <t>m</t>
    </r>
    <r>
      <rPr>
        <b/>
        <vertAlign val="subscript"/>
        <sz val="10"/>
        <rFont val="Arial Cyr"/>
        <charset val="204"/>
      </rPr>
      <t>R</t>
    </r>
    <r>
      <rPr>
        <b/>
        <sz val="10"/>
        <rFont val="Arial Cyr"/>
        <charset val="204"/>
      </rPr>
      <t>=</t>
    </r>
  </si>
  <si>
    <t>g</t>
  </si>
  <si>
    <r>
      <t>U(m</t>
    </r>
    <r>
      <rPr>
        <b/>
        <vertAlign val="subscript"/>
        <sz val="10"/>
        <rFont val="Arial Cyr"/>
        <charset val="204"/>
      </rPr>
      <t>R</t>
    </r>
    <r>
      <rPr>
        <b/>
        <sz val="10"/>
        <rFont val="Arial Cyr"/>
        <charset val="204"/>
      </rPr>
      <t>)=</t>
    </r>
  </si>
  <si>
    <t>mg</t>
  </si>
  <si>
    <t>k=</t>
  </si>
  <si>
    <r>
      <t>D(m</t>
    </r>
    <r>
      <rPr>
        <b/>
        <vertAlign val="subscript"/>
        <sz val="10"/>
        <rFont val="Arial Cyr"/>
        <charset val="238"/>
      </rPr>
      <t>R</t>
    </r>
    <r>
      <rPr>
        <b/>
        <sz val="10"/>
        <rFont val="Arial Cyr"/>
        <charset val="238"/>
      </rPr>
      <t>)=</t>
    </r>
  </si>
  <si>
    <r>
      <rPr>
        <b/>
        <sz val="10"/>
        <rFont val="Calibri"/>
        <family val="2"/>
        <charset val="238"/>
      </rPr>
      <t>ρ</t>
    </r>
    <r>
      <rPr>
        <b/>
        <vertAlign val="subscript"/>
        <sz val="10"/>
        <rFont val="Arial Cyr"/>
        <charset val="238"/>
      </rPr>
      <t>al</t>
    </r>
    <r>
      <rPr>
        <b/>
        <sz val="10"/>
        <rFont val="Arial Cyr"/>
        <charset val="204"/>
      </rPr>
      <t>=</t>
    </r>
  </si>
  <si>
    <t>d=</t>
  </si>
  <si>
    <r>
      <t>n</t>
    </r>
    <r>
      <rPr>
        <b/>
        <vertAlign val="subscript"/>
        <sz val="10"/>
        <rFont val="Arial Cyr"/>
        <charset val="204"/>
      </rPr>
      <t>i</t>
    </r>
    <r>
      <rPr>
        <b/>
        <sz val="10"/>
        <rFont val="Arial Cyr"/>
        <charset val="204"/>
      </rPr>
      <t>=</t>
    </r>
  </si>
  <si>
    <r>
      <t>u</t>
    </r>
    <r>
      <rPr>
        <b/>
        <vertAlign val="subscript"/>
        <sz val="10"/>
        <rFont val="Arial Cyr"/>
        <charset val="238"/>
      </rPr>
      <t>ρa</t>
    </r>
    <r>
      <rPr>
        <b/>
        <sz val="10"/>
        <rFont val="Arial Cyr"/>
        <charset val="238"/>
      </rPr>
      <t>=</t>
    </r>
  </si>
  <si>
    <t>kg/m3</t>
  </si>
  <si>
    <t>OIML R-111-1</t>
  </si>
  <si>
    <t>n=</t>
  </si>
  <si>
    <r>
      <rPr>
        <b/>
        <sz val="10"/>
        <rFont val="Calibri"/>
        <family val="2"/>
        <charset val="238"/>
      </rPr>
      <t>ρ</t>
    </r>
    <r>
      <rPr>
        <b/>
        <vertAlign val="subscript"/>
        <sz val="10"/>
        <rFont val="Arial Cyr"/>
        <charset val="238"/>
      </rPr>
      <t>0</t>
    </r>
    <r>
      <rPr>
        <b/>
        <sz val="10"/>
        <rFont val="Arial Cyr"/>
        <charset val="204"/>
      </rPr>
      <t>=</t>
    </r>
  </si>
  <si>
    <t>objętość wzorca</t>
  </si>
  <si>
    <t>niepewność objętości</t>
  </si>
  <si>
    <r>
      <t>h</t>
    </r>
    <r>
      <rPr>
        <b/>
        <vertAlign val="subscript"/>
        <sz val="10"/>
        <rFont val="Arial Cyr"/>
        <charset val="204"/>
      </rPr>
      <t>j=</t>
    </r>
  </si>
  <si>
    <r>
      <t>V</t>
    </r>
    <r>
      <rPr>
        <b/>
        <vertAlign val="subscript"/>
        <sz val="10"/>
        <rFont val="Arial Cyr"/>
        <charset val="238"/>
      </rPr>
      <t>j</t>
    </r>
    <r>
      <rPr>
        <b/>
        <sz val="10"/>
        <rFont val="Arial Cyr"/>
        <charset val="238"/>
      </rPr>
      <t>=</t>
    </r>
  </si>
  <si>
    <r>
      <t>u</t>
    </r>
    <r>
      <rPr>
        <b/>
        <vertAlign val="subscript"/>
        <sz val="10"/>
        <rFont val="Arial Cyr"/>
        <charset val="238"/>
      </rPr>
      <t>Vj</t>
    </r>
    <r>
      <rPr>
        <b/>
        <sz val="10"/>
        <rFont val="Arial Cyr"/>
        <charset val="238"/>
      </rPr>
      <t>=</t>
    </r>
  </si>
  <si>
    <t>2. Pomiar gestości powietrza z warunków środowiskowych odbywa się na początku i na końcu każdego cyklu.</t>
  </si>
  <si>
    <t>Z wartości średniej gęstości powietrza oraz objetości wzorców wyznaczana jest poprawka na wypór powietrza</t>
  </si>
  <si>
    <r>
      <rPr>
        <sz val="10"/>
        <rFont val="Calibri"/>
        <family val="2"/>
        <charset val="238"/>
      </rPr>
      <t>Δ</t>
    </r>
    <r>
      <rPr>
        <sz val="9.8000000000000007"/>
        <rFont val="Arial Cyr"/>
        <charset val="204"/>
      </rPr>
      <t>m'=</t>
    </r>
    <r>
      <rPr>
        <sz val="10"/>
        <rFont val="Calibri"/>
        <family val="2"/>
        <charset val="238"/>
      </rPr>
      <t>Δ</t>
    </r>
    <r>
      <rPr>
        <sz val="9.8000000000000007"/>
        <rFont val="Arial Cyr"/>
        <charset val="204"/>
      </rPr>
      <t>m+[(</t>
    </r>
    <r>
      <rPr>
        <sz val="9.8000000000000007"/>
        <rFont val="Calibri"/>
        <family val="2"/>
        <charset val="238"/>
      </rPr>
      <t>ρ</t>
    </r>
    <r>
      <rPr>
        <vertAlign val="subscript"/>
        <sz val="9.6"/>
        <rFont val="Arial Cyr"/>
        <charset val="238"/>
      </rPr>
      <t>aśr</t>
    </r>
    <r>
      <rPr>
        <sz val="9.6"/>
        <rFont val="Arial Cyr"/>
        <charset val="204"/>
      </rPr>
      <t>-ρ</t>
    </r>
    <r>
      <rPr>
        <vertAlign val="subscript"/>
        <sz val="9.6"/>
        <rFont val="Arial Cyr"/>
        <charset val="238"/>
      </rPr>
      <t>0</t>
    </r>
    <r>
      <rPr>
        <sz val="9.6"/>
        <rFont val="Arial Cyr"/>
        <charset val="204"/>
      </rPr>
      <t>)*(V</t>
    </r>
    <r>
      <rPr>
        <vertAlign val="subscript"/>
        <sz val="9.6"/>
        <rFont val="Arial Cyr"/>
        <charset val="238"/>
      </rPr>
      <t>1</t>
    </r>
    <r>
      <rPr>
        <sz val="9.6"/>
        <rFont val="Arial Cyr"/>
        <charset val="204"/>
      </rPr>
      <t>-V</t>
    </r>
    <r>
      <rPr>
        <vertAlign val="subscript"/>
        <sz val="9.6"/>
        <rFont val="Arial Cyr"/>
        <charset val="238"/>
      </rPr>
      <t>2</t>
    </r>
    <r>
      <rPr>
        <sz val="9.6"/>
        <rFont val="Arial Cyr"/>
        <charset val="204"/>
      </rPr>
      <t>)]</t>
    </r>
  </si>
  <si>
    <r>
      <t>ρa</t>
    </r>
    <r>
      <rPr>
        <sz val="9.8000000000000007"/>
        <rFont val="Calibri Light"/>
        <family val="2"/>
        <charset val="238"/>
      </rPr>
      <t xml:space="preserve"> śr-'</t>
    </r>
  </si>
  <si>
    <t>gęstość powietrza średnia</t>
  </si>
  <si>
    <t>V1-</t>
  </si>
  <si>
    <t>objętość wzorca odniesienia</t>
  </si>
  <si>
    <t>V2-</t>
  </si>
  <si>
    <t>objętość wzorca/wzorców badanych</t>
  </si>
  <si>
    <t>2. Po wykonaniu cykli otrzymujemy komplet danych</t>
  </si>
  <si>
    <r>
      <t>y=</t>
    </r>
    <r>
      <rPr>
        <sz val="10"/>
        <rFont val="Calibri"/>
        <family val="2"/>
        <charset val="238"/>
      </rPr>
      <t>Δ</t>
    </r>
    <r>
      <rPr>
        <sz val="9.8000000000000007"/>
        <rFont val="Arial Cyr"/>
        <charset val="204"/>
      </rPr>
      <t>m'</t>
    </r>
    <r>
      <rPr>
        <vertAlign val="subscript"/>
        <sz val="9.8000000000000007"/>
        <rFont val="Arial Cyr"/>
        <charset val="238"/>
      </rPr>
      <t>śr</t>
    </r>
  </si>
  <si>
    <t>y=</t>
  </si>
  <si>
    <r>
      <t>s</t>
    </r>
    <r>
      <rPr>
        <b/>
        <vertAlign val="subscript"/>
        <sz val="10"/>
        <rFont val="Arial Cyr"/>
        <charset val="204"/>
      </rPr>
      <t>i</t>
    </r>
    <r>
      <rPr>
        <b/>
        <sz val="10"/>
        <rFont val="Arial Cyr"/>
        <charset val="204"/>
      </rPr>
      <t>=</t>
    </r>
  </si>
  <si>
    <t>4.Nasze średnie różnice z koparacji y są skorygowane o wypór powietrza.</t>
  </si>
  <si>
    <t>Należy do nich dopisać jeden wiersz z wartością masy wzorca odniesienia w mg</t>
  </si>
  <si>
    <t>5. Wyznaczamy masy wzorców metodą rozwiązywania Lagrange'a</t>
  </si>
  <si>
    <r>
      <t xml:space="preserve">wszystkie nasze masy </t>
    </r>
    <r>
      <rPr>
        <sz val="10"/>
        <rFont val="Tahoma"/>
        <family val="2"/>
        <charset val="238"/>
      </rPr>
      <t>β</t>
    </r>
    <r>
      <rPr>
        <sz val="11"/>
        <color theme="1"/>
        <rFont val="Calibri"/>
        <family val="2"/>
        <charset val="238"/>
        <scheme val="minor"/>
      </rPr>
      <t xml:space="preserve"> należą do tej macierzy pomnożonej przez y</t>
    </r>
  </si>
  <si>
    <t>a) transponujemy macierz X (zamieniamy wiersze na kolumny)</t>
  </si>
  <si>
    <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Arial Cyr"/>
        <charset val="238"/>
      </rPr>
      <t>=</t>
    </r>
  </si>
  <si>
    <r>
      <t xml:space="preserve">b) mnożymy macierz transponowaną </t>
    </r>
    <r>
      <rPr>
        <b/>
        <sz val="10"/>
        <rFont val="Arial Cyr"/>
        <charset val="238"/>
      </rP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Arial Cyr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przez macierz </t>
    </r>
    <r>
      <rPr>
        <b/>
        <sz val="10"/>
        <rFont val="Arial Cyr"/>
        <charset val="238"/>
      </rPr>
      <t>X</t>
    </r>
  </si>
  <si>
    <t>formuła macierz.iloczyn</t>
  </si>
  <si>
    <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Calibri Light"/>
        <family val="2"/>
        <charset val="238"/>
      </rPr>
      <t>·X</t>
    </r>
    <r>
      <rPr>
        <b/>
        <sz val="10"/>
        <rFont val="Arial Cyr"/>
        <charset val="238"/>
      </rPr>
      <t>=</t>
    </r>
  </si>
  <si>
    <r>
      <t xml:space="preserve">c) zgodnie z powyższymi równaniami, do macierzy </t>
    </r>
    <r>
      <rPr>
        <b/>
        <sz val="10"/>
        <rFont val="Arial Cyr"/>
        <charset val="204"/>
      </rPr>
      <t>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Tahoma"/>
        <family val="2"/>
        <charset val="238"/>
      </rPr>
      <t>·</t>
    </r>
    <r>
      <rPr>
        <b/>
        <sz val="10"/>
        <rFont val="Arial Cyr"/>
        <charset val="204"/>
      </rPr>
      <t xml:space="preserve">X </t>
    </r>
    <r>
      <rPr>
        <sz val="10"/>
        <rFont val="Arial Cyr"/>
        <charset val="238"/>
      </rPr>
      <t>dodajemy jeden wiersz i jedną kolumnę z 1 na górnych węzłach</t>
    </r>
  </si>
  <si>
    <t>dlatego macierz dostaje symbol e</t>
  </si>
  <si>
    <r>
      <t>β</t>
    </r>
    <r>
      <rPr>
        <vertAlign val="subscript"/>
        <sz val="9"/>
        <rFont val="Arial Cyr"/>
      </rPr>
      <t>1</t>
    </r>
  </si>
  <si>
    <r>
      <t>β</t>
    </r>
    <r>
      <rPr>
        <vertAlign val="subscript"/>
        <sz val="9"/>
        <rFont val="Arial Cyr"/>
        <charset val="238"/>
      </rPr>
      <t>2</t>
    </r>
  </si>
  <si>
    <r>
      <t>β</t>
    </r>
    <r>
      <rPr>
        <vertAlign val="subscript"/>
        <sz val="9"/>
        <rFont val="Arial Cyr"/>
        <charset val="238"/>
      </rPr>
      <t>3</t>
    </r>
  </si>
  <si>
    <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Calibri Light"/>
        <family val="2"/>
        <charset val="238"/>
      </rPr>
      <t>·X)</t>
    </r>
    <r>
      <rPr>
        <b/>
        <vertAlign val="subscript"/>
        <sz val="10"/>
        <rFont val="Calibri Light"/>
        <family val="2"/>
        <charset val="238"/>
      </rPr>
      <t>e</t>
    </r>
    <r>
      <rPr>
        <b/>
        <sz val="10"/>
        <rFont val="Arial Cyr"/>
        <charset val="238"/>
      </rPr>
      <t>=</t>
    </r>
  </si>
  <si>
    <r>
      <t>β</t>
    </r>
    <r>
      <rPr>
        <vertAlign val="subscript"/>
        <sz val="9"/>
        <rFont val="Arial Cyr"/>
        <charset val="238"/>
      </rPr>
      <t>4</t>
    </r>
  </si>
  <si>
    <r>
      <t>β</t>
    </r>
    <r>
      <rPr>
        <vertAlign val="subscript"/>
        <sz val="9"/>
        <rFont val="Arial Cyr"/>
        <charset val="238"/>
      </rPr>
      <t>5</t>
    </r>
  </si>
  <si>
    <r>
      <t>β</t>
    </r>
    <r>
      <rPr>
        <vertAlign val="subscript"/>
        <sz val="9"/>
        <rFont val="Arial Cyr"/>
        <charset val="238"/>
      </rPr>
      <t>6</t>
    </r>
  </si>
  <si>
    <r>
      <t>β</t>
    </r>
    <r>
      <rPr>
        <vertAlign val="subscript"/>
        <sz val="9"/>
        <rFont val="Arial Cyr"/>
        <charset val="238"/>
      </rPr>
      <t>7</t>
    </r>
  </si>
  <si>
    <r>
      <rPr>
        <sz val="9"/>
        <rFont val="Arial Cyr"/>
        <charset val="238"/>
      </rPr>
      <t>β</t>
    </r>
    <r>
      <rPr>
        <vertAlign val="subscript"/>
        <sz val="9"/>
        <rFont val="Arial Cyr"/>
      </rPr>
      <t>8</t>
    </r>
  </si>
  <si>
    <t>λ</t>
  </si>
  <si>
    <r>
      <t xml:space="preserve">d) tworzymy macierz </t>
    </r>
    <r>
      <rPr>
        <b/>
        <sz val="10"/>
        <rFont val="Arial Cyr"/>
        <charset val="238"/>
      </rPr>
      <t>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  <r>
      <rPr>
        <sz val="11"/>
        <color theme="1"/>
        <rFont val="Calibri"/>
        <family val="2"/>
        <charset val="238"/>
        <scheme val="minor"/>
      </rPr>
      <t>. Transponujemy macierz</t>
    </r>
    <r>
      <rPr>
        <b/>
        <sz val="10"/>
        <rFont val="Arial Cyr"/>
        <charset val="238"/>
      </rPr>
      <t xml:space="preserve"> X</t>
    </r>
    <r>
      <rPr>
        <sz val="11"/>
        <color theme="1"/>
        <rFont val="Calibri"/>
        <family val="2"/>
        <charset val="238"/>
        <scheme val="minor"/>
      </rPr>
      <t xml:space="preserve"> zamieniając wiersze na kolumny (wyk. w podpunkcie a)) i dodajemy jeden wiersz i kolumnę z 1 na węźle dolnym</t>
    </r>
  </si>
  <si>
    <r>
      <t>y</t>
    </r>
    <r>
      <rPr>
        <vertAlign val="subscript"/>
        <sz val="9"/>
        <rFont val="Arial Cyr"/>
      </rPr>
      <t>1</t>
    </r>
  </si>
  <si>
    <r>
      <t>y</t>
    </r>
    <r>
      <rPr>
        <vertAlign val="subscript"/>
        <sz val="9"/>
        <rFont val="Arial Cyr"/>
        <charset val="238"/>
      </rPr>
      <t>2</t>
    </r>
  </si>
  <si>
    <r>
      <t>y</t>
    </r>
    <r>
      <rPr>
        <vertAlign val="subscript"/>
        <sz val="9"/>
        <rFont val="Arial Cyr"/>
        <charset val="238"/>
      </rPr>
      <t>3</t>
    </r>
  </si>
  <si>
    <r>
      <t>y</t>
    </r>
    <r>
      <rPr>
        <vertAlign val="subscript"/>
        <sz val="9"/>
        <rFont val="Arial Cyr"/>
        <charset val="238"/>
      </rPr>
      <t>4</t>
    </r>
  </si>
  <si>
    <r>
      <t>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  <r>
      <rPr>
        <b/>
        <sz val="10"/>
        <rFont val="Arial Cyr"/>
        <charset val="238"/>
      </rPr>
      <t>=</t>
    </r>
  </si>
  <si>
    <r>
      <t>y</t>
    </r>
    <r>
      <rPr>
        <vertAlign val="subscript"/>
        <sz val="9"/>
        <rFont val="Arial Cyr"/>
        <charset val="238"/>
      </rPr>
      <t>5</t>
    </r>
  </si>
  <si>
    <r>
      <t>y</t>
    </r>
    <r>
      <rPr>
        <vertAlign val="subscript"/>
        <sz val="9"/>
        <rFont val="Arial Cyr"/>
        <charset val="238"/>
      </rPr>
      <t>6</t>
    </r>
  </si>
  <si>
    <r>
      <t>y</t>
    </r>
    <r>
      <rPr>
        <vertAlign val="subscript"/>
        <sz val="9"/>
        <rFont val="Arial Cyr"/>
        <charset val="238"/>
      </rPr>
      <t>7</t>
    </r>
  </si>
  <si>
    <r>
      <rPr>
        <sz val="9"/>
        <rFont val="Arial Cyr"/>
        <charset val="238"/>
      </rPr>
      <t>y</t>
    </r>
    <r>
      <rPr>
        <vertAlign val="subscript"/>
        <sz val="9"/>
        <rFont val="Arial Cyr"/>
      </rPr>
      <t>8</t>
    </r>
  </si>
  <si>
    <r>
      <t>m</t>
    </r>
    <r>
      <rPr>
        <vertAlign val="subscript"/>
        <sz val="9"/>
        <rFont val="Arial Cyr"/>
        <charset val="238"/>
      </rPr>
      <t>R</t>
    </r>
  </si>
  <si>
    <t>Rozwiązaniami są masy równe:</t>
  </si>
  <si>
    <r>
      <t xml:space="preserve">f) wyznaczamy macierz odwrotną do </t>
    </r>
    <r>
      <rPr>
        <b/>
        <sz val="10"/>
        <rFont val="Arial Cyr"/>
        <charset val="204"/>
      </rP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Tahoma"/>
        <family val="2"/>
        <charset val="238"/>
      </rPr>
      <t>·</t>
    </r>
    <r>
      <rPr>
        <b/>
        <sz val="10"/>
        <rFont val="Arial Cyr"/>
        <charset val="204"/>
      </rPr>
      <t>X)</t>
    </r>
    <r>
      <rPr>
        <b/>
        <vertAlign val="subscript"/>
        <sz val="10"/>
        <rFont val="Arial Cyr"/>
        <charset val="238"/>
      </rPr>
      <t xml:space="preserve">e </t>
    </r>
    <r>
      <rPr>
        <sz val="10"/>
        <rFont val="Arial Cyr"/>
        <charset val="238"/>
      </rPr>
      <t>(z podpunktu c)</t>
    </r>
  </si>
  <si>
    <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Calibri Light"/>
        <family val="2"/>
        <charset val="238"/>
      </rPr>
      <t>·X)</t>
    </r>
    <r>
      <rPr>
        <b/>
        <vertAlign val="subscript"/>
        <sz val="10"/>
        <rFont val="Calibri Light"/>
        <family val="2"/>
        <charset val="238"/>
      </rPr>
      <t>e</t>
    </r>
    <r>
      <rPr>
        <b/>
        <vertAlign val="superscript"/>
        <sz val="10"/>
        <rFont val="Calibri Light"/>
        <family val="2"/>
        <charset val="238"/>
      </rPr>
      <t>-1</t>
    </r>
    <r>
      <rPr>
        <b/>
        <sz val="10"/>
        <rFont val="Arial Cyr"/>
        <charset val="238"/>
      </rPr>
      <t>=</t>
    </r>
  </si>
  <si>
    <r>
      <t xml:space="preserve">g) wyznaczamy </t>
    </r>
    <r>
      <rPr>
        <b/>
        <sz val="10"/>
        <rFont val="Tahoma"/>
        <family val="2"/>
        <charset val="238"/>
      </rPr>
      <t>(X</t>
    </r>
    <r>
      <rPr>
        <b/>
        <vertAlign val="superscript"/>
        <sz val="10"/>
        <rFont val="Tahoma"/>
        <family val="2"/>
        <charset val="238"/>
      </rPr>
      <t>T</t>
    </r>
    <r>
      <rPr>
        <b/>
        <sz val="10"/>
        <rFont val="Tahoma"/>
        <family val="2"/>
        <charset val="238"/>
      </rPr>
      <t>·X)</t>
    </r>
    <r>
      <rPr>
        <b/>
        <vertAlign val="subscript"/>
        <sz val="10"/>
        <rFont val="Tahoma"/>
        <family val="2"/>
        <charset val="238"/>
      </rPr>
      <t>e</t>
    </r>
    <r>
      <rPr>
        <b/>
        <vertAlign val="superscript"/>
        <sz val="10"/>
        <rFont val="Tahoma"/>
        <family val="2"/>
        <charset val="238"/>
      </rPr>
      <t>-1</t>
    </r>
    <r>
      <rPr>
        <b/>
        <sz val="10"/>
        <rFont val="Tahoma"/>
        <family val="2"/>
        <charset val="238"/>
      </rPr>
      <t>·</t>
    </r>
    <r>
      <rPr>
        <b/>
        <sz val="10"/>
        <rFont val="Arial Cyr"/>
        <charset val="204"/>
      </rPr>
      <t>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</si>
  <si>
    <r>
      <t>(X</t>
    </r>
    <r>
      <rPr>
        <b/>
        <vertAlign val="superscript"/>
        <sz val="10"/>
        <rFont val="Arial Cyr"/>
        <charset val="238"/>
      </rPr>
      <t>T</t>
    </r>
    <r>
      <rPr>
        <b/>
        <sz val="10"/>
        <rFont val="Arial Cyr"/>
        <charset val="238"/>
      </rPr>
      <t>·X)</t>
    </r>
    <r>
      <rPr>
        <b/>
        <vertAlign val="subscript"/>
        <sz val="10"/>
        <rFont val="Arial Cyr"/>
        <charset val="238"/>
      </rPr>
      <t>e</t>
    </r>
    <r>
      <rPr>
        <b/>
        <vertAlign val="superscript"/>
        <sz val="10"/>
        <rFont val="Arial Cyr"/>
        <charset val="238"/>
      </rPr>
      <t>-1</t>
    </r>
    <r>
      <rPr>
        <b/>
        <sz val="10"/>
        <rFont val="Arial Cyr"/>
        <charset val="238"/>
      </rPr>
      <t>·X</t>
    </r>
    <r>
      <rPr>
        <b/>
        <vertAlign val="superscript"/>
        <sz val="10"/>
        <rFont val="Arial Cyr"/>
        <charset val="238"/>
      </rPr>
      <t>T</t>
    </r>
    <r>
      <rPr>
        <b/>
        <vertAlign val="subscript"/>
        <sz val="10"/>
        <rFont val="Arial Cyr"/>
        <charset val="238"/>
      </rPr>
      <t>e</t>
    </r>
    <r>
      <rPr>
        <b/>
        <sz val="10"/>
        <rFont val="Arial Cyr"/>
        <charset val="238"/>
      </rPr>
      <t>=</t>
    </r>
  </si>
  <si>
    <r>
      <t xml:space="preserve">h) wyznaczamy </t>
    </r>
    <r>
      <rPr>
        <sz val="10"/>
        <rFont val="Tahoma"/>
        <family val="2"/>
        <charset val="238"/>
      </rPr>
      <t>β</t>
    </r>
    <r>
      <rPr>
        <vertAlign val="subscript"/>
        <sz val="10"/>
        <rFont val="Tahoma"/>
        <family val="2"/>
        <charset val="238"/>
      </rPr>
      <t>e</t>
    </r>
    <r>
      <rPr>
        <sz val="10"/>
        <rFont val="Tahoma"/>
        <family val="2"/>
        <charset val="238"/>
      </rPr>
      <t xml:space="preserve"> czyli β</t>
    </r>
    <r>
      <rPr>
        <sz val="11"/>
        <color theme="1"/>
        <rFont val="Calibri"/>
        <family val="2"/>
        <charset val="238"/>
        <scheme val="minor"/>
      </rPr>
      <t xml:space="preserve"> z dodatkowym wierszem, którego wartość nie będzie potrzebna</t>
    </r>
  </si>
  <si>
    <r>
      <t>{</t>
    </r>
    <r>
      <rPr>
        <b/>
        <sz val="10"/>
        <rFont val="Tahoma"/>
        <family val="2"/>
        <charset val="238"/>
      </rPr>
      <t>β</t>
    </r>
    <r>
      <rPr>
        <b/>
        <vertAlign val="subscript"/>
        <sz val="10"/>
        <rFont val="Tahoma"/>
        <family val="2"/>
        <charset val="238"/>
      </rPr>
      <t>e</t>
    </r>
    <r>
      <rPr>
        <b/>
        <sz val="10"/>
        <rFont val="Arial Cyr"/>
        <charset val="204"/>
      </rPr>
      <t>}=</t>
    </r>
  </si>
  <si>
    <r>
      <t>{</t>
    </r>
    <r>
      <rPr>
        <b/>
        <sz val="10"/>
        <rFont val="Tahoma"/>
        <family val="2"/>
        <charset val="238"/>
      </rPr>
      <t>β</t>
    </r>
    <r>
      <rPr>
        <b/>
        <sz val="10"/>
        <rFont val="Arial Cyr"/>
        <charset val="204"/>
      </rPr>
      <t>}=</t>
    </r>
  </si>
  <si>
    <t>niepotrzebna dana</t>
  </si>
  <si>
    <t>i) wyznaczamy masy poszczególnych wzorców</t>
  </si>
  <si>
    <r>
      <t>={</t>
    </r>
    <r>
      <rPr>
        <sz val="10"/>
        <rFont val="Tahoma"/>
        <family val="2"/>
        <charset val="238"/>
      </rPr>
      <t>β</t>
    </r>
    <r>
      <rPr>
        <sz val="10"/>
        <rFont val="Arial Cyr"/>
        <charset val="204"/>
      </rPr>
      <t>}/1000</t>
    </r>
  </si>
  <si>
    <t>REF 1 kg</t>
  </si>
  <si>
    <t>500 g dod.</t>
  </si>
  <si>
    <t>100 g dod.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</si>
</sst>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"/>
    <numFmt numFmtId="167" formatCode="0.000000"/>
    <numFmt numFmtId="168" formatCode="0.000000000000"/>
  </numFmts>
  <fonts count="40">
    <font>
      <sz val="11"/>
      <color theme="1"/>
      <name val="Calibri"/>
      <family val="2"/>
      <charset val="238"/>
      <scheme val="minor"/>
    </font>
    <font>
      <b/>
      <sz val="10"/>
      <name val="Arial Cyr"/>
      <charset val="238"/>
    </font>
    <font>
      <sz val="10"/>
      <name val="Arial Cyr"/>
      <charset val="238"/>
    </font>
    <font>
      <b/>
      <sz val="10"/>
      <name val="Arial Cyr"/>
      <charset val="204"/>
    </font>
    <font>
      <b/>
      <sz val="10"/>
      <color indexed="11"/>
      <name val="Arial Cyr"/>
      <charset val="238"/>
    </font>
    <font>
      <b/>
      <sz val="10"/>
      <color indexed="10"/>
      <name val="Arial Cyr"/>
      <charset val="238"/>
    </font>
    <font>
      <b/>
      <sz val="10"/>
      <color indexed="15"/>
      <name val="Arial Cyr"/>
      <charset val="238"/>
    </font>
    <font>
      <b/>
      <vertAlign val="subscript"/>
      <sz val="10"/>
      <name val="Arial Cyr"/>
      <charset val="204"/>
    </font>
    <font>
      <b/>
      <vertAlign val="subscript"/>
      <sz val="10"/>
      <name val="Arial Cyr"/>
      <charset val="238"/>
    </font>
    <font>
      <b/>
      <sz val="10"/>
      <name val="Arial Cyr"/>
      <family val="2"/>
      <charset val="238"/>
    </font>
    <font>
      <b/>
      <sz val="10"/>
      <name val="Calibri"/>
      <family val="2"/>
      <charset val="238"/>
    </font>
    <font>
      <b/>
      <sz val="8"/>
      <name val="Arial Cyr"/>
      <charset val="238"/>
    </font>
    <font>
      <sz val="10"/>
      <name val="Arial Cyr"/>
      <family val="2"/>
      <charset val="238"/>
    </font>
    <font>
      <sz val="10"/>
      <name val="Calibri"/>
      <family val="2"/>
      <charset val="238"/>
    </font>
    <font>
      <sz val="9.8000000000000007"/>
      <name val="Arial Cyr"/>
      <charset val="204"/>
    </font>
    <font>
      <sz val="9.8000000000000007"/>
      <name val="Calibri"/>
      <family val="2"/>
      <charset val="238"/>
    </font>
    <font>
      <vertAlign val="subscript"/>
      <sz val="9.6"/>
      <name val="Arial Cyr"/>
      <charset val="238"/>
    </font>
    <font>
      <sz val="9.6"/>
      <name val="Arial Cyr"/>
      <charset val="204"/>
    </font>
    <font>
      <sz val="10"/>
      <name val="Calibri Light"/>
      <family val="2"/>
      <charset val="238"/>
    </font>
    <font>
      <sz val="9.8000000000000007"/>
      <name val="Calibri Light"/>
      <family val="2"/>
      <charset val="238"/>
    </font>
    <font>
      <sz val="10"/>
      <name val="Calibri Light"/>
      <family val="2"/>
      <charset val="238"/>
      <scheme val="major"/>
    </font>
    <font>
      <vertAlign val="subscript"/>
      <sz val="9.8000000000000007"/>
      <name val="Arial Cyr"/>
      <charset val="238"/>
    </font>
    <font>
      <sz val="10"/>
      <name val="Tahoma"/>
      <family val="2"/>
      <charset val="238"/>
    </font>
    <font>
      <b/>
      <vertAlign val="superscript"/>
      <sz val="10"/>
      <name val="Arial Cyr"/>
      <charset val="238"/>
    </font>
    <font>
      <b/>
      <sz val="10"/>
      <name val="Calibri Light"/>
      <family val="2"/>
      <charset val="238"/>
    </font>
    <font>
      <b/>
      <sz val="10"/>
      <name val="Tahoma"/>
      <family val="2"/>
      <charset val="238"/>
    </font>
    <font>
      <sz val="9"/>
      <name val="Arial Cyr"/>
    </font>
    <font>
      <vertAlign val="subscript"/>
      <sz val="9"/>
      <name val="Arial Cyr"/>
    </font>
    <font>
      <vertAlign val="subscript"/>
      <sz val="9"/>
      <name val="Arial Cyr"/>
      <charset val="238"/>
    </font>
    <font>
      <b/>
      <vertAlign val="subscript"/>
      <sz val="10"/>
      <name val="Calibri Light"/>
      <family val="2"/>
      <charset val="238"/>
    </font>
    <font>
      <sz val="9"/>
      <name val="Arial Cyr"/>
      <charset val="238"/>
    </font>
    <font>
      <b/>
      <vertAlign val="superscript"/>
      <sz val="10"/>
      <name val="Calibri Light"/>
      <family val="2"/>
      <charset val="238"/>
    </font>
    <font>
      <b/>
      <vertAlign val="superscript"/>
      <sz val="10"/>
      <name val="Tahoma"/>
      <family val="2"/>
      <charset val="238"/>
    </font>
    <font>
      <b/>
      <vertAlign val="subscript"/>
      <sz val="10"/>
      <name val="Tahoma"/>
      <family val="2"/>
      <charset val="238"/>
    </font>
    <font>
      <vertAlign val="subscript"/>
      <sz val="10"/>
      <name val="Tahoma"/>
      <family val="2"/>
      <charset val="238"/>
    </font>
    <font>
      <sz val="10"/>
      <name val="Arial Cyr"/>
      <charset val="204"/>
    </font>
    <font>
      <b/>
      <sz val="8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8"/>
      <color indexed="81"/>
      <name val="Tahoma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6" borderId="1" xfId="0" applyNumberFormat="1" applyFill="1" applyBorder="1"/>
    <xf numFmtId="1" fontId="0" fillId="7" borderId="2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8" borderId="4" xfId="0" applyNumberFormat="1" applyFill="1" applyBorder="1"/>
    <xf numFmtId="1" fontId="0" fillId="0" borderId="0" xfId="0" applyNumberFormat="1"/>
    <xf numFmtId="1" fontId="0" fillId="9" borderId="0" xfId="0" applyNumberFormat="1" applyFill="1"/>
    <xf numFmtId="1" fontId="0" fillId="7" borderId="0" xfId="0" applyNumberFormat="1" applyFill="1"/>
    <xf numFmtId="1" fontId="0" fillId="0" borderId="5" xfId="0" applyNumberFormat="1" applyBorder="1"/>
    <xf numFmtId="1" fontId="0" fillId="0" borderId="4" xfId="0" applyNumberFormat="1" applyBorder="1"/>
    <xf numFmtId="1" fontId="0" fillId="6" borderId="0" xfId="0" applyNumberFormat="1" applyFill="1"/>
    <xf numFmtId="0" fontId="3" fillId="0" borderId="0" xfId="0" applyFont="1" applyAlignment="1">
      <alignment horizontal="right"/>
    </xf>
    <xf numFmtId="1" fontId="0" fillId="7" borderId="5" xfId="0" applyNumberFormat="1" applyFill="1" applyBorder="1"/>
    <xf numFmtId="1" fontId="0" fillId="0" borderId="6" xfId="0" applyNumberFormat="1" applyBorder="1"/>
    <xf numFmtId="1" fontId="0" fillId="0" borderId="7" xfId="0" applyNumberFormat="1" applyBorder="1"/>
    <xf numFmtId="1" fontId="0" fillId="6" borderId="7" xfId="0" applyNumberFormat="1" applyFill="1" applyBorder="1"/>
    <xf numFmtId="1" fontId="0" fillId="7" borderId="8" xfId="0" applyNumberFormat="1" applyFill="1" applyBorder="1"/>
    <xf numFmtId="0" fontId="0" fillId="0" borderId="0" xfId="0" applyFill="1"/>
    <xf numFmtId="0" fontId="0" fillId="8" borderId="0" xfId="0" applyFill="1"/>
    <xf numFmtId="0" fontId="0" fillId="0" borderId="0" xfId="0" quotePrefix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11" fontId="0" fillId="0" borderId="0" xfId="0" applyNumberFormat="1"/>
    <xf numFmtId="0" fontId="0" fillId="11" borderId="0" xfId="0" applyFill="1"/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Border="1"/>
    <xf numFmtId="0" fontId="11" fillId="0" borderId="0" xfId="0" applyFont="1"/>
    <xf numFmtId="0" fontId="0" fillId="13" borderId="0" xfId="0" applyFill="1" applyAlignment="1">
      <alignment horizontal="center"/>
    </xf>
    <xf numFmtId="0" fontId="0" fillId="12" borderId="0" xfId="0" applyFill="1"/>
    <xf numFmtId="0" fontId="0" fillId="12" borderId="9" xfId="0" applyFill="1" applyBorder="1"/>
    <xf numFmtId="0" fontId="0" fillId="2" borderId="9" xfId="0" applyFill="1" applyBorder="1"/>
    <xf numFmtId="0" fontId="0" fillId="13" borderId="10" xfId="0" applyFill="1" applyBorder="1"/>
    <xf numFmtId="164" fontId="0" fillId="12" borderId="10" xfId="0" applyNumberFormat="1" applyFill="1" applyBorder="1"/>
    <xf numFmtId="0" fontId="0" fillId="12" borderId="10" xfId="0" applyFill="1" applyBorder="1"/>
    <xf numFmtId="0" fontId="0" fillId="4" borderId="10" xfId="0" applyFill="1" applyBorder="1"/>
    <xf numFmtId="0" fontId="0" fillId="13" borderId="11" xfId="0" applyFill="1" applyBorder="1"/>
    <xf numFmtId="0" fontId="0" fillId="4" borderId="11" xfId="0" applyFill="1" applyBorder="1"/>
    <xf numFmtId="0" fontId="12" fillId="0" borderId="0" xfId="0" applyFont="1"/>
    <xf numFmtId="0" fontId="18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165" fontId="0" fillId="12" borderId="9" xfId="0" applyNumberFormat="1" applyFill="1" applyBorder="1"/>
    <xf numFmtId="165" fontId="0" fillId="12" borderId="10" xfId="0" applyNumberFormat="1" applyFill="1" applyBorder="1"/>
    <xf numFmtId="165" fontId="0" fillId="12" borderId="11" xfId="0" applyNumberFormat="1" applyFill="1" applyBorder="1"/>
    <xf numFmtId="164" fontId="0" fillId="0" borderId="0" xfId="0" applyNumberFormat="1"/>
    <xf numFmtId="165" fontId="0" fillId="0" borderId="0" xfId="0" applyNumberFormat="1"/>
    <xf numFmtId="0" fontId="0" fillId="2" borderId="11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9" borderId="3" xfId="0" applyFill="1" applyBorder="1"/>
    <xf numFmtId="0" fontId="26" fillId="0" borderId="9" xfId="0" applyFont="1" applyBorder="1" applyAlignment="1">
      <alignment horizontal="center"/>
    </xf>
    <xf numFmtId="0" fontId="0" fillId="9" borderId="5" xfId="0" applyFill="1" applyBorder="1"/>
    <xf numFmtId="0" fontId="26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6" fillId="0" borderId="11" xfId="0" applyFont="1" applyBorder="1" applyAlignment="1">
      <alignment horizontal="center"/>
    </xf>
    <xf numFmtId="0" fontId="26" fillId="2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66" fontId="0" fillId="12" borderId="10" xfId="0" applyNumberFormat="1" applyFill="1" applyBorder="1"/>
    <xf numFmtId="0" fontId="0" fillId="9" borderId="11" xfId="0" applyFill="1" applyBorder="1"/>
    <xf numFmtId="1" fontId="0" fillId="12" borderId="9" xfId="0" applyNumberFormat="1" applyFill="1" applyBorder="1"/>
    <xf numFmtId="1" fontId="0" fillId="12" borderId="10" xfId="0" applyNumberFormat="1" applyFill="1" applyBorder="1"/>
    <xf numFmtId="166" fontId="0" fillId="12" borderId="11" xfId="0" applyNumberFormat="1" applyFill="1" applyBorder="1"/>
    <xf numFmtId="0" fontId="0" fillId="10" borderId="0" xfId="0" applyFill="1" applyAlignment="1">
      <alignment horizontal="left"/>
    </xf>
    <xf numFmtId="0" fontId="0" fillId="16" borderId="0" xfId="0" applyFill="1"/>
    <xf numFmtId="0" fontId="35" fillId="3" borderId="0" xfId="0" applyFont="1" applyFill="1" applyAlignment="1">
      <alignment horizontal="left"/>
    </xf>
    <xf numFmtId="0" fontId="35" fillId="4" borderId="0" xfId="0" applyFont="1" applyFill="1" applyAlignment="1">
      <alignment horizontal="left"/>
    </xf>
    <xf numFmtId="0" fontId="35" fillId="5" borderId="0" xfId="0" applyFont="1" applyFill="1" applyAlignment="1">
      <alignment horizontal="left"/>
    </xf>
    <xf numFmtId="167" fontId="0" fillId="16" borderId="0" xfId="0" applyNumberFormat="1" applyFont="1" applyFill="1" applyAlignment="1">
      <alignment horizontal="center"/>
    </xf>
    <xf numFmtId="167" fontId="0" fillId="4" borderId="0" xfId="0" applyNumberFormat="1" applyFill="1" applyAlignment="1">
      <alignment horizontal="center"/>
    </xf>
    <xf numFmtId="0" fontId="0" fillId="0" borderId="0" xfId="0"/>
    <xf numFmtId="167" fontId="0" fillId="2" borderId="0" xfId="0" applyNumberFormat="1" applyFill="1" applyAlignment="1">
      <alignment horizontal="center"/>
    </xf>
    <xf numFmtId="167" fontId="0" fillId="16" borderId="0" xfId="0" applyNumberFormat="1" applyFill="1" applyAlignment="1">
      <alignment horizontal="center"/>
    </xf>
    <xf numFmtId="168" fontId="0" fillId="14" borderId="9" xfId="0" applyNumberFormat="1" applyFill="1" applyBorder="1"/>
    <xf numFmtId="168" fontId="0" fillId="15" borderId="10" xfId="0" applyNumberFormat="1" applyFill="1" applyBorder="1"/>
    <xf numFmtId="168" fontId="0" fillId="15" borderId="11" xfId="0" applyNumberFormat="1" applyFill="1" applyBorder="1"/>
    <xf numFmtId="168" fontId="0" fillId="14" borderId="10" xfId="0" applyNumberFormat="1" applyFill="1" applyBorder="1"/>
    <xf numFmtId="168" fontId="0" fillId="14" borderId="1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98</xdr:row>
      <xdr:rowOff>80962</xdr:rowOff>
    </xdr:from>
    <xdr:ext cx="1487458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xmlns="" id="{845D8DF3-9710-4749-8318-45FC47D8042C}"/>
                </a:ext>
              </a:extLst>
            </xdr:cNvPr>
            <xdr:cNvSpPr txBox="1"/>
          </xdr:nvSpPr>
          <xdr:spPr>
            <a:xfrm>
              <a:off x="419100" y="16292512"/>
              <a:ext cx="1487458" cy="1754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</m:d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45D8DF3-9710-4749-8318-45FC47D8042C}"/>
                </a:ext>
              </a:extLst>
            </xdr:cNvPr>
            <xdr:cNvSpPr txBox="1"/>
          </xdr:nvSpPr>
          <xdr:spPr>
            <a:xfrm>
              <a:off x="419100" y="16292512"/>
              <a:ext cx="1487458" cy="17543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latin typeface="Cambria Math" panose="02040503050406030204" pitchFamily="18" charset="0"/>
                </a:rPr>
                <a:t>⟨</a:t>
              </a:r>
              <a:r>
                <a:rPr lang="pl-P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𝛽⟩</a:t>
              </a:r>
              <a:r>
                <a:rPr lang="pl-PL" sz="1100" b="0" i="0">
                  <a:latin typeface="Cambria Math" panose="02040503050406030204" pitchFamily="18" charset="0"/>
                </a:rPr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(𝑋^𝑇∙𝑋)^(</a:t>
              </a:r>
              <a:r>
                <a:rPr lang="pl-PL" sz="1100" b="0" i="0">
                  <a:latin typeface="Cambria Math" panose="02040503050406030204" pitchFamily="18" charset="0"/>
                </a:rPr>
                <a:t>−1)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∙𝑋^𝑇∙𝑦</a:t>
              </a:r>
              <a:endParaRPr lang="pl-PL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28575</xdr:rowOff>
        </xdr:from>
        <xdr:to>
          <xdr:col>4</xdr:col>
          <xdr:colOff>895350</xdr:colOff>
          <xdr:row>93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8D631ED0-114B-46D4-BDF1-FF483B361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447675</xdr:colOff>
      <xdr:row>90</xdr:row>
      <xdr:rowOff>123825</xdr:rowOff>
    </xdr:from>
    <xdr:to>
      <xdr:col>10</xdr:col>
      <xdr:colOff>38100</xdr:colOff>
      <xdr:row>91</xdr:row>
      <xdr:rowOff>180975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14A56A0A-E215-42CF-AFC1-583874621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5039975"/>
          <a:ext cx="14192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133350</xdr:colOff>
      <xdr:row>90</xdr:row>
      <xdr:rowOff>28575</xdr:rowOff>
    </xdr:from>
    <xdr:to>
      <xdr:col>7</xdr:col>
      <xdr:colOff>279400</xdr:colOff>
      <xdr:row>92</xdr:row>
      <xdr:rowOff>73025</xdr:rowOff>
    </xdr:to>
    <xdr:sp macro="" textlink="">
      <xdr:nvSpPr>
        <xdr:cNvPr id="5" name="Textfeld 22">
          <a:extLst>
            <a:ext uri="{FF2B5EF4-FFF2-40B4-BE49-F238E27FC236}">
              <a16:creationId xmlns:a16="http://schemas.microsoft.com/office/drawing/2014/main" xmlns="" id="{8D2E82F7-5C47-4FD3-9B25-071F95EFDA73}"/>
            </a:ext>
          </a:extLst>
        </xdr:cNvPr>
        <xdr:cNvSpPr txBox="1">
          <a:spLocks noChangeArrowheads="1"/>
        </xdr:cNvSpPr>
      </xdr:nvSpPr>
      <xdr:spPr bwMode="auto">
        <a:xfrm>
          <a:off x="3790950" y="14944725"/>
          <a:ext cx="755650" cy="368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  <a:extLst/>
      </xdr:spPr>
      <xdr:txBody>
        <a:bodyPr wrap="square">
          <a:spAutoFit/>
        </a:bodyPr>
        <a:lstStyle>
          <a:defPPr>
            <a:defRPr lang="de-DE"/>
          </a:defPPr>
          <a:lvl1pPr algn="ctr" rtl="0" fontAlgn="base">
            <a:spcBef>
              <a:spcPct val="50000"/>
            </a:spcBef>
            <a:spcAft>
              <a:spcPct val="0"/>
            </a:spcAft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1pPr>
          <a:lvl2pPr marL="457200" algn="ctr" rtl="0" fontAlgn="base">
            <a:spcBef>
              <a:spcPct val="50000"/>
            </a:spcBef>
            <a:spcAft>
              <a:spcPct val="0"/>
            </a:spcAft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2pPr>
          <a:lvl3pPr marL="914400" algn="ctr" rtl="0" fontAlgn="base">
            <a:spcBef>
              <a:spcPct val="50000"/>
            </a:spcBef>
            <a:spcAft>
              <a:spcPct val="0"/>
            </a:spcAft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3pPr>
          <a:lvl4pPr marL="1371600" algn="ctr" rtl="0" fontAlgn="base">
            <a:spcBef>
              <a:spcPct val="50000"/>
            </a:spcBef>
            <a:spcAft>
              <a:spcPct val="0"/>
            </a:spcAft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4pPr>
          <a:lvl5pPr marL="1828800" algn="ctr" rtl="0" fontAlgn="base">
            <a:spcBef>
              <a:spcPct val="50000"/>
            </a:spcBef>
            <a:spcAft>
              <a:spcPct val="0"/>
            </a:spcAft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SartoriusRotisSans" pitchFamily="2" charset="0"/>
              <a:ea typeface="+mn-ea"/>
              <a:cs typeface="+mn-cs"/>
            </a:defRPr>
          </a:lvl9pPr>
        </a:lstStyle>
        <a:p>
          <a:pPr eaLnBrk="1" hangingPunct="1"/>
          <a:r>
            <a:rPr lang="de-DE" altLang="de-DE" b="1">
              <a:latin typeface="Arial" pitchFamily="34" charset="0"/>
              <a:cs typeface="Arial" pitchFamily="34" charset="0"/>
              <a:sym typeface="Wingdings" pitchFamily="2" charset="2"/>
            </a:rPr>
            <a:t>↔</a:t>
          </a:r>
          <a:r>
            <a:rPr lang="de-DE" altLang="de-DE" b="1">
              <a:sym typeface="Wingdings" pitchFamily="2" charset="2"/>
            </a:rPr>
            <a:t> </a:t>
          </a:r>
          <a:r>
            <a:rPr lang="de-DE" altLang="de-DE"/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95</xdr:row>
          <xdr:rowOff>85725</xdr:rowOff>
        </xdr:from>
        <xdr:to>
          <xdr:col>3</xdr:col>
          <xdr:colOff>95250</xdr:colOff>
          <xdr:row>96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1BBB6E9A-7E77-4EC1-96DA-E8D674CCC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47625</xdr:rowOff>
        </xdr:from>
        <xdr:to>
          <xdr:col>2</xdr:col>
          <xdr:colOff>942975</xdr:colOff>
          <xdr:row>159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350C1928-DBE5-41DD-B843-217E41040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190</xdr:row>
          <xdr:rowOff>57150</xdr:rowOff>
        </xdr:from>
        <xdr:to>
          <xdr:col>2</xdr:col>
          <xdr:colOff>476250</xdr:colOff>
          <xdr:row>191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A2A42751-C430-4772-B15E-FEC6AE6A7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0"/>
  <sheetViews>
    <sheetView tabSelected="1" topLeftCell="A43" workbookViewId="0">
      <selection activeCell="L65" sqref="L65"/>
    </sheetView>
  </sheetViews>
  <sheetFormatPr defaultRowHeight="15"/>
  <cols>
    <col min="3" max="3" width="15.42578125" bestFit="1" customWidth="1"/>
    <col min="5" max="5" width="14.7109375" bestFit="1" customWidth="1"/>
    <col min="12" max="12" width="12.7109375" bestFit="1" customWidth="1"/>
    <col min="13" max="21" width="9.42578125" customWidth="1"/>
    <col min="22" max="24" width="9.28515625" bestFit="1" customWidth="1"/>
    <col min="25" max="25" width="13.42578125" bestFit="1" customWidth="1"/>
    <col min="268" max="268" width="12.7109375" bestFit="1" customWidth="1"/>
    <col min="269" max="277" width="9.42578125" customWidth="1"/>
    <col min="278" max="280" width="9.28515625" bestFit="1" customWidth="1"/>
    <col min="281" max="281" width="13.42578125" bestFit="1" customWidth="1"/>
    <col min="524" max="524" width="12.7109375" bestFit="1" customWidth="1"/>
    <col min="525" max="533" width="9.42578125" customWidth="1"/>
    <col min="534" max="536" width="9.28515625" bestFit="1" customWidth="1"/>
    <col min="537" max="537" width="13.42578125" bestFit="1" customWidth="1"/>
    <col min="780" max="780" width="12.7109375" bestFit="1" customWidth="1"/>
    <col min="781" max="789" width="9.42578125" customWidth="1"/>
    <col min="790" max="792" width="9.28515625" bestFit="1" customWidth="1"/>
    <col min="793" max="793" width="13.42578125" bestFit="1" customWidth="1"/>
    <col min="1036" max="1036" width="12.7109375" bestFit="1" customWidth="1"/>
    <col min="1037" max="1045" width="9.42578125" customWidth="1"/>
    <col min="1046" max="1048" width="9.28515625" bestFit="1" customWidth="1"/>
    <col min="1049" max="1049" width="13.42578125" bestFit="1" customWidth="1"/>
    <col min="1292" max="1292" width="12.7109375" bestFit="1" customWidth="1"/>
    <col min="1293" max="1301" width="9.42578125" customWidth="1"/>
    <col min="1302" max="1304" width="9.28515625" bestFit="1" customWidth="1"/>
    <col min="1305" max="1305" width="13.42578125" bestFit="1" customWidth="1"/>
    <col min="1548" max="1548" width="12.7109375" bestFit="1" customWidth="1"/>
    <col min="1549" max="1557" width="9.42578125" customWidth="1"/>
    <col min="1558" max="1560" width="9.28515625" bestFit="1" customWidth="1"/>
    <col min="1561" max="1561" width="13.42578125" bestFit="1" customWidth="1"/>
    <col min="1804" max="1804" width="12.7109375" bestFit="1" customWidth="1"/>
    <col min="1805" max="1813" width="9.42578125" customWidth="1"/>
    <col min="1814" max="1816" width="9.28515625" bestFit="1" customWidth="1"/>
    <col min="1817" max="1817" width="13.42578125" bestFit="1" customWidth="1"/>
    <col min="2060" max="2060" width="12.7109375" bestFit="1" customWidth="1"/>
    <col min="2061" max="2069" width="9.42578125" customWidth="1"/>
    <col min="2070" max="2072" width="9.28515625" bestFit="1" customWidth="1"/>
    <col min="2073" max="2073" width="13.42578125" bestFit="1" customWidth="1"/>
    <col min="2316" max="2316" width="12.7109375" bestFit="1" customWidth="1"/>
    <col min="2317" max="2325" width="9.42578125" customWidth="1"/>
    <col min="2326" max="2328" width="9.28515625" bestFit="1" customWidth="1"/>
    <col min="2329" max="2329" width="13.42578125" bestFit="1" customWidth="1"/>
    <col min="2572" max="2572" width="12.7109375" bestFit="1" customWidth="1"/>
    <col min="2573" max="2581" width="9.42578125" customWidth="1"/>
    <col min="2582" max="2584" width="9.28515625" bestFit="1" customWidth="1"/>
    <col min="2585" max="2585" width="13.42578125" bestFit="1" customWidth="1"/>
    <col min="2828" max="2828" width="12.7109375" bestFit="1" customWidth="1"/>
    <col min="2829" max="2837" width="9.42578125" customWidth="1"/>
    <col min="2838" max="2840" width="9.28515625" bestFit="1" customWidth="1"/>
    <col min="2841" max="2841" width="13.42578125" bestFit="1" customWidth="1"/>
    <col min="3084" max="3084" width="12.7109375" bestFit="1" customWidth="1"/>
    <col min="3085" max="3093" width="9.42578125" customWidth="1"/>
    <col min="3094" max="3096" width="9.28515625" bestFit="1" customWidth="1"/>
    <col min="3097" max="3097" width="13.42578125" bestFit="1" customWidth="1"/>
    <col min="3340" max="3340" width="12.7109375" bestFit="1" customWidth="1"/>
    <col min="3341" max="3349" width="9.42578125" customWidth="1"/>
    <col min="3350" max="3352" width="9.28515625" bestFit="1" customWidth="1"/>
    <col min="3353" max="3353" width="13.42578125" bestFit="1" customWidth="1"/>
    <col min="3596" max="3596" width="12.7109375" bestFit="1" customWidth="1"/>
    <col min="3597" max="3605" width="9.42578125" customWidth="1"/>
    <col min="3606" max="3608" width="9.28515625" bestFit="1" customWidth="1"/>
    <col min="3609" max="3609" width="13.42578125" bestFit="1" customWidth="1"/>
    <col min="3852" max="3852" width="12.7109375" bestFit="1" customWidth="1"/>
    <col min="3853" max="3861" width="9.42578125" customWidth="1"/>
    <col min="3862" max="3864" width="9.28515625" bestFit="1" customWidth="1"/>
    <col min="3865" max="3865" width="13.42578125" bestFit="1" customWidth="1"/>
    <col min="4108" max="4108" width="12.7109375" bestFit="1" customWidth="1"/>
    <col min="4109" max="4117" width="9.42578125" customWidth="1"/>
    <col min="4118" max="4120" width="9.28515625" bestFit="1" customWidth="1"/>
    <col min="4121" max="4121" width="13.42578125" bestFit="1" customWidth="1"/>
    <col min="4364" max="4364" width="12.7109375" bestFit="1" customWidth="1"/>
    <col min="4365" max="4373" width="9.42578125" customWidth="1"/>
    <col min="4374" max="4376" width="9.28515625" bestFit="1" customWidth="1"/>
    <col min="4377" max="4377" width="13.42578125" bestFit="1" customWidth="1"/>
    <col min="4620" max="4620" width="12.7109375" bestFit="1" customWidth="1"/>
    <col min="4621" max="4629" width="9.42578125" customWidth="1"/>
    <col min="4630" max="4632" width="9.28515625" bestFit="1" customWidth="1"/>
    <col min="4633" max="4633" width="13.42578125" bestFit="1" customWidth="1"/>
    <col min="4876" max="4876" width="12.7109375" bestFit="1" customWidth="1"/>
    <col min="4877" max="4885" width="9.42578125" customWidth="1"/>
    <col min="4886" max="4888" width="9.28515625" bestFit="1" customWidth="1"/>
    <col min="4889" max="4889" width="13.42578125" bestFit="1" customWidth="1"/>
    <col min="5132" max="5132" width="12.7109375" bestFit="1" customWidth="1"/>
    <col min="5133" max="5141" width="9.42578125" customWidth="1"/>
    <col min="5142" max="5144" width="9.28515625" bestFit="1" customWidth="1"/>
    <col min="5145" max="5145" width="13.42578125" bestFit="1" customWidth="1"/>
    <col min="5388" max="5388" width="12.7109375" bestFit="1" customWidth="1"/>
    <col min="5389" max="5397" width="9.42578125" customWidth="1"/>
    <col min="5398" max="5400" width="9.28515625" bestFit="1" customWidth="1"/>
    <col min="5401" max="5401" width="13.42578125" bestFit="1" customWidth="1"/>
    <col min="5644" max="5644" width="12.7109375" bestFit="1" customWidth="1"/>
    <col min="5645" max="5653" width="9.42578125" customWidth="1"/>
    <col min="5654" max="5656" width="9.28515625" bestFit="1" customWidth="1"/>
    <col min="5657" max="5657" width="13.42578125" bestFit="1" customWidth="1"/>
    <col min="5900" max="5900" width="12.7109375" bestFit="1" customWidth="1"/>
    <col min="5901" max="5909" width="9.42578125" customWidth="1"/>
    <col min="5910" max="5912" width="9.28515625" bestFit="1" customWidth="1"/>
    <col min="5913" max="5913" width="13.42578125" bestFit="1" customWidth="1"/>
    <col min="6156" max="6156" width="12.7109375" bestFit="1" customWidth="1"/>
    <col min="6157" max="6165" width="9.42578125" customWidth="1"/>
    <col min="6166" max="6168" width="9.28515625" bestFit="1" customWidth="1"/>
    <col min="6169" max="6169" width="13.42578125" bestFit="1" customWidth="1"/>
    <col min="6412" max="6412" width="12.7109375" bestFit="1" customWidth="1"/>
    <col min="6413" max="6421" width="9.42578125" customWidth="1"/>
    <col min="6422" max="6424" width="9.28515625" bestFit="1" customWidth="1"/>
    <col min="6425" max="6425" width="13.42578125" bestFit="1" customWidth="1"/>
    <col min="6668" max="6668" width="12.7109375" bestFit="1" customWidth="1"/>
    <col min="6669" max="6677" width="9.42578125" customWidth="1"/>
    <col min="6678" max="6680" width="9.28515625" bestFit="1" customWidth="1"/>
    <col min="6681" max="6681" width="13.42578125" bestFit="1" customWidth="1"/>
    <col min="6924" max="6924" width="12.7109375" bestFit="1" customWidth="1"/>
    <col min="6925" max="6933" width="9.42578125" customWidth="1"/>
    <col min="6934" max="6936" width="9.28515625" bestFit="1" customWidth="1"/>
    <col min="6937" max="6937" width="13.42578125" bestFit="1" customWidth="1"/>
    <col min="7180" max="7180" width="12.7109375" bestFit="1" customWidth="1"/>
    <col min="7181" max="7189" width="9.42578125" customWidth="1"/>
    <col min="7190" max="7192" width="9.28515625" bestFit="1" customWidth="1"/>
    <col min="7193" max="7193" width="13.42578125" bestFit="1" customWidth="1"/>
    <col min="7436" max="7436" width="12.7109375" bestFit="1" customWidth="1"/>
    <col min="7437" max="7445" width="9.42578125" customWidth="1"/>
    <col min="7446" max="7448" width="9.28515625" bestFit="1" customWidth="1"/>
    <col min="7449" max="7449" width="13.42578125" bestFit="1" customWidth="1"/>
    <col min="7692" max="7692" width="12.7109375" bestFit="1" customWidth="1"/>
    <col min="7693" max="7701" width="9.42578125" customWidth="1"/>
    <col min="7702" max="7704" width="9.28515625" bestFit="1" customWidth="1"/>
    <col min="7705" max="7705" width="13.42578125" bestFit="1" customWidth="1"/>
    <col min="7948" max="7948" width="12.7109375" bestFit="1" customWidth="1"/>
    <col min="7949" max="7957" width="9.42578125" customWidth="1"/>
    <col min="7958" max="7960" width="9.28515625" bestFit="1" customWidth="1"/>
    <col min="7961" max="7961" width="13.42578125" bestFit="1" customWidth="1"/>
    <col min="8204" max="8204" width="12.7109375" bestFit="1" customWidth="1"/>
    <col min="8205" max="8213" width="9.42578125" customWidth="1"/>
    <col min="8214" max="8216" width="9.28515625" bestFit="1" customWidth="1"/>
    <col min="8217" max="8217" width="13.42578125" bestFit="1" customWidth="1"/>
    <col min="8460" max="8460" width="12.7109375" bestFit="1" customWidth="1"/>
    <col min="8461" max="8469" width="9.42578125" customWidth="1"/>
    <col min="8470" max="8472" width="9.28515625" bestFit="1" customWidth="1"/>
    <col min="8473" max="8473" width="13.42578125" bestFit="1" customWidth="1"/>
    <col min="8716" max="8716" width="12.7109375" bestFit="1" customWidth="1"/>
    <col min="8717" max="8725" width="9.42578125" customWidth="1"/>
    <col min="8726" max="8728" width="9.28515625" bestFit="1" customWidth="1"/>
    <col min="8729" max="8729" width="13.42578125" bestFit="1" customWidth="1"/>
    <col min="8972" max="8972" width="12.7109375" bestFit="1" customWidth="1"/>
    <col min="8973" max="8981" width="9.42578125" customWidth="1"/>
    <col min="8982" max="8984" width="9.28515625" bestFit="1" customWidth="1"/>
    <col min="8985" max="8985" width="13.42578125" bestFit="1" customWidth="1"/>
    <col min="9228" max="9228" width="12.7109375" bestFit="1" customWidth="1"/>
    <col min="9229" max="9237" width="9.42578125" customWidth="1"/>
    <col min="9238" max="9240" width="9.28515625" bestFit="1" customWidth="1"/>
    <col min="9241" max="9241" width="13.42578125" bestFit="1" customWidth="1"/>
    <col min="9484" max="9484" width="12.7109375" bestFit="1" customWidth="1"/>
    <col min="9485" max="9493" width="9.42578125" customWidth="1"/>
    <col min="9494" max="9496" width="9.28515625" bestFit="1" customWidth="1"/>
    <col min="9497" max="9497" width="13.42578125" bestFit="1" customWidth="1"/>
    <col min="9740" max="9740" width="12.7109375" bestFit="1" customWidth="1"/>
    <col min="9741" max="9749" width="9.42578125" customWidth="1"/>
    <col min="9750" max="9752" width="9.28515625" bestFit="1" customWidth="1"/>
    <col min="9753" max="9753" width="13.42578125" bestFit="1" customWidth="1"/>
    <col min="9996" max="9996" width="12.7109375" bestFit="1" customWidth="1"/>
    <col min="9997" max="10005" width="9.42578125" customWidth="1"/>
    <col min="10006" max="10008" width="9.28515625" bestFit="1" customWidth="1"/>
    <col min="10009" max="10009" width="13.42578125" bestFit="1" customWidth="1"/>
    <col min="10252" max="10252" width="12.7109375" bestFit="1" customWidth="1"/>
    <col min="10253" max="10261" width="9.42578125" customWidth="1"/>
    <col min="10262" max="10264" width="9.28515625" bestFit="1" customWidth="1"/>
    <col min="10265" max="10265" width="13.42578125" bestFit="1" customWidth="1"/>
    <col min="10508" max="10508" width="12.7109375" bestFit="1" customWidth="1"/>
    <col min="10509" max="10517" width="9.42578125" customWidth="1"/>
    <col min="10518" max="10520" width="9.28515625" bestFit="1" customWidth="1"/>
    <col min="10521" max="10521" width="13.42578125" bestFit="1" customWidth="1"/>
    <col min="10764" max="10764" width="12.7109375" bestFit="1" customWidth="1"/>
    <col min="10765" max="10773" width="9.42578125" customWidth="1"/>
    <col min="10774" max="10776" width="9.28515625" bestFit="1" customWidth="1"/>
    <col min="10777" max="10777" width="13.42578125" bestFit="1" customWidth="1"/>
    <col min="11020" max="11020" width="12.7109375" bestFit="1" customWidth="1"/>
    <col min="11021" max="11029" width="9.42578125" customWidth="1"/>
    <col min="11030" max="11032" width="9.28515625" bestFit="1" customWidth="1"/>
    <col min="11033" max="11033" width="13.42578125" bestFit="1" customWidth="1"/>
    <col min="11276" max="11276" width="12.7109375" bestFit="1" customWidth="1"/>
    <col min="11277" max="11285" width="9.42578125" customWidth="1"/>
    <col min="11286" max="11288" width="9.28515625" bestFit="1" customWidth="1"/>
    <col min="11289" max="11289" width="13.42578125" bestFit="1" customWidth="1"/>
    <col min="11532" max="11532" width="12.7109375" bestFit="1" customWidth="1"/>
    <col min="11533" max="11541" width="9.42578125" customWidth="1"/>
    <col min="11542" max="11544" width="9.28515625" bestFit="1" customWidth="1"/>
    <col min="11545" max="11545" width="13.42578125" bestFit="1" customWidth="1"/>
    <col min="11788" max="11788" width="12.7109375" bestFit="1" customWidth="1"/>
    <col min="11789" max="11797" width="9.42578125" customWidth="1"/>
    <col min="11798" max="11800" width="9.28515625" bestFit="1" customWidth="1"/>
    <col min="11801" max="11801" width="13.42578125" bestFit="1" customWidth="1"/>
    <col min="12044" max="12044" width="12.7109375" bestFit="1" customWidth="1"/>
    <col min="12045" max="12053" width="9.42578125" customWidth="1"/>
    <col min="12054" max="12056" width="9.28515625" bestFit="1" customWidth="1"/>
    <col min="12057" max="12057" width="13.42578125" bestFit="1" customWidth="1"/>
    <col min="12300" max="12300" width="12.7109375" bestFit="1" customWidth="1"/>
    <col min="12301" max="12309" width="9.42578125" customWidth="1"/>
    <col min="12310" max="12312" width="9.28515625" bestFit="1" customWidth="1"/>
    <col min="12313" max="12313" width="13.42578125" bestFit="1" customWidth="1"/>
    <col min="12556" max="12556" width="12.7109375" bestFit="1" customWidth="1"/>
    <col min="12557" max="12565" width="9.42578125" customWidth="1"/>
    <col min="12566" max="12568" width="9.28515625" bestFit="1" customWidth="1"/>
    <col min="12569" max="12569" width="13.42578125" bestFit="1" customWidth="1"/>
    <col min="12812" max="12812" width="12.7109375" bestFit="1" customWidth="1"/>
    <col min="12813" max="12821" width="9.42578125" customWidth="1"/>
    <col min="12822" max="12824" width="9.28515625" bestFit="1" customWidth="1"/>
    <col min="12825" max="12825" width="13.42578125" bestFit="1" customWidth="1"/>
    <col min="13068" max="13068" width="12.7109375" bestFit="1" customWidth="1"/>
    <col min="13069" max="13077" width="9.42578125" customWidth="1"/>
    <col min="13078" max="13080" width="9.28515625" bestFit="1" customWidth="1"/>
    <col min="13081" max="13081" width="13.42578125" bestFit="1" customWidth="1"/>
    <col min="13324" max="13324" width="12.7109375" bestFit="1" customWidth="1"/>
    <col min="13325" max="13333" width="9.42578125" customWidth="1"/>
    <col min="13334" max="13336" width="9.28515625" bestFit="1" customWidth="1"/>
    <col min="13337" max="13337" width="13.42578125" bestFit="1" customWidth="1"/>
    <col min="13580" max="13580" width="12.7109375" bestFit="1" customWidth="1"/>
    <col min="13581" max="13589" width="9.42578125" customWidth="1"/>
    <col min="13590" max="13592" width="9.28515625" bestFit="1" customWidth="1"/>
    <col min="13593" max="13593" width="13.42578125" bestFit="1" customWidth="1"/>
    <col min="13836" max="13836" width="12.7109375" bestFit="1" customWidth="1"/>
    <col min="13837" max="13845" width="9.42578125" customWidth="1"/>
    <col min="13846" max="13848" width="9.28515625" bestFit="1" customWidth="1"/>
    <col min="13849" max="13849" width="13.42578125" bestFit="1" customWidth="1"/>
    <col min="14092" max="14092" width="12.7109375" bestFit="1" customWidth="1"/>
    <col min="14093" max="14101" width="9.42578125" customWidth="1"/>
    <col min="14102" max="14104" width="9.28515625" bestFit="1" customWidth="1"/>
    <col min="14105" max="14105" width="13.42578125" bestFit="1" customWidth="1"/>
    <col min="14348" max="14348" width="12.7109375" bestFit="1" customWidth="1"/>
    <col min="14349" max="14357" width="9.42578125" customWidth="1"/>
    <col min="14358" max="14360" width="9.28515625" bestFit="1" customWidth="1"/>
    <col min="14361" max="14361" width="13.42578125" bestFit="1" customWidth="1"/>
    <col min="14604" max="14604" width="12.7109375" bestFit="1" customWidth="1"/>
    <col min="14605" max="14613" width="9.42578125" customWidth="1"/>
    <col min="14614" max="14616" width="9.28515625" bestFit="1" customWidth="1"/>
    <col min="14617" max="14617" width="13.42578125" bestFit="1" customWidth="1"/>
    <col min="14860" max="14860" width="12.7109375" bestFit="1" customWidth="1"/>
    <col min="14861" max="14869" width="9.42578125" customWidth="1"/>
    <col min="14870" max="14872" width="9.28515625" bestFit="1" customWidth="1"/>
    <col min="14873" max="14873" width="13.42578125" bestFit="1" customWidth="1"/>
    <col min="15116" max="15116" width="12.7109375" bestFit="1" customWidth="1"/>
    <col min="15117" max="15125" width="9.42578125" customWidth="1"/>
    <col min="15126" max="15128" width="9.28515625" bestFit="1" customWidth="1"/>
    <col min="15129" max="15129" width="13.42578125" bestFit="1" customWidth="1"/>
    <col min="15372" max="15372" width="12.7109375" bestFit="1" customWidth="1"/>
    <col min="15373" max="15381" width="9.42578125" customWidth="1"/>
    <col min="15382" max="15384" width="9.28515625" bestFit="1" customWidth="1"/>
    <col min="15385" max="15385" width="13.42578125" bestFit="1" customWidth="1"/>
    <col min="15628" max="15628" width="12.7109375" bestFit="1" customWidth="1"/>
    <col min="15629" max="15637" width="9.42578125" customWidth="1"/>
    <col min="15638" max="15640" width="9.28515625" bestFit="1" customWidth="1"/>
    <col min="15641" max="15641" width="13.42578125" bestFit="1" customWidth="1"/>
    <col min="15884" max="15884" width="12.7109375" bestFit="1" customWidth="1"/>
    <col min="15885" max="15893" width="9.42578125" customWidth="1"/>
    <col min="15894" max="15896" width="9.28515625" bestFit="1" customWidth="1"/>
    <col min="15897" max="15897" width="13.42578125" bestFit="1" customWidth="1"/>
    <col min="16140" max="16140" width="12.7109375" bestFit="1" customWidth="1"/>
    <col min="16141" max="16149" width="9.42578125" customWidth="1"/>
    <col min="16150" max="16152" width="9.28515625" bestFit="1" customWidth="1"/>
    <col min="16153" max="16153" width="13.42578125" bestFit="1" customWidth="1"/>
  </cols>
  <sheetData>
    <row r="1" spans="1:11">
      <c r="A1" s="1" t="s">
        <v>0</v>
      </c>
    </row>
    <row r="2" spans="1:11">
      <c r="A2" s="2" t="s">
        <v>1</v>
      </c>
    </row>
    <row r="3" spans="1:11">
      <c r="A3" t="s">
        <v>2</v>
      </c>
    </row>
    <row r="5" spans="1:11">
      <c r="D5" s="3" t="s">
        <v>3</v>
      </c>
      <c r="E5" s="4" t="s">
        <v>4</v>
      </c>
      <c r="F5" s="4" t="s">
        <v>5</v>
      </c>
      <c r="G5" s="5" t="s">
        <v>6</v>
      </c>
      <c r="H5" s="4" t="s">
        <v>5</v>
      </c>
      <c r="I5" s="4" t="s">
        <v>5</v>
      </c>
      <c r="J5" s="4" t="s">
        <v>5</v>
      </c>
      <c r="K5" s="5" t="s">
        <v>6</v>
      </c>
    </row>
    <row r="6" spans="1:11">
      <c r="D6" s="3" t="s">
        <v>7</v>
      </c>
      <c r="E6" s="4" t="s">
        <v>7</v>
      </c>
      <c r="F6" s="4" t="s">
        <v>8</v>
      </c>
      <c r="G6" s="5" t="s">
        <v>8</v>
      </c>
      <c r="H6" s="4" t="s">
        <v>9</v>
      </c>
      <c r="I6" s="4" t="s">
        <v>10</v>
      </c>
      <c r="J6" s="4" t="s">
        <v>11</v>
      </c>
      <c r="K6" s="6" t="s">
        <v>11</v>
      </c>
    </row>
    <row r="7" spans="1:11" ht="15.75" thickBot="1">
      <c r="D7">
        <v>1000</v>
      </c>
      <c r="E7">
        <v>1000</v>
      </c>
      <c r="F7">
        <v>500</v>
      </c>
      <c r="G7">
        <v>500</v>
      </c>
      <c r="H7">
        <v>200</v>
      </c>
      <c r="I7">
        <v>200</v>
      </c>
      <c r="J7">
        <v>100</v>
      </c>
      <c r="K7">
        <v>100</v>
      </c>
    </row>
    <row r="8" spans="1:11" ht="15.75" thickTop="1">
      <c r="D8" s="7">
        <v>1</v>
      </c>
      <c r="E8" s="8">
        <v>-1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0">
        <v>0</v>
      </c>
    </row>
    <row r="9" spans="1:11">
      <c r="D9" s="11">
        <v>1</v>
      </c>
      <c r="E9" s="12">
        <v>0</v>
      </c>
      <c r="F9" s="13">
        <v>-1</v>
      </c>
      <c r="G9" s="14">
        <v>-1</v>
      </c>
      <c r="H9" s="12">
        <v>0</v>
      </c>
      <c r="I9" s="12">
        <v>0</v>
      </c>
      <c r="J9" s="12">
        <v>0</v>
      </c>
      <c r="K9" s="15">
        <v>0</v>
      </c>
    </row>
    <row r="10" spans="1:11">
      <c r="D10" s="16">
        <v>0</v>
      </c>
      <c r="E10" s="17">
        <v>1</v>
      </c>
      <c r="F10" s="14">
        <v>-1</v>
      </c>
      <c r="G10" s="14">
        <v>-1</v>
      </c>
      <c r="H10" s="12">
        <v>0</v>
      </c>
      <c r="I10" s="12">
        <v>0</v>
      </c>
      <c r="J10" s="12">
        <v>0</v>
      </c>
      <c r="K10" s="15">
        <v>0</v>
      </c>
    </row>
    <row r="11" spans="1:11">
      <c r="D11" s="16">
        <v>0</v>
      </c>
      <c r="E11" s="12">
        <v>0</v>
      </c>
      <c r="F11" s="17">
        <v>1</v>
      </c>
      <c r="G11" s="14">
        <v>-1</v>
      </c>
      <c r="H11" s="12">
        <v>0</v>
      </c>
      <c r="I11" s="12">
        <v>0</v>
      </c>
      <c r="J11" s="12">
        <v>0</v>
      </c>
      <c r="K11" s="15">
        <v>0</v>
      </c>
    </row>
    <row r="12" spans="1:11">
      <c r="C12" s="18" t="s">
        <v>12</v>
      </c>
      <c r="D12" s="16">
        <v>0</v>
      </c>
      <c r="E12" s="12">
        <v>0</v>
      </c>
      <c r="F12" s="17">
        <v>1</v>
      </c>
      <c r="G12" s="12">
        <v>0</v>
      </c>
      <c r="H12" s="14">
        <v>-1</v>
      </c>
      <c r="I12" s="14">
        <v>-1</v>
      </c>
      <c r="J12" s="14">
        <v>-1</v>
      </c>
      <c r="K12" s="15">
        <v>0</v>
      </c>
    </row>
    <row r="13" spans="1:11">
      <c r="D13" s="16">
        <v>0</v>
      </c>
      <c r="E13" s="12">
        <v>0</v>
      </c>
      <c r="F13" s="12">
        <v>0</v>
      </c>
      <c r="G13" s="17">
        <v>1</v>
      </c>
      <c r="H13" s="14">
        <v>-1</v>
      </c>
      <c r="I13" s="14">
        <v>-1</v>
      </c>
      <c r="J13" s="12">
        <v>0</v>
      </c>
      <c r="K13" s="19">
        <v>-1</v>
      </c>
    </row>
    <row r="14" spans="1:11">
      <c r="D14" s="16">
        <v>0</v>
      </c>
      <c r="E14" s="12">
        <v>0</v>
      </c>
      <c r="F14" s="12">
        <v>0</v>
      </c>
      <c r="G14" s="12">
        <v>0</v>
      </c>
      <c r="H14" s="17">
        <v>1</v>
      </c>
      <c r="I14" s="14">
        <v>-1</v>
      </c>
      <c r="J14" s="12">
        <v>0</v>
      </c>
      <c r="K14" s="15">
        <v>0</v>
      </c>
    </row>
    <row r="15" spans="1:11">
      <c r="D15" s="16">
        <v>0</v>
      </c>
      <c r="E15" s="12">
        <v>0</v>
      </c>
      <c r="F15" s="12">
        <v>0</v>
      </c>
      <c r="G15" s="12">
        <v>0</v>
      </c>
      <c r="H15" s="17">
        <v>1</v>
      </c>
      <c r="I15" s="12">
        <v>0</v>
      </c>
      <c r="J15" s="14">
        <v>-1</v>
      </c>
      <c r="K15" s="19">
        <v>-1</v>
      </c>
    </row>
    <row r="16" spans="1:11">
      <c r="D16" s="16">
        <v>0</v>
      </c>
      <c r="E16" s="12">
        <v>0</v>
      </c>
      <c r="F16" s="12">
        <v>0</v>
      </c>
      <c r="G16" s="12">
        <v>0</v>
      </c>
      <c r="H16" s="12">
        <v>0</v>
      </c>
      <c r="I16" s="17">
        <v>1</v>
      </c>
      <c r="J16" s="14">
        <v>-1</v>
      </c>
      <c r="K16" s="19">
        <v>-1</v>
      </c>
    </row>
    <row r="17" spans="1:15" ht="15.75" thickBot="1">
      <c r="C17" t="s">
        <v>13</v>
      </c>
      <c r="D17" s="20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2">
        <v>1</v>
      </c>
      <c r="K17" s="23">
        <v>-1</v>
      </c>
    </row>
    <row r="18" spans="1:15" ht="15.75" thickTop="1"/>
    <row r="20" spans="1:15">
      <c r="B20" s="3" t="s">
        <v>3</v>
      </c>
      <c r="C20" t="s">
        <v>14</v>
      </c>
    </row>
    <row r="21" spans="1:15">
      <c r="B21" s="3" t="s">
        <v>7</v>
      </c>
      <c r="C21" t="s">
        <v>15</v>
      </c>
    </row>
    <row r="22" spans="1:15">
      <c r="C22" t="s">
        <v>16</v>
      </c>
    </row>
    <row r="23" spans="1:15">
      <c r="B23" s="4" t="s">
        <v>4</v>
      </c>
      <c r="C23" t="s">
        <v>17</v>
      </c>
    </row>
    <row r="24" spans="1:15">
      <c r="B24" s="4"/>
    </row>
    <row r="25" spans="1:15">
      <c r="B25" s="6" t="s">
        <v>6</v>
      </c>
      <c r="C25" t="s">
        <v>18</v>
      </c>
    </row>
    <row r="26" spans="1:15">
      <c r="B26" s="5"/>
    </row>
    <row r="27" spans="1:15">
      <c r="B27" s="24"/>
    </row>
    <row r="28" spans="1:15">
      <c r="B28" s="25">
        <v>1</v>
      </c>
      <c r="C28" t="s">
        <v>19</v>
      </c>
    </row>
    <row r="29" spans="1:15">
      <c r="A29" s="26" t="s">
        <v>20</v>
      </c>
      <c r="B29" s="27">
        <v>-1</v>
      </c>
      <c r="C29" t="s">
        <v>21</v>
      </c>
    </row>
    <row r="30" spans="1:15">
      <c r="B30" s="24"/>
    </row>
    <row r="32" spans="1:15">
      <c r="A32" s="18" t="s">
        <v>22</v>
      </c>
      <c r="B32" s="28">
        <v>1000.0011</v>
      </c>
      <c r="C32" s="29" t="s">
        <v>23</v>
      </c>
      <c r="D32" s="18" t="s">
        <v>24</v>
      </c>
      <c r="E32" s="28">
        <v>0.1</v>
      </c>
      <c r="F32" s="29" t="s">
        <v>25</v>
      </c>
      <c r="G32" s="18" t="s">
        <v>26</v>
      </c>
      <c r="H32" s="30">
        <v>2</v>
      </c>
      <c r="J32" s="31" t="s">
        <v>27</v>
      </c>
      <c r="K32" s="3">
        <v>0.02</v>
      </c>
      <c r="L32" s="1" t="s">
        <v>25</v>
      </c>
      <c r="M32" s="32" t="s">
        <v>28</v>
      </c>
      <c r="N32" s="3">
        <v>1.1845000000000001</v>
      </c>
      <c r="O32" s="33"/>
    </row>
    <row r="34" spans="1:11">
      <c r="B34" s="31" t="s">
        <v>29</v>
      </c>
      <c r="C34" s="34">
        <v>0.01</v>
      </c>
      <c r="D34" s="35" t="s">
        <v>25</v>
      </c>
      <c r="E34" s="18" t="s">
        <v>30</v>
      </c>
      <c r="F34" s="36">
        <v>6</v>
      </c>
      <c r="H34" s="31" t="s">
        <v>31</v>
      </c>
      <c r="I34" s="37">
        <v>2.0000000000000001E-4</v>
      </c>
      <c r="J34" t="s">
        <v>32</v>
      </c>
      <c r="K34" s="38" t="s">
        <v>33</v>
      </c>
    </row>
    <row r="36" spans="1:11">
      <c r="B36" s="18" t="s">
        <v>34</v>
      </c>
      <c r="C36" s="39">
        <f>ROWS(D8:K17)</f>
        <v>10</v>
      </c>
      <c r="E36" s="18" t="s">
        <v>26</v>
      </c>
      <c r="F36" s="39">
        <f>COLUMNS(D8:K17)</f>
        <v>8</v>
      </c>
      <c r="H36" s="32" t="s">
        <v>35</v>
      </c>
      <c r="I36" s="40">
        <v>1.2</v>
      </c>
      <c r="J36" t="s">
        <v>32</v>
      </c>
    </row>
    <row r="38" spans="1:11" ht="15.75" thickBot="1">
      <c r="E38" t="s">
        <v>36</v>
      </c>
      <c r="G38" t="s">
        <v>37</v>
      </c>
    </row>
    <row r="39" spans="1:11" ht="15.75" thickTop="1">
      <c r="B39" s="1"/>
      <c r="D39" s="41">
        <f>D7/D7</f>
        <v>1</v>
      </c>
      <c r="F39" s="42">
        <v>124.78400000000001</v>
      </c>
      <c r="H39" s="42">
        <v>2.8000000000000001E-2</v>
      </c>
    </row>
    <row r="40" spans="1:11">
      <c r="D40" s="43">
        <f>E7/D7</f>
        <v>1</v>
      </c>
      <c r="F40" s="44">
        <v>124.89</v>
      </c>
      <c r="H40" s="44">
        <v>0.03</v>
      </c>
    </row>
    <row r="41" spans="1:11">
      <c r="D41" s="43">
        <f>F7/D7</f>
        <v>0.5</v>
      </c>
      <c r="F41" s="45">
        <v>62.418999999999997</v>
      </c>
      <c r="H41" s="45">
        <v>1.4999999999999999E-2</v>
      </c>
    </row>
    <row r="42" spans="1:11">
      <c r="C42" s="18" t="s">
        <v>38</v>
      </c>
      <c r="D42" s="43">
        <f>G7/D7</f>
        <v>0.5</v>
      </c>
      <c r="E42" s="31" t="s">
        <v>39</v>
      </c>
      <c r="F42" s="46">
        <v>62.418999999999997</v>
      </c>
      <c r="G42" s="31" t="s">
        <v>40</v>
      </c>
      <c r="H42" s="46">
        <v>1.4999999999999999E-2</v>
      </c>
    </row>
    <row r="43" spans="1:11">
      <c r="D43" s="43">
        <f>H7/D7</f>
        <v>0.2</v>
      </c>
      <c r="F43" s="44">
        <v>24.917999999999999</v>
      </c>
      <c r="H43" s="44">
        <v>6.0000000000000001E-3</v>
      </c>
    </row>
    <row r="44" spans="1:11">
      <c r="D44" s="43">
        <f>I7/D7</f>
        <v>0.2</v>
      </c>
      <c r="F44" s="45">
        <v>24.917000000000002</v>
      </c>
      <c r="H44" s="45">
        <v>6.0000000000000001E-3</v>
      </c>
    </row>
    <row r="45" spans="1:11">
      <c r="D45" s="43">
        <f>J7/D7</f>
        <v>0.1</v>
      </c>
      <c r="F45" s="45">
        <v>12.438000000000001</v>
      </c>
      <c r="H45" s="45">
        <v>3.0000000000000001E-3</v>
      </c>
    </row>
    <row r="46" spans="1:11" ht="15.75" thickBot="1">
      <c r="D46" s="47">
        <f>K7/D7</f>
        <v>0.1</v>
      </c>
      <c r="F46" s="48">
        <v>12.478999999999999</v>
      </c>
      <c r="H46" s="48">
        <v>4.0000000000000001E-3</v>
      </c>
    </row>
    <row r="47" spans="1:11" ht="15.75" thickTop="1"/>
    <row r="48" spans="1:11">
      <c r="A48" s="1" t="s">
        <v>41</v>
      </c>
    </row>
    <row r="49" spans="1:7">
      <c r="A49" s="2" t="s">
        <v>42</v>
      </c>
    </row>
    <row r="50" spans="1:7">
      <c r="A50" s="2"/>
    </row>
    <row r="51" spans="1:7" ht="15.75">
      <c r="A51" s="2"/>
      <c r="C51" s="49" t="s">
        <v>43</v>
      </c>
      <c r="F51" s="50" t="s">
        <v>44</v>
      </c>
      <c r="G51" t="s">
        <v>45</v>
      </c>
    </row>
    <row r="52" spans="1:7">
      <c r="A52" s="2"/>
      <c r="C52" s="49"/>
      <c r="F52" s="50" t="s">
        <v>46</v>
      </c>
      <c r="G52" t="s">
        <v>47</v>
      </c>
    </row>
    <row r="53" spans="1:7">
      <c r="F53" s="51" t="s">
        <v>48</v>
      </c>
      <c r="G53" t="s">
        <v>49</v>
      </c>
    </row>
    <row r="55" spans="1:7">
      <c r="A55" s="1" t="s">
        <v>50</v>
      </c>
    </row>
    <row r="56" spans="1:7">
      <c r="A56" s="1"/>
    </row>
    <row r="57" spans="1:7" ht="16.5" thickBot="1">
      <c r="B57" t="s">
        <v>51</v>
      </c>
    </row>
    <row r="58" spans="1:7" ht="15.75" thickTop="1">
      <c r="C58" s="92">
        <v>0.2031</v>
      </c>
      <c r="E58" s="92">
        <v>3.2000000000000002E-3</v>
      </c>
    </row>
    <row r="59" spans="1:7">
      <c r="C59" s="93">
        <v>0.19839999999999999</v>
      </c>
      <c r="E59" s="95">
        <v>3.5000000000000001E-3</v>
      </c>
    </row>
    <row r="60" spans="1:7">
      <c r="C60" s="93">
        <v>3.5000000000000001E-3</v>
      </c>
      <c r="E60" s="95">
        <v>4.5999999999999999E-3</v>
      </c>
    </row>
    <row r="61" spans="1:7">
      <c r="C61" s="93">
        <v>-9.7199999999999995E-2</v>
      </c>
      <c r="E61" s="95">
        <v>3.0000000000000001E-3</v>
      </c>
    </row>
    <row r="62" spans="1:7">
      <c r="B62" s="18" t="s">
        <v>52</v>
      </c>
      <c r="C62" s="93">
        <v>6.1000000000000004E-3</v>
      </c>
      <c r="D62" s="18" t="s">
        <v>53</v>
      </c>
      <c r="E62" s="95">
        <v>5.4999999999999997E-3</v>
      </c>
    </row>
    <row r="63" spans="1:7">
      <c r="C63" s="93">
        <v>4.5499999999999999E-2</v>
      </c>
      <c r="E63" s="95">
        <v>5.8999999999999999E-3</v>
      </c>
    </row>
    <row r="64" spans="1:7">
      <c r="C64" s="93">
        <v>-4.9500000000000002E-2</v>
      </c>
      <c r="E64" s="95">
        <v>8.0000000000000004E-4</v>
      </c>
    </row>
    <row r="65" spans="1:5">
      <c r="C65" s="93">
        <v>-5.9999999999999995E-4</v>
      </c>
      <c r="E65" s="95">
        <v>8.9999999999999998E-4</v>
      </c>
    </row>
    <row r="66" spans="1:5">
      <c r="C66" s="93">
        <v>5.0900000000000001E-2</v>
      </c>
      <c r="E66" s="95">
        <v>1E-3</v>
      </c>
    </row>
    <row r="67" spans="1:5" ht="15.75" thickBot="1">
      <c r="C67" s="94">
        <v>-4.9599999999999998E-2</v>
      </c>
      <c r="E67" s="96">
        <v>5.9999999999999995E-4</v>
      </c>
    </row>
    <row r="68" spans="1:5" ht="15.75" thickTop="1"/>
    <row r="73" spans="1:5">
      <c r="A73" s="1" t="s">
        <v>54</v>
      </c>
    </row>
    <row r="74" spans="1:5" ht="15.75" thickBot="1">
      <c r="A74" t="s">
        <v>55</v>
      </c>
    </row>
    <row r="75" spans="1:5" ht="15.75" thickTop="1">
      <c r="C75" s="52">
        <f t="array" ref="C75:C84">C58:C67</f>
        <v>0.2031</v>
      </c>
    </row>
    <row r="76" spans="1:5">
      <c r="C76" s="53">
        <v>0.19839999999999999</v>
      </c>
    </row>
    <row r="77" spans="1:5">
      <c r="C77" s="53">
        <v>3.5000000000000001E-3</v>
      </c>
    </row>
    <row r="78" spans="1:5">
      <c r="B78" s="31" t="s">
        <v>52</v>
      </c>
      <c r="C78" s="53">
        <v>-9.7199999999999995E-2</v>
      </c>
      <c r="D78" t="s">
        <v>25</v>
      </c>
    </row>
    <row r="79" spans="1:5">
      <c r="C79" s="53">
        <v>6.1000000000000004E-3</v>
      </c>
    </row>
    <row r="80" spans="1:5">
      <c r="C80" s="53">
        <v>4.5499999999999999E-2</v>
      </c>
    </row>
    <row r="81" spans="1:18">
      <c r="C81" s="53">
        <v>-4.9500000000000002E-2</v>
      </c>
    </row>
    <row r="82" spans="1:18">
      <c r="C82" s="53">
        <v>-5.9999999999999995E-4</v>
      </c>
    </row>
    <row r="83" spans="1:18">
      <c r="C83" s="53">
        <v>5.0900000000000001E-2</v>
      </c>
      <c r="P83" s="55"/>
      <c r="R83" s="56"/>
    </row>
    <row r="84" spans="1:18" ht="15.75" thickBot="1">
      <c r="C84" s="54">
        <v>-4.9599999999999998E-2</v>
      </c>
      <c r="R84" s="56"/>
    </row>
    <row r="85" spans="1:18" ht="16.5" thickTop="1" thickBot="1">
      <c r="C85" s="57">
        <f>B32*1000</f>
        <v>1000001.1</v>
      </c>
      <c r="R85" s="56"/>
    </row>
    <row r="86" spans="1:18" ht="15.75" thickTop="1">
      <c r="R86" s="56"/>
    </row>
    <row r="87" spans="1:18">
      <c r="A87" s="1" t="s">
        <v>56</v>
      </c>
      <c r="R87" s="56"/>
    </row>
    <row r="88" spans="1:18">
      <c r="A88" s="1"/>
      <c r="R88" s="56"/>
    </row>
    <row r="89" spans="1:18">
      <c r="A89" s="1"/>
      <c r="R89" s="56"/>
    </row>
    <row r="90" spans="1:18">
      <c r="A90" s="1"/>
      <c r="R90" s="56"/>
    </row>
    <row r="91" spans="1:18">
      <c r="A91" s="1"/>
      <c r="R91" s="56"/>
    </row>
    <row r="92" spans="1:18">
      <c r="A92" s="1"/>
      <c r="R92" s="56"/>
    </row>
    <row r="93" spans="1:18">
      <c r="A93" s="1"/>
      <c r="R93" s="56"/>
    </row>
    <row r="94" spans="1:18">
      <c r="A94" s="1"/>
      <c r="R94" s="56"/>
    </row>
    <row r="95" spans="1:18">
      <c r="A95" s="1"/>
      <c r="R95" s="56"/>
    </row>
    <row r="96" spans="1:18">
      <c r="A96" s="1"/>
      <c r="R96" s="56"/>
    </row>
    <row r="97" spans="1:18">
      <c r="A97" s="1"/>
      <c r="R97" s="56"/>
    </row>
    <row r="98" spans="1:18">
      <c r="A98" s="1"/>
      <c r="R98" s="56"/>
    </row>
    <row r="99" spans="1:18">
      <c r="R99" s="56"/>
    </row>
    <row r="100" spans="1:18">
      <c r="R100" s="56"/>
    </row>
    <row r="101" spans="1:18">
      <c r="R101" s="56"/>
    </row>
    <row r="102" spans="1:18">
      <c r="A102" t="s">
        <v>57</v>
      </c>
      <c r="R102" s="56"/>
    </row>
    <row r="103" spans="1:18">
      <c r="R103" s="56"/>
    </row>
    <row r="104" spans="1:18">
      <c r="A104" t="s">
        <v>58</v>
      </c>
    </row>
    <row r="105" spans="1:18" ht="15.75" thickBot="1"/>
    <row r="106" spans="1:18" ht="15.75" thickTop="1">
      <c r="C106" s="58">
        <f t="array" ref="C106:L113">TRANSPOSE(D8:K17)</f>
        <v>1</v>
      </c>
      <c r="D106" s="59">
        <v>1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60">
        <v>0</v>
      </c>
    </row>
    <row r="107" spans="1:18">
      <c r="C107" s="61">
        <v>-1</v>
      </c>
      <c r="D107" s="37">
        <v>0</v>
      </c>
      <c r="E107" s="37">
        <v>1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62">
        <v>0</v>
      </c>
    </row>
    <row r="108" spans="1:18">
      <c r="C108" s="61">
        <v>0</v>
      </c>
      <c r="D108" s="37">
        <v>-1</v>
      </c>
      <c r="E108" s="37">
        <v>-1</v>
      </c>
      <c r="F108" s="37">
        <v>1</v>
      </c>
      <c r="G108" s="37">
        <v>1</v>
      </c>
      <c r="H108" s="37">
        <v>0</v>
      </c>
      <c r="I108" s="37">
        <v>0</v>
      </c>
      <c r="J108" s="37">
        <v>0</v>
      </c>
      <c r="K108" s="37">
        <v>0</v>
      </c>
      <c r="L108" s="62">
        <v>0</v>
      </c>
    </row>
    <row r="109" spans="1:18">
      <c r="B109" s="31" t="s">
        <v>59</v>
      </c>
      <c r="C109" s="61">
        <v>0</v>
      </c>
      <c r="D109" s="37">
        <v>-1</v>
      </c>
      <c r="E109" s="37">
        <v>-1</v>
      </c>
      <c r="F109" s="37">
        <v>-1</v>
      </c>
      <c r="G109" s="37">
        <v>0</v>
      </c>
      <c r="H109" s="37">
        <v>1</v>
      </c>
      <c r="I109" s="37">
        <v>0</v>
      </c>
      <c r="J109" s="37">
        <v>0</v>
      </c>
      <c r="K109" s="37">
        <v>0</v>
      </c>
      <c r="L109" s="62">
        <v>0</v>
      </c>
    </row>
    <row r="110" spans="1:18">
      <c r="C110" s="61">
        <v>0</v>
      </c>
      <c r="D110" s="37">
        <v>0</v>
      </c>
      <c r="E110" s="37">
        <v>0</v>
      </c>
      <c r="F110" s="37">
        <v>0</v>
      </c>
      <c r="G110" s="37">
        <v>-1</v>
      </c>
      <c r="H110" s="37">
        <v>-1</v>
      </c>
      <c r="I110" s="37">
        <v>1</v>
      </c>
      <c r="J110" s="37">
        <v>1</v>
      </c>
      <c r="K110" s="37">
        <v>0</v>
      </c>
      <c r="L110" s="62">
        <v>0</v>
      </c>
    </row>
    <row r="111" spans="1:18">
      <c r="C111" s="61">
        <v>0</v>
      </c>
      <c r="D111" s="37">
        <v>0</v>
      </c>
      <c r="E111" s="37">
        <v>0</v>
      </c>
      <c r="F111" s="37">
        <v>0</v>
      </c>
      <c r="G111" s="37">
        <v>-1</v>
      </c>
      <c r="H111" s="37">
        <v>-1</v>
      </c>
      <c r="I111" s="37">
        <v>-1</v>
      </c>
      <c r="J111" s="37">
        <v>0</v>
      </c>
      <c r="K111" s="37">
        <v>1</v>
      </c>
      <c r="L111" s="62">
        <v>0</v>
      </c>
    </row>
    <row r="112" spans="1:18">
      <c r="C112" s="61">
        <v>0</v>
      </c>
      <c r="D112" s="37">
        <v>0</v>
      </c>
      <c r="E112" s="37">
        <v>0</v>
      </c>
      <c r="F112" s="37">
        <v>0</v>
      </c>
      <c r="G112" s="37">
        <v>-1</v>
      </c>
      <c r="H112" s="37">
        <v>0</v>
      </c>
      <c r="I112" s="37">
        <v>0</v>
      </c>
      <c r="J112" s="37">
        <v>-1</v>
      </c>
      <c r="K112" s="37">
        <v>-1</v>
      </c>
      <c r="L112" s="62">
        <v>1</v>
      </c>
    </row>
    <row r="113" spans="1:12" ht="15.75" thickBot="1">
      <c r="C113" s="63">
        <v>0</v>
      </c>
      <c r="D113" s="64">
        <v>0</v>
      </c>
      <c r="E113" s="64">
        <v>0</v>
      </c>
      <c r="F113" s="64">
        <v>0</v>
      </c>
      <c r="G113" s="64">
        <v>0</v>
      </c>
      <c r="H113" s="64">
        <v>-1</v>
      </c>
      <c r="I113" s="64">
        <v>0</v>
      </c>
      <c r="J113" s="64">
        <v>-1</v>
      </c>
      <c r="K113" s="64">
        <v>-1</v>
      </c>
      <c r="L113" s="65">
        <v>-1</v>
      </c>
    </row>
    <row r="114" spans="1:12" ht="15.75" thickTop="1"/>
    <row r="116" spans="1:12">
      <c r="A116" t="s">
        <v>60</v>
      </c>
    </row>
    <row r="117" spans="1:12" ht="15.75" thickBot="1">
      <c r="A117" t="s">
        <v>61</v>
      </c>
    </row>
    <row r="118" spans="1:12" ht="15.75" thickTop="1">
      <c r="C118" s="58">
        <f t="array" ref="C118:J125">MMULT(C106:L113,D8:K17)</f>
        <v>2</v>
      </c>
      <c r="D118" s="59">
        <v>-1</v>
      </c>
      <c r="E118" s="59">
        <v>-1</v>
      </c>
      <c r="F118" s="59">
        <v>-1</v>
      </c>
      <c r="G118" s="59">
        <v>0</v>
      </c>
      <c r="H118" s="59">
        <v>0</v>
      </c>
      <c r="I118" s="59">
        <v>0</v>
      </c>
      <c r="J118" s="60">
        <v>0</v>
      </c>
    </row>
    <row r="119" spans="1:12">
      <c r="C119" s="61">
        <v>-1</v>
      </c>
      <c r="D119" s="37">
        <v>2</v>
      </c>
      <c r="E119" s="37">
        <v>-1</v>
      </c>
      <c r="F119" s="37">
        <v>-1</v>
      </c>
      <c r="G119" s="37">
        <v>0</v>
      </c>
      <c r="H119" s="37">
        <v>0</v>
      </c>
      <c r="I119" s="37">
        <v>0</v>
      </c>
      <c r="J119" s="62">
        <v>0</v>
      </c>
    </row>
    <row r="120" spans="1:12">
      <c r="C120" s="61">
        <v>-1</v>
      </c>
      <c r="D120" s="37">
        <v>-1</v>
      </c>
      <c r="E120" s="37">
        <v>4</v>
      </c>
      <c r="F120" s="37">
        <v>1</v>
      </c>
      <c r="G120" s="37">
        <v>-1</v>
      </c>
      <c r="H120" s="37">
        <v>-1</v>
      </c>
      <c r="I120" s="37">
        <v>-1</v>
      </c>
      <c r="J120" s="62">
        <v>0</v>
      </c>
    </row>
    <row r="121" spans="1:12">
      <c r="B121" s="31" t="s">
        <v>62</v>
      </c>
      <c r="C121" s="61">
        <v>-1</v>
      </c>
      <c r="D121" s="37">
        <v>-1</v>
      </c>
      <c r="E121" s="37">
        <v>1</v>
      </c>
      <c r="F121" s="37">
        <v>4</v>
      </c>
      <c r="G121" s="37">
        <v>-1</v>
      </c>
      <c r="H121" s="37">
        <v>-1</v>
      </c>
      <c r="I121" s="37">
        <v>0</v>
      </c>
      <c r="J121" s="62">
        <v>-1</v>
      </c>
    </row>
    <row r="122" spans="1:12">
      <c r="C122" s="61">
        <v>0</v>
      </c>
      <c r="D122" s="37">
        <v>0</v>
      </c>
      <c r="E122" s="37">
        <v>-1</v>
      </c>
      <c r="F122" s="37">
        <v>-1</v>
      </c>
      <c r="G122" s="37">
        <v>4</v>
      </c>
      <c r="H122" s="37">
        <v>1</v>
      </c>
      <c r="I122" s="37">
        <v>0</v>
      </c>
      <c r="J122" s="62">
        <v>0</v>
      </c>
    </row>
    <row r="123" spans="1:12">
      <c r="C123" s="61">
        <v>0</v>
      </c>
      <c r="D123" s="37">
        <v>0</v>
      </c>
      <c r="E123" s="37">
        <v>-1</v>
      </c>
      <c r="F123" s="37">
        <v>-1</v>
      </c>
      <c r="G123" s="37">
        <v>1</v>
      </c>
      <c r="H123" s="37">
        <v>4</v>
      </c>
      <c r="I123" s="37">
        <v>0</v>
      </c>
      <c r="J123" s="62">
        <v>0</v>
      </c>
    </row>
    <row r="124" spans="1:12">
      <c r="C124" s="61">
        <v>0</v>
      </c>
      <c r="D124" s="37">
        <v>0</v>
      </c>
      <c r="E124" s="37">
        <v>-1</v>
      </c>
      <c r="F124" s="37">
        <v>0</v>
      </c>
      <c r="G124" s="37">
        <v>0</v>
      </c>
      <c r="H124" s="37">
        <v>0</v>
      </c>
      <c r="I124" s="37">
        <v>4</v>
      </c>
      <c r="J124" s="62">
        <v>1</v>
      </c>
    </row>
    <row r="125" spans="1:12" ht="15.75" thickBot="1">
      <c r="C125" s="63">
        <v>0</v>
      </c>
      <c r="D125" s="64">
        <v>0</v>
      </c>
      <c r="E125" s="64">
        <v>0</v>
      </c>
      <c r="F125" s="64">
        <v>-1</v>
      </c>
      <c r="G125" s="64">
        <v>0</v>
      </c>
      <c r="H125" s="64">
        <v>0</v>
      </c>
      <c r="I125" s="64">
        <v>1</v>
      </c>
      <c r="J125" s="65">
        <v>4</v>
      </c>
    </row>
    <row r="126" spans="1:12" ht="15.75" thickTop="1"/>
    <row r="128" spans="1:12">
      <c r="A128" t="s">
        <v>63</v>
      </c>
    </row>
    <row r="129" spans="1:13">
      <c r="A129" t="s">
        <v>64</v>
      </c>
    </row>
    <row r="130" spans="1:13" ht="15.75" thickBot="1"/>
    <row r="131" spans="1:13" ht="15.75" thickTop="1">
      <c r="C131" s="58">
        <f t="array" ref="C131:J138">C118:J125</f>
        <v>2</v>
      </c>
      <c r="D131" s="59">
        <v>-1</v>
      </c>
      <c r="E131" s="59">
        <v>-1</v>
      </c>
      <c r="F131" s="59">
        <v>-1</v>
      </c>
      <c r="G131" s="59">
        <v>0</v>
      </c>
      <c r="H131" s="59">
        <v>0</v>
      </c>
      <c r="I131" s="59">
        <v>0</v>
      </c>
      <c r="J131" s="60">
        <v>0</v>
      </c>
      <c r="K131" s="66">
        <v>1</v>
      </c>
      <c r="M131" s="67" t="s">
        <v>65</v>
      </c>
    </row>
    <row r="132" spans="1:13">
      <c r="C132" s="61">
        <v>-1</v>
      </c>
      <c r="D132" s="37">
        <v>2</v>
      </c>
      <c r="E132" s="37">
        <v>-1</v>
      </c>
      <c r="F132" s="37">
        <v>-1</v>
      </c>
      <c r="G132" s="37">
        <v>0</v>
      </c>
      <c r="H132" s="37">
        <v>0</v>
      </c>
      <c r="I132" s="37">
        <v>0</v>
      </c>
      <c r="J132" s="62">
        <v>0</v>
      </c>
      <c r="K132" s="68">
        <v>0</v>
      </c>
      <c r="M132" s="69" t="s">
        <v>66</v>
      </c>
    </row>
    <row r="133" spans="1:13">
      <c r="C133" s="61">
        <v>-1</v>
      </c>
      <c r="D133" s="37">
        <v>-1</v>
      </c>
      <c r="E133" s="37">
        <v>4</v>
      </c>
      <c r="F133" s="37">
        <v>1</v>
      </c>
      <c r="G133" s="37">
        <v>-1</v>
      </c>
      <c r="H133" s="37">
        <v>-1</v>
      </c>
      <c r="I133" s="37">
        <v>-1</v>
      </c>
      <c r="J133" s="62">
        <v>0</v>
      </c>
      <c r="K133" s="68">
        <v>0</v>
      </c>
      <c r="M133" s="69" t="s">
        <v>67</v>
      </c>
    </row>
    <row r="134" spans="1:13">
      <c r="B134" s="31" t="s">
        <v>68</v>
      </c>
      <c r="C134" s="61">
        <v>-1</v>
      </c>
      <c r="D134" s="37">
        <v>-1</v>
      </c>
      <c r="E134" s="37">
        <v>1</v>
      </c>
      <c r="F134" s="37">
        <v>4</v>
      </c>
      <c r="G134" s="37">
        <v>-1</v>
      </c>
      <c r="H134" s="37">
        <v>-1</v>
      </c>
      <c r="I134" s="37">
        <v>0</v>
      </c>
      <c r="J134" s="62">
        <v>-1</v>
      </c>
      <c r="K134" s="68">
        <v>0</v>
      </c>
      <c r="M134" s="69" t="s">
        <v>69</v>
      </c>
    </row>
    <row r="135" spans="1:13">
      <c r="C135" s="61">
        <v>0</v>
      </c>
      <c r="D135" s="37">
        <v>0</v>
      </c>
      <c r="E135" s="37">
        <v>-1</v>
      </c>
      <c r="F135" s="37">
        <v>-1</v>
      </c>
      <c r="G135" s="37">
        <v>4</v>
      </c>
      <c r="H135" s="37">
        <v>1</v>
      </c>
      <c r="I135" s="37">
        <v>0</v>
      </c>
      <c r="J135" s="62">
        <v>0</v>
      </c>
      <c r="K135" s="68">
        <v>0</v>
      </c>
      <c r="M135" s="69" t="s">
        <v>70</v>
      </c>
    </row>
    <row r="136" spans="1:13">
      <c r="C136" s="61">
        <v>0</v>
      </c>
      <c r="D136" s="37">
        <v>0</v>
      </c>
      <c r="E136" s="37">
        <v>-1</v>
      </c>
      <c r="F136" s="37">
        <v>-1</v>
      </c>
      <c r="G136" s="37">
        <v>1</v>
      </c>
      <c r="H136" s="37">
        <v>4</v>
      </c>
      <c r="I136" s="37">
        <v>0</v>
      </c>
      <c r="J136" s="62">
        <v>0</v>
      </c>
      <c r="K136" s="68">
        <v>0</v>
      </c>
      <c r="M136" s="69" t="s">
        <v>71</v>
      </c>
    </row>
    <row r="137" spans="1:13">
      <c r="C137" s="61">
        <v>0</v>
      </c>
      <c r="D137" s="37">
        <v>0</v>
      </c>
      <c r="E137" s="37">
        <v>-1</v>
      </c>
      <c r="F137" s="37">
        <v>0</v>
      </c>
      <c r="G137" s="37">
        <v>0</v>
      </c>
      <c r="H137" s="37">
        <v>0</v>
      </c>
      <c r="I137" s="37">
        <v>4</v>
      </c>
      <c r="J137" s="62">
        <v>1</v>
      </c>
      <c r="K137" s="68">
        <v>0</v>
      </c>
      <c r="M137" s="69" t="s">
        <v>72</v>
      </c>
    </row>
    <row r="138" spans="1:13" ht="15.75" thickBot="1">
      <c r="C138" s="63">
        <v>0</v>
      </c>
      <c r="D138" s="64">
        <v>0</v>
      </c>
      <c r="E138" s="64">
        <v>0</v>
      </c>
      <c r="F138" s="64">
        <v>-1</v>
      </c>
      <c r="G138" s="64">
        <v>0</v>
      </c>
      <c r="H138" s="64">
        <v>0</v>
      </c>
      <c r="I138" s="64">
        <v>1</v>
      </c>
      <c r="J138" s="65">
        <v>4</v>
      </c>
      <c r="K138" s="68">
        <v>0</v>
      </c>
      <c r="M138" s="70" t="s">
        <v>73</v>
      </c>
    </row>
    <row r="139" spans="1:13" ht="16.5" thickTop="1" thickBot="1">
      <c r="C139" s="71">
        <v>1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  <c r="I139" s="72">
        <v>0</v>
      </c>
      <c r="J139" s="72">
        <v>0</v>
      </c>
      <c r="K139" s="73">
        <v>0</v>
      </c>
      <c r="M139" s="74" t="s">
        <v>74</v>
      </c>
    </row>
    <row r="140" spans="1:13" ht="15.75" thickTop="1"/>
    <row r="142" spans="1:13">
      <c r="A142" t="s">
        <v>75</v>
      </c>
    </row>
    <row r="143" spans="1:13">
      <c r="A143" t="s">
        <v>64</v>
      </c>
    </row>
    <row r="144" spans="1:13" ht="15.75" thickBot="1"/>
    <row r="145" spans="1:15" ht="15.75" thickTop="1">
      <c r="C145" s="58">
        <f t="array" ref="C145:L152">C106:L113</f>
        <v>1</v>
      </c>
      <c r="D145" s="59">
        <v>1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60">
        <v>0</v>
      </c>
      <c r="M145" s="66">
        <v>0</v>
      </c>
      <c r="O145" s="67" t="s">
        <v>76</v>
      </c>
    </row>
    <row r="146" spans="1:15">
      <c r="C146" s="61">
        <v>-1</v>
      </c>
      <c r="D146" s="37">
        <v>0</v>
      </c>
      <c r="E146" s="37">
        <v>1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62">
        <v>0</v>
      </c>
      <c r="M146" s="68">
        <v>0</v>
      </c>
      <c r="O146" s="69" t="s">
        <v>77</v>
      </c>
    </row>
    <row r="147" spans="1:15">
      <c r="C147" s="61">
        <v>0</v>
      </c>
      <c r="D147" s="37">
        <v>-1</v>
      </c>
      <c r="E147" s="37">
        <v>-1</v>
      </c>
      <c r="F147" s="37">
        <v>1</v>
      </c>
      <c r="G147" s="37">
        <v>1</v>
      </c>
      <c r="H147" s="37">
        <v>0</v>
      </c>
      <c r="I147" s="37">
        <v>0</v>
      </c>
      <c r="J147" s="37">
        <v>0</v>
      </c>
      <c r="K147" s="37">
        <v>0</v>
      </c>
      <c r="L147" s="62">
        <v>0</v>
      </c>
      <c r="M147" s="68">
        <v>0</v>
      </c>
      <c r="O147" s="69" t="s">
        <v>78</v>
      </c>
    </row>
    <row r="148" spans="1:15">
      <c r="C148" s="61">
        <v>0</v>
      </c>
      <c r="D148" s="37">
        <v>-1</v>
      </c>
      <c r="E148" s="37">
        <v>-1</v>
      </c>
      <c r="F148" s="37">
        <v>-1</v>
      </c>
      <c r="G148" s="37">
        <v>0</v>
      </c>
      <c r="H148" s="37">
        <v>1</v>
      </c>
      <c r="I148" s="37">
        <v>0</v>
      </c>
      <c r="J148" s="37">
        <v>0</v>
      </c>
      <c r="K148" s="37">
        <v>0</v>
      </c>
      <c r="L148" s="62">
        <v>0</v>
      </c>
      <c r="M148" s="68">
        <v>0</v>
      </c>
      <c r="O148" s="69" t="s">
        <v>79</v>
      </c>
    </row>
    <row r="149" spans="1:15">
      <c r="B149" s="31" t="s">
        <v>80</v>
      </c>
      <c r="C149" s="61">
        <v>0</v>
      </c>
      <c r="D149" s="37">
        <v>0</v>
      </c>
      <c r="E149" s="37">
        <v>0</v>
      </c>
      <c r="F149" s="37">
        <v>0</v>
      </c>
      <c r="G149" s="37">
        <v>-1</v>
      </c>
      <c r="H149" s="37">
        <v>-1</v>
      </c>
      <c r="I149" s="37">
        <v>1</v>
      </c>
      <c r="J149" s="37">
        <v>1</v>
      </c>
      <c r="K149" s="37">
        <v>0</v>
      </c>
      <c r="L149" s="62">
        <v>0</v>
      </c>
      <c r="M149" s="68">
        <v>0</v>
      </c>
      <c r="O149" s="69" t="s">
        <v>81</v>
      </c>
    </row>
    <row r="150" spans="1:15">
      <c r="C150" s="61">
        <v>0</v>
      </c>
      <c r="D150" s="37">
        <v>0</v>
      </c>
      <c r="E150" s="37">
        <v>0</v>
      </c>
      <c r="F150" s="37">
        <v>0</v>
      </c>
      <c r="G150" s="37">
        <v>-1</v>
      </c>
      <c r="H150" s="37">
        <v>-1</v>
      </c>
      <c r="I150" s="37">
        <v>-1</v>
      </c>
      <c r="J150" s="37">
        <v>0</v>
      </c>
      <c r="K150" s="37">
        <v>1</v>
      </c>
      <c r="L150" s="62">
        <v>0</v>
      </c>
      <c r="M150" s="68">
        <v>0</v>
      </c>
      <c r="O150" s="69" t="s">
        <v>82</v>
      </c>
    </row>
    <row r="151" spans="1:15">
      <c r="C151" s="61">
        <v>0</v>
      </c>
      <c r="D151" s="37">
        <v>0</v>
      </c>
      <c r="E151" s="37">
        <v>0</v>
      </c>
      <c r="F151" s="37">
        <v>0</v>
      </c>
      <c r="G151" s="37">
        <v>-1</v>
      </c>
      <c r="H151" s="37">
        <v>0</v>
      </c>
      <c r="I151" s="37">
        <v>0</v>
      </c>
      <c r="J151" s="37">
        <v>-1</v>
      </c>
      <c r="K151" s="37">
        <v>-1</v>
      </c>
      <c r="L151" s="62">
        <v>1</v>
      </c>
      <c r="M151" s="68">
        <v>0</v>
      </c>
      <c r="O151" s="69" t="s">
        <v>83</v>
      </c>
    </row>
    <row r="152" spans="1:15" ht="15.75" thickBot="1">
      <c r="C152" s="63">
        <v>0</v>
      </c>
      <c r="D152" s="64">
        <v>0</v>
      </c>
      <c r="E152" s="64">
        <v>0</v>
      </c>
      <c r="F152" s="64">
        <v>0</v>
      </c>
      <c r="G152" s="64">
        <v>0</v>
      </c>
      <c r="H152" s="64">
        <v>-1</v>
      </c>
      <c r="I152" s="64">
        <v>0</v>
      </c>
      <c r="J152" s="64">
        <v>-1</v>
      </c>
      <c r="K152" s="64">
        <v>-1</v>
      </c>
      <c r="L152" s="65">
        <v>-1</v>
      </c>
      <c r="M152" s="68">
        <v>0</v>
      </c>
      <c r="O152" s="70" t="s">
        <v>84</v>
      </c>
    </row>
    <row r="153" spans="1:15" ht="16.5" thickTop="1" thickBot="1">
      <c r="C153" s="71">
        <v>0</v>
      </c>
      <c r="D153" s="72">
        <v>0</v>
      </c>
      <c r="E153" s="72">
        <v>0</v>
      </c>
      <c r="F153" s="72">
        <v>0</v>
      </c>
      <c r="G153" s="72">
        <v>0</v>
      </c>
      <c r="H153" s="72">
        <v>0</v>
      </c>
      <c r="I153" s="72">
        <v>0</v>
      </c>
      <c r="J153" s="72">
        <v>0</v>
      </c>
      <c r="K153" s="72">
        <v>0</v>
      </c>
      <c r="L153" s="72">
        <v>0</v>
      </c>
      <c r="M153" s="73">
        <v>1</v>
      </c>
      <c r="O153" s="75" t="s">
        <v>85</v>
      </c>
    </row>
    <row r="154" spans="1:15" ht="15.75" thickTop="1"/>
    <row r="158" spans="1:15">
      <c r="A158" t="s">
        <v>86</v>
      </c>
    </row>
    <row r="164" spans="1:11">
      <c r="A164" t="s">
        <v>87</v>
      </c>
    </row>
    <row r="165" spans="1:11" ht="15.75" thickBot="1"/>
    <row r="166" spans="1:11" ht="15.75" thickTop="1">
      <c r="C166" s="58">
        <f t="array" ref="C166:K174">MINVERSE(C131:K139)</f>
        <v>0</v>
      </c>
      <c r="D166" s="59">
        <v>5.5511151231257827E-17</v>
      </c>
      <c r="E166" s="59">
        <v>-2.4980018054066022E-16</v>
      </c>
      <c r="F166" s="59">
        <v>-6.106226635438361E-16</v>
      </c>
      <c r="G166" s="59">
        <v>-1.6653345369377348E-16</v>
      </c>
      <c r="H166" s="59">
        <v>-1.6653345369377348E-16</v>
      </c>
      <c r="I166" s="59">
        <v>-4.8572257327350599E-17</v>
      </c>
      <c r="J166" s="59">
        <v>-4.163336342344337E-17</v>
      </c>
      <c r="K166" s="60">
        <v>1.0000000000000002</v>
      </c>
    </row>
    <row r="167" spans="1:11">
      <c r="C167" s="61">
        <v>0</v>
      </c>
      <c r="D167" s="37">
        <v>0.66666666666666663</v>
      </c>
      <c r="E167" s="37">
        <v>0.16666666666666644</v>
      </c>
      <c r="F167" s="37">
        <v>0.16666666666666607</v>
      </c>
      <c r="G167" s="37">
        <v>6.6666666666666499E-2</v>
      </c>
      <c r="H167" s="37">
        <v>6.6666666666666499E-2</v>
      </c>
      <c r="I167" s="37">
        <v>3.3333333333333277E-2</v>
      </c>
      <c r="J167" s="37">
        <v>3.3333333333333284E-2</v>
      </c>
      <c r="K167" s="62">
        <v>1.0000000000000002</v>
      </c>
    </row>
    <row r="168" spans="1:11">
      <c r="C168" s="61">
        <v>0</v>
      </c>
      <c r="D168" s="37">
        <v>0.16666666666666663</v>
      </c>
      <c r="E168" s="37">
        <v>0.35416666666666652</v>
      </c>
      <c r="F168" s="37">
        <v>-2.083333333333362E-2</v>
      </c>
      <c r="G168" s="37">
        <v>6.6666666666666596E-2</v>
      </c>
      <c r="H168" s="37">
        <v>6.6666666666666596E-2</v>
      </c>
      <c r="I168" s="37">
        <v>9.5833333333333312E-2</v>
      </c>
      <c r="J168" s="37">
        <v>-2.9166666666666688E-2</v>
      </c>
      <c r="K168" s="62">
        <v>0.50000000000000011</v>
      </c>
    </row>
    <row r="169" spans="1:11" ht="15.75">
      <c r="B169" s="31" t="s">
        <v>88</v>
      </c>
      <c r="C169" s="61">
        <v>0</v>
      </c>
      <c r="D169" s="37">
        <v>0.16666666666666666</v>
      </c>
      <c r="E169" s="37">
        <v>-2.0833333333333409E-2</v>
      </c>
      <c r="F169" s="37">
        <v>0.35416666666666635</v>
      </c>
      <c r="G169" s="37">
        <v>6.6666666666666582E-2</v>
      </c>
      <c r="H169" s="37">
        <v>6.6666666666666582E-2</v>
      </c>
      <c r="I169" s="37">
        <v>-2.9166666666666691E-2</v>
      </c>
      <c r="J169" s="37">
        <v>9.5833333333333312E-2</v>
      </c>
      <c r="K169" s="62">
        <v>0.50000000000000011</v>
      </c>
    </row>
    <row r="170" spans="1:11">
      <c r="C170" s="61">
        <v>0</v>
      </c>
      <c r="D170" s="37">
        <v>6.6666666666666652E-2</v>
      </c>
      <c r="E170" s="37">
        <v>6.6666666666666541E-2</v>
      </c>
      <c r="F170" s="37">
        <v>6.6666666666666541E-2</v>
      </c>
      <c r="G170" s="37">
        <v>0.29333333333333328</v>
      </c>
      <c r="H170" s="37">
        <v>-4.0000000000000036E-2</v>
      </c>
      <c r="I170" s="37">
        <v>1.3333333333333322E-2</v>
      </c>
      <c r="J170" s="37">
        <v>1.3333333333333322E-2</v>
      </c>
      <c r="K170" s="62">
        <v>0.2</v>
      </c>
    </row>
    <row r="171" spans="1:11">
      <c r="C171" s="61">
        <v>0</v>
      </c>
      <c r="D171" s="37">
        <v>6.666666666666643E-2</v>
      </c>
      <c r="E171" s="37">
        <v>6.6666666666666721E-2</v>
      </c>
      <c r="F171" s="37">
        <v>6.6666666666666582E-2</v>
      </c>
      <c r="G171" s="37">
        <v>-0.04</v>
      </c>
      <c r="H171" s="37">
        <v>0.29333333333333333</v>
      </c>
      <c r="I171" s="37">
        <v>1.3333333333333345E-2</v>
      </c>
      <c r="J171" s="37">
        <v>1.3333333333333327E-2</v>
      </c>
      <c r="K171" s="62">
        <v>0.20000000000000004</v>
      </c>
    </row>
    <row r="172" spans="1:11">
      <c r="C172" s="61">
        <v>0</v>
      </c>
      <c r="D172" s="37">
        <v>3.3333333333333291E-2</v>
      </c>
      <c r="E172" s="37">
        <v>9.583333333333327E-2</v>
      </c>
      <c r="F172" s="37">
        <v>-2.9166666666666705E-2</v>
      </c>
      <c r="G172" s="37">
        <v>1.333333333333332E-2</v>
      </c>
      <c r="H172" s="37">
        <v>1.333333333333332E-2</v>
      </c>
      <c r="I172" s="37">
        <v>0.29416666666666663</v>
      </c>
      <c r="J172" s="37">
        <v>-8.083333333333334E-2</v>
      </c>
      <c r="K172" s="62">
        <v>9.9999999999999992E-2</v>
      </c>
    </row>
    <row r="173" spans="1:11">
      <c r="C173" s="61">
        <v>0</v>
      </c>
      <c r="D173" s="37">
        <v>3.3333333333333284E-2</v>
      </c>
      <c r="E173" s="37">
        <v>-2.9166666666666702E-2</v>
      </c>
      <c r="F173" s="37">
        <v>9.5833333333333257E-2</v>
      </c>
      <c r="G173" s="37">
        <v>1.333333333333332E-2</v>
      </c>
      <c r="H173" s="37">
        <v>1.333333333333332E-2</v>
      </c>
      <c r="I173" s="37">
        <v>-8.083333333333334E-2</v>
      </c>
      <c r="J173" s="37">
        <v>0.29416666666666663</v>
      </c>
      <c r="K173" s="62">
        <v>9.9999999999999992E-2</v>
      </c>
    </row>
    <row r="174" spans="1:11" ht="15.75" thickBot="1">
      <c r="C174" s="63">
        <v>1</v>
      </c>
      <c r="D174" s="64">
        <v>0.99999999999999978</v>
      </c>
      <c r="E174" s="64">
        <v>0.5</v>
      </c>
      <c r="F174" s="64">
        <v>0.5</v>
      </c>
      <c r="G174" s="64">
        <v>0.2</v>
      </c>
      <c r="H174" s="64">
        <v>0.2</v>
      </c>
      <c r="I174" s="64">
        <v>0.1</v>
      </c>
      <c r="J174" s="64">
        <v>9.9999999999999992E-2</v>
      </c>
      <c r="K174" s="65">
        <v>-5.551115123125783E-18</v>
      </c>
    </row>
    <row r="175" spans="1:11" ht="15.75" thickTop="1"/>
    <row r="177" spans="1:13">
      <c r="A177" t="s">
        <v>89</v>
      </c>
    </row>
    <row r="178" spans="1:13" ht="15.75" thickBot="1"/>
    <row r="179" spans="1:13" ht="15.75" thickTop="1">
      <c r="C179" s="58">
        <f t="array" ref="C179:M187">MMULT(C166:K174,C145:M153)</f>
        <v>-5.5511151231257827E-17</v>
      </c>
      <c r="D179" s="59">
        <v>8.6042284408449632E-16</v>
      </c>
      <c r="E179" s="59">
        <v>9.1593399531575415E-16</v>
      </c>
      <c r="F179" s="59">
        <v>3.6082248300317588E-16</v>
      </c>
      <c r="G179" s="59">
        <v>1.3183898417423734E-16</v>
      </c>
      <c r="H179" s="59">
        <v>-2.3592239273284576E-16</v>
      </c>
      <c r="I179" s="59">
        <v>0</v>
      </c>
      <c r="J179" s="59">
        <v>-7.6327832942979512E-17</v>
      </c>
      <c r="K179" s="59">
        <v>-7.6327832942979512E-17</v>
      </c>
      <c r="L179" s="59">
        <v>-6.9388939039072284E-18</v>
      </c>
      <c r="M179" s="60">
        <v>1.0000000000000002</v>
      </c>
    </row>
    <row r="180" spans="1:13">
      <c r="C180" s="61">
        <v>-0.66666666666666663</v>
      </c>
      <c r="D180" s="37">
        <v>-0.33333333333333248</v>
      </c>
      <c r="E180" s="37">
        <v>0.33333333333333415</v>
      </c>
      <c r="F180" s="37">
        <v>3.6082248300317588E-16</v>
      </c>
      <c r="G180" s="37">
        <v>1.5959455978986625E-16</v>
      </c>
      <c r="H180" s="37">
        <v>-2.0816681711721685E-16</v>
      </c>
      <c r="I180" s="37">
        <v>0</v>
      </c>
      <c r="J180" s="37">
        <v>-6.2450045135165055E-17</v>
      </c>
      <c r="K180" s="37">
        <v>-6.2450045135165055E-17</v>
      </c>
      <c r="L180" s="37">
        <v>-6.9388939039072284E-18</v>
      </c>
      <c r="M180" s="62">
        <v>1.0000000000000002</v>
      </c>
    </row>
    <row r="181" spans="1:13">
      <c r="C181" s="61">
        <v>-0.16666666666666663</v>
      </c>
      <c r="D181" s="37">
        <v>-0.33333333333333293</v>
      </c>
      <c r="E181" s="37">
        <v>-0.16666666666666627</v>
      </c>
      <c r="F181" s="37">
        <v>0.37500000000000011</v>
      </c>
      <c r="G181" s="37">
        <v>0.125</v>
      </c>
      <c r="H181" s="37">
        <v>-0.12500000000000011</v>
      </c>
      <c r="I181" s="37">
        <v>0</v>
      </c>
      <c r="J181" s="37">
        <v>-2.7755575615628914E-17</v>
      </c>
      <c r="K181" s="37">
        <v>-2.7755575615628914E-17</v>
      </c>
      <c r="L181" s="37">
        <v>0.125</v>
      </c>
      <c r="M181" s="62">
        <v>0.50000000000000011</v>
      </c>
    </row>
    <row r="182" spans="1:13">
      <c r="B182" s="76" t="s">
        <v>90</v>
      </c>
      <c r="C182" s="61">
        <v>-0.16666666666666666</v>
      </c>
      <c r="D182" s="37">
        <v>-0.33333333333333293</v>
      </c>
      <c r="E182" s="37">
        <v>-0.1666666666666663</v>
      </c>
      <c r="F182" s="37">
        <v>-0.37499999999999978</v>
      </c>
      <c r="G182" s="37">
        <v>-0.12499999999999988</v>
      </c>
      <c r="H182" s="37">
        <v>0.12499999999999985</v>
      </c>
      <c r="I182" s="37">
        <v>0</v>
      </c>
      <c r="J182" s="37">
        <v>-4.163336342344337E-17</v>
      </c>
      <c r="K182" s="37">
        <v>-4.163336342344337E-17</v>
      </c>
      <c r="L182" s="37">
        <v>-0.125</v>
      </c>
      <c r="M182" s="62">
        <v>0.50000000000000011</v>
      </c>
    </row>
    <row r="183" spans="1:13">
      <c r="C183" s="61">
        <v>-6.6666666666666652E-2</v>
      </c>
      <c r="D183" s="37">
        <v>-0.13333333333333308</v>
      </c>
      <c r="E183" s="37">
        <v>-6.666666666666643E-2</v>
      </c>
      <c r="F183" s="37">
        <v>0</v>
      </c>
      <c r="G183" s="37">
        <v>-0.2</v>
      </c>
      <c r="H183" s="37">
        <v>-0.2</v>
      </c>
      <c r="I183" s="37">
        <v>0.33333333333333331</v>
      </c>
      <c r="J183" s="37">
        <v>0.26666666666666666</v>
      </c>
      <c r="K183" s="37">
        <v>-6.666666666666668E-2</v>
      </c>
      <c r="L183" s="37">
        <v>0</v>
      </c>
      <c r="M183" s="62">
        <v>0.2</v>
      </c>
    </row>
    <row r="184" spans="1:13">
      <c r="C184" s="61">
        <v>-6.666666666666643E-2</v>
      </c>
      <c r="D184" s="37">
        <v>-0.1333333333333333</v>
      </c>
      <c r="E184" s="37">
        <v>-6.6666666666666874E-2</v>
      </c>
      <c r="F184" s="37">
        <v>1.3877787807814457E-16</v>
      </c>
      <c r="G184" s="37">
        <v>-0.19999999999999996</v>
      </c>
      <c r="H184" s="37">
        <v>-0.20000000000000009</v>
      </c>
      <c r="I184" s="37">
        <v>-0.33333333333333331</v>
      </c>
      <c r="J184" s="37">
        <v>-6.6666666666666666E-2</v>
      </c>
      <c r="K184" s="37">
        <v>0.26666666666666666</v>
      </c>
      <c r="L184" s="37">
        <v>1.7347234759768071E-17</v>
      </c>
      <c r="M184" s="62">
        <v>0.20000000000000004</v>
      </c>
    </row>
    <row r="185" spans="1:13">
      <c r="C185" s="61">
        <v>-3.3333333333333291E-2</v>
      </c>
      <c r="D185" s="37">
        <v>-6.6666666666666569E-2</v>
      </c>
      <c r="E185" s="37">
        <v>-3.333333333333327E-2</v>
      </c>
      <c r="F185" s="37">
        <v>0.12499999999999997</v>
      </c>
      <c r="G185" s="37">
        <v>-0.22500000000000001</v>
      </c>
      <c r="H185" s="37">
        <v>2.4999999999999994E-2</v>
      </c>
      <c r="I185" s="37">
        <v>0</v>
      </c>
      <c r="J185" s="37">
        <v>-0.19999999999999998</v>
      </c>
      <c r="K185" s="37">
        <v>-0.19999999999999998</v>
      </c>
      <c r="L185" s="37">
        <v>0.375</v>
      </c>
      <c r="M185" s="62">
        <v>9.9999999999999992E-2</v>
      </c>
    </row>
    <row r="186" spans="1:13">
      <c r="C186" s="61">
        <v>-3.3333333333333284E-2</v>
      </c>
      <c r="D186" s="37">
        <v>-6.6666666666666555E-2</v>
      </c>
      <c r="E186" s="37">
        <v>-3.333333333333327E-2</v>
      </c>
      <c r="F186" s="37">
        <v>-0.12499999999999996</v>
      </c>
      <c r="G186" s="37">
        <v>2.4999999999999994E-2</v>
      </c>
      <c r="H186" s="37">
        <v>-0.22500000000000003</v>
      </c>
      <c r="I186" s="37">
        <v>0</v>
      </c>
      <c r="J186" s="37">
        <v>-0.19999999999999996</v>
      </c>
      <c r="K186" s="37">
        <v>-0.19999999999999996</v>
      </c>
      <c r="L186" s="37">
        <v>-0.375</v>
      </c>
      <c r="M186" s="62">
        <v>9.9999999999999992E-2</v>
      </c>
    </row>
    <row r="187" spans="1:13" ht="15.75" thickBot="1">
      <c r="C187" s="63">
        <v>2.2204460492503131E-16</v>
      </c>
      <c r="D187" s="64">
        <v>0</v>
      </c>
      <c r="E187" s="64">
        <v>-2.2204460492503131E-16</v>
      </c>
      <c r="F187" s="64">
        <v>0</v>
      </c>
      <c r="G187" s="64">
        <v>-2.7755575615628914E-17</v>
      </c>
      <c r="H187" s="64">
        <v>-1.3877787807814457E-17</v>
      </c>
      <c r="I187" s="64">
        <v>0</v>
      </c>
      <c r="J187" s="64">
        <v>1.3877787807814457E-17</v>
      </c>
      <c r="K187" s="64">
        <v>1.3877787807814457E-17</v>
      </c>
      <c r="L187" s="64">
        <v>1.3877787807814457E-17</v>
      </c>
      <c r="M187" s="65">
        <v>-5.551115123125783E-18</v>
      </c>
    </row>
    <row r="188" spans="1:13" ht="15.75" thickTop="1"/>
    <row r="190" spans="1:13">
      <c r="A190" t="s">
        <v>91</v>
      </c>
    </row>
    <row r="193" spans="1:6" ht="15.75" thickBot="1"/>
    <row r="194" spans="1:6" ht="15.75" thickTop="1">
      <c r="C194" s="41">
        <f t="array" ref="C194:C202">MMULT(C179:M187,C75:C85)</f>
        <v>1000001.1000000002</v>
      </c>
      <c r="F194" s="79">
        <f t="array" ref="F194:F201">C194:C201</f>
        <v>1000001.1000000002</v>
      </c>
    </row>
    <row r="195" spans="1:6">
      <c r="C195" s="45">
        <v>1000000.8996333336</v>
      </c>
      <c r="F195" s="80">
        <v>1000000.8996333336</v>
      </c>
    </row>
    <row r="196" spans="1:6">
      <c r="C196" s="45">
        <v>500000.40185833344</v>
      </c>
      <c r="F196" s="77">
        <v>500000.40185833344</v>
      </c>
    </row>
    <row r="197" spans="1:6">
      <c r="C197" s="45">
        <v>500000.49700833345</v>
      </c>
      <c r="F197" s="77">
        <v>500000.49700833345</v>
      </c>
    </row>
    <row r="198" spans="1:6">
      <c r="B198" s="31" t="s">
        <v>92</v>
      </c>
      <c r="C198" s="45">
        <v>200000.14939999999</v>
      </c>
      <c r="E198" s="31" t="s">
        <v>93</v>
      </c>
      <c r="F198" s="77">
        <v>200000.14939999999</v>
      </c>
    </row>
    <row r="199" spans="1:6">
      <c r="C199" s="45">
        <v>200000.19956666671</v>
      </c>
      <c r="F199" s="77">
        <v>200000.19956666671</v>
      </c>
    </row>
    <row r="200" spans="1:6">
      <c r="C200" s="77">
        <v>100000.04884166665</v>
      </c>
      <c r="F200" s="77">
        <v>100000.04884166665</v>
      </c>
    </row>
    <row r="201" spans="1:6" ht="15.75" thickBot="1">
      <c r="C201" s="45">
        <v>100000.10049166666</v>
      </c>
      <c r="F201" s="81">
        <v>100000.10049166666</v>
      </c>
    </row>
    <row r="202" spans="1:6" ht="16.5" thickTop="1" thickBot="1">
      <c r="C202" s="78">
        <v>-5.5510777002831798E-12</v>
      </c>
      <c r="D202" t="s">
        <v>94</v>
      </c>
    </row>
    <row r="203" spans="1:6" ht="15.75" thickTop="1"/>
    <row r="206" spans="1:6">
      <c r="A206" s="2" t="s">
        <v>95</v>
      </c>
    </row>
    <row r="207" spans="1:6">
      <c r="A207" s="2"/>
    </row>
    <row r="208" spans="1:6">
      <c r="A208" s="2"/>
    </row>
    <row r="209" spans="1:4">
      <c r="A209" s="2"/>
    </row>
    <row r="210" spans="1:4">
      <c r="B210" s="26" t="s">
        <v>96</v>
      </c>
    </row>
    <row r="211" spans="1:4">
      <c r="A211" s="3" t="s">
        <v>97</v>
      </c>
      <c r="B211" s="90">
        <f>C194/1000</f>
        <v>1000.0011000000002</v>
      </c>
      <c r="C211" s="90"/>
      <c r="D211" s="82" t="s">
        <v>23</v>
      </c>
    </row>
    <row r="212" spans="1:4">
      <c r="A212" s="83" t="s">
        <v>7</v>
      </c>
      <c r="B212" s="91">
        <f t="shared" ref="B212:B218" si="0">C195/1000</f>
        <v>1000.0008996333336</v>
      </c>
      <c r="C212" s="91"/>
      <c r="D212" s="84" t="s">
        <v>23</v>
      </c>
    </row>
    <row r="213" spans="1:4">
      <c r="A213" s="83" t="s">
        <v>8</v>
      </c>
      <c r="B213" s="91">
        <f t="shared" si="0"/>
        <v>500.00040185833342</v>
      </c>
      <c r="C213" s="91"/>
      <c r="D213" s="84" t="s">
        <v>23</v>
      </c>
    </row>
    <row r="214" spans="1:4">
      <c r="A214" s="5" t="s">
        <v>98</v>
      </c>
      <c r="B214" s="88">
        <f t="shared" si="0"/>
        <v>500.00049700833347</v>
      </c>
      <c r="C214" s="88"/>
      <c r="D214" s="85" t="s">
        <v>23</v>
      </c>
    </row>
    <row r="215" spans="1:4">
      <c r="A215" s="83" t="s">
        <v>9</v>
      </c>
      <c r="B215" s="87">
        <f t="shared" si="0"/>
        <v>200.0001494</v>
      </c>
      <c r="C215" s="87"/>
      <c r="D215" s="84" t="s">
        <v>23</v>
      </c>
    </row>
    <row r="216" spans="1:4">
      <c r="A216" s="83" t="s">
        <v>9</v>
      </c>
      <c r="B216" s="87">
        <f t="shared" si="0"/>
        <v>200.00019956666671</v>
      </c>
      <c r="C216" s="87"/>
      <c r="D216" s="84" t="s">
        <v>23</v>
      </c>
    </row>
    <row r="217" spans="1:4">
      <c r="A217" s="83" t="s">
        <v>11</v>
      </c>
      <c r="B217" s="87">
        <f t="shared" si="0"/>
        <v>100.00004884166665</v>
      </c>
      <c r="C217" s="87"/>
      <c r="D217" s="84" t="s">
        <v>23</v>
      </c>
    </row>
    <row r="218" spans="1:4">
      <c r="A218" s="5" t="s">
        <v>99</v>
      </c>
      <c r="B218" s="88">
        <f t="shared" si="0"/>
        <v>100.00010049166666</v>
      </c>
      <c r="C218" s="88"/>
      <c r="D218" s="86" t="s">
        <v>23</v>
      </c>
    </row>
    <row r="219" spans="1:4">
      <c r="B219" s="89"/>
      <c r="C219" s="89"/>
    </row>
    <row r="220" spans="1:4">
      <c r="B220" s="56"/>
    </row>
  </sheetData>
  <mergeCells count="9">
    <mergeCell ref="B217:C217"/>
    <mergeCell ref="B218:C218"/>
    <mergeCell ref="B219:C219"/>
    <mergeCell ref="B211:C211"/>
    <mergeCell ref="B212:C212"/>
    <mergeCell ref="B213:C213"/>
    <mergeCell ref="B214:C214"/>
    <mergeCell ref="B215:C215"/>
    <mergeCell ref="B216:C2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r:id="rId4">
            <anchor moveWithCells="1">
              <from>
                <xdr:col>1</xdr:col>
                <xdr:colOff>0</xdr:colOff>
                <xdr:row>88</xdr:row>
                <xdr:rowOff>28575</xdr:rowOff>
              </from>
              <to>
                <xdr:col>4</xdr:col>
                <xdr:colOff>895350</xdr:colOff>
                <xdr:row>93</xdr:row>
                <xdr:rowOff>47625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r:id="rId6">
            <anchor moveWithCells="1">
              <from>
                <xdr:col>1</xdr:col>
                <xdr:colOff>180975</xdr:colOff>
                <xdr:row>95</xdr:row>
                <xdr:rowOff>85725</xdr:rowOff>
              </from>
              <to>
                <xdr:col>3</xdr:col>
                <xdr:colOff>95250</xdr:colOff>
                <xdr:row>96</xdr:row>
                <xdr:rowOff>161925</xdr:rowOff>
              </to>
            </anchor>
          </objectPr>
        </oleObject>
      </mc:Choice>
      <mc:Fallback>
        <oleObject shapeId="1026" r:id="rId5"/>
      </mc:Fallback>
    </mc:AlternateContent>
    <mc:AlternateContent xmlns:mc="http://schemas.openxmlformats.org/markup-compatibility/2006">
      <mc:Choice Requires="x14">
        <oleObject shapeId="1027" r:id="rId7">
          <objectPr defaultSize="0" r:id="rId6">
            <anchor moveWithCells="1">
              <from>
                <xdr:col>1</xdr:col>
                <xdr:colOff>0</xdr:colOff>
                <xdr:row>158</xdr:row>
                <xdr:rowOff>47625</xdr:rowOff>
              </from>
              <to>
                <xdr:col>2</xdr:col>
                <xdr:colOff>942975</xdr:colOff>
                <xdr:row>159</xdr:row>
                <xdr:rowOff>123825</xdr:rowOff>
              </to>
            </anchor>
          </objectPr>
        </oleObject>
      </mc:Choice>
      <mc:Fallback>
        <oleObject shapeId="1027" r:id="rId7"/>
      </mc:Fallback>
    </mc:AlternateContent>
    <mc:AlternateContent xmlns:mc="http://schemas.openxmlformats.org/markup-compatibility/2006">
      <mc:Choice Requires="x14">
        <oleObject shapeId="1028" r:id="rId8">
          <objectPr defaultSize="0" r:id="rId6">
            <anchor moveWithCells="1">
              <from>
                <xdr:col>0</xdr:col>
                <xdr:colOff>142875</xdr:colOff>
                <xdr:row>190</xdr:row>
                <xdr:rowOff>57150</xdr:rowOff>
              </from>
              <to>
                <xdr:col>2</xdr:col>
                <xdr:colOff>476250</xdr:colOff>
                <xdr:row>191</xdr:row>
                <xdr:rowOff>133350</xdr:rowOff>
              </to>
            </anchor>
          </objectPr>
        </oleObject>
      </mc:Choice>
      <mc:Fallback>
        <oleObject shapeId="1028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 bez niepewności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Żukowska</dc:creator>
  <cp:lastModifiedBy>USER</cp:lastModifiedBy>
  <dcterms:created xsi:type="dcterms:W3CDTF">2019-05-06T09:26:03Z</dcterms:created>
  <dcterms:modified xsi:type="dcterms:W3CDTF">2019-05-08T13:00:53Z</dcterms:modified>
</cp:coreProperties>
</file>