
<file path=[Content_Types].xml><?xml version="1.0" encoding="utf-8"?>
<Types xmlns="http://schemas.openxmlformats.org/package/2006/content-types">
  <Default Extension="wmf" ContentType="image/wmf"/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800" windowHeight="13920"/>
  </bookViews>
  <sheets>
    <sheet sheetId="1" name="Wynik bez niepewności" state="visible" r:id="rId4"/>
  </sheets>
  <calcPr calcId="171027"/>
</workbook>
</file>

<file path=xl/sharedStrings.xml><?xml version="1.0" encoding="utf-8"?>
<sst xmlns="http://schemas.openxmlformats.org/spreadsheetml/2006/main" count="81" uniqueCount="50">
  <si>
    <t>1. Tworzymy macierz projektową według której będą wykonywane komparacje</t>
  </si>
  <si>
    <t>Macierz jest 10 x 8</t>
  </si>
  <si>
    <t>10 równań, 8 zaangażowanych wzorców (w tym 5 badanych o nieznanych masach)</t>
  </si>
  <si>
    <t>REF</t>
  </si>
  <si>
    <t>Badany(2)</t>
  </si>
  <si>
    <t>Badany (2)</t>
  </si>
  <si>
    <t>Dodany (3)</t>
  </si>
  <si>
    <t>1 kg</t>
  </si>
  <si>
    <t>500 g</t>
  </si>
  <si>
    <t>200 g</t>
  </si>
  <si>
    <t>200 * g</t>
  </si>
  <si>
    <t>100 g</t>
  </si>
  <si>
    <t>X=</t>
  </si>
  <si>
    <t>(10x8)</t>
  </si>
  <si>
    <t xml:space="preserve">Jeżeli użyjemy wzorca w klasie E1, możemy nie zmiescić się z niepewnościami </t>
  </si>
  <si>
    <t>wzorców badanych w niepewności E1</t>
  </si>
  <si>
    <t>wzorzec odniesienia</t>
  </si>
  <si>
    <t/>
  </si>
  <si>
    <t>wzorzec/wzorce badane</t>
  </si>
  <si>
    <t>g</t>
  </si>
  <si>
    <t>mg</t>
  </si>
  <si>
    <t>k=</t>
  </si>
  <si>
    <t>d=</t>
  </si>
  <si>
    <t>kg/m3</t>
  </si>
  <si>
    <t>OIML R-111-1</t>
  </si>
  <si>
    <t>n=</t>
  </si>
  <si>
    <t>objętość wzorca</t>
  </si>
  <si>
    <t>niepewność objętości</t>
  </si>
  <si>
    <t>2. Pomiar gestości powietrza z warunków środowiskowych odbywa się na początku i na końcu każdego cyklu.</t>
  </si>
  <si>
    <t>Z wartości średniej gęstości powietrza oraz objetości wzorców wyznaczana jest poprawka na wypór powietrza</t>
  </si>
  <si>
    <t>gęstość powietrza średnia</t>
  </si>
  <si>
    <t>V1-</t>
  </si>
  <si>
    <t>objętość wzorca odniesienia</t>
  </si>
  <si>
    <t>V2-</t>
  </si>
  <si>
    <t>objętość wzorca/wzorców badanych</t>
  </si>
  <si>
    <t>2. Po wykonaniu cykli otrzymujemy komplet danych</t>
  </si>
  <si>
    <t>y=</t>
  </si>
  <si>
    <t>4.Nasze średnie różnice z koparacji y są skorygowane o wypór powietrza.</t>
  </si>
  <si>
    <t>Należy do nich dopisać jeden wiersz z wartością masy wzorca odniesienia w mg</t>
  </si>
  <si>
    <t>5. Wyznaczamy masy wzorców metodą rozwiązywania Lagrange'a</t>
  </si>
  <si>
    <t>a) transponujemy macierz X (zamieniamy wiersze na kolumny)</t>
  </si>
  <si>
    <t>formuła macierz.iloczyn</t>
  </si>
  <si>
    <t>dlatego macierz dostaje symbol e</t>
  </si>
  <si>
    <t>λ</t>
  </si>
  <si>
    <t>Rozwiązaniami są masy równe:</t>
  </si>
  <si>
    <t>niepotrzebna dana</t>
  </si>
  <si>
    <t>i) wyznaczamy masy poszczególnych wzorców</t>
  </si>
  <si>
    <t>REF 1 kg</t>
  </si>
  <si>
    <t>500 g dod.</t>
  </si>
  <si>
    <t>100 g dod.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</si>
</sst>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00000000"/>
    <numFmt numFmtId="166" formatCode="0.0000"/>
    <numFmt numFmtId="167" formatCode="0.0"/>
    <numFmt numFmtId="168" formatCode="0.000000"/>
  </numFmts>
  <fonts count="12">
    <font>
      <color theme="1"/>
      <family val="2"/>
      <scheme val="minor"/>
      <sz val="11"/>
      <name val="Calibri"/>
    </font>
    <font>
      <b/>
      <charset val="238"/>
      <sz val="10"/>
      <name val="Arial Cyr"/>
    </font>
    <font>
      <charset val="238"/>
      <sz val="10"/>
      <name val="Arial Cyr"/>
    </font>
    <font>
      <b/>
      <charset val="204"/>
      <sz val="10"/>
      <name val="Arial Cyr"/>
    </font>
    <font>
      <b/>
      <charset val="238"/>
      <family val="2"/>
      <sz val="10"/>
      <name val="Arial Cyr"/>
    </font>
    <font>
      <b/>
      <charset val="238"/>
      <sz val="8"/>
      <name val="Arial Cyr"/>
    </font>
    <font>
      <charset val="238"/>
      <family val="2"/>
      <sz val="10"/>
      <name val="Arial Cyr"/>
    </font>
    <font>
      <charset val="238"/>
      <family val="2"/>
      <sz val="10"/>
      <name val="Calibri Light"/>
    </font>
    <font>
      <charset val="238"/>
      <family val="2"/>
      <scheme val="major"/>
      <sz val="10"/>
      <name val="Calibri Light"/>
    </font>
    <font>
      <sz val="9"/>
      <name val="Arial Cyr"/>
    </font>
    <font>
      <charset val="238"/>
      <vertAlign val="subscript"/>
      <sz val="9"/>
      <name val="Arial Cyr"/>
    </font>
    <font>
      <charset val="204"/>
      <sz val="10"/>
      <name val="Arial Cyr"/>
    </font>
  </fonts>
  <fills count="1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6" borderId="1" xfId="0" applyNumberFormat="1" applyFill="1" applyBorder="1"/>
    <xf numFmtId="1" fontId="0" fillId="7" borderId="2" xfId="0" applyNumberFormat="1" applyFill="1" applyBorder="1"/>
    <xf numFmtId="1" fontId="0" fillId="0" borderId="2" xfId="0" applyNumberFormat="1" applyBorder="1"/>
    <xf numFmtId="1" fontId="0" fillId="0" borderId="3" xfId="0" applyNumberFormat="1" applyBorder="1"/>
    <xf numFmtId="1" fontId="0" fillId="8" borderId="4" xfId="0" applyNumberFormat="1" applyFill="1" applyBorder="1"/>
    <xf numFmtId="1" fontId="0" fillId="0" borderId="0" xfId="0" applyNumberFormat="1"/>
    <xf numFmtId="1" fontId="0" fillId="9" borderId="0" xfId="0" applyNumberFormat="1" applyFill="1"/>
    <xf numFmtId="1" fontId="0" fillId="7" borderId="0" xfId="0" applyNumberFormat="1" applyFill="1"/>
    <xf numFmtId="1" fontId="0" fillId="0" borderId="5" xfId="0" applyNumberFormat="1" applyBorder="1"/>
    <xf numFmtId="1" fontId="0" fillId="0" borderId="4" xfId="0" applyNumberFormat="1" applyBorder="1"/>
    <xf numFmtId="1" fontId="0" fillId="6" borderId="0" xfId="0" applyNumberFormat="1" applyFill="1"/>
    <xf numFmtId="0" fontId="3" fillId="0" borderId="0" xfId="0" applyFont="1" applyAlignment="1">
      <alignment horizontal="right"/>
    </xf>
    <xf numFmtId="1" fontId="0" fillId="7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" fontId="0" fillId="6" borderId="7" xfId="0" applyNumberFormat="1" applyFill="1" applyBorder="1"/>
    <xf numFmtId="1" fontId="0" fillId="7" borderId="8" xfId="0" applyNumberForma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/>
    <xf numFmtId="0" fontId="0" fillId="2" borderId="0" xfId="0" applyFill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0" fillId="0" borderId="0" xfId="0" applyNumberFormat="1"/>
    <xf numFmtId="0" fontId="0" fillId="11" borderId="0" xfId="0" applyFill="1"/>
    <xf numFmtId="0" fontId="1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/>
    <xf numFmtId="0" fontId="5" fillId="0" borderId="0" xfId="0" applyFont="1"/>
    <xf numFmtId="0" fontId="0" fillId="13" borderId="0" xfId="0" applyFill="1" applyAlignment="1">
      <alignment horizontal="center"/>
    </xf>
    <xf numFmtId="0" fontId="0" fillId="12" borderId="9" xfId="0" applyFill="1" applyBorder="1"/>
    <xf numFmtId="0" fontId="0" fillId="2" borderId="9" xfId="0" applyFill="1" applyBorder="1"/>
    <xf numFmtId="0" fontId="0" fillId="13" borderId="10" xfId="0" applyFill="1" applyBorder="1"/>
    <xf numFmtId="164" fontId="0" fillId="12" borderId="10" xfId="0" applyNumberFormat="1" applyFill="1" applyBorder="1"/>
    <xf numFmtId="0" fontId="0" fillId="12" borderId="10" xfId="0" applyFill="1" applyBorder="1"/>
    <xf numFmtId="0" fontId="0" fillId="4" borderId="10" xfId="0" applyFill="1" applyBorder="1"/>
    <xf numFmtId="0" fontId="0" fillId="13" borderId="11" xfId="0" applyFill="1" applyBorder="1"/>
    <xf numFmtId="0" fontId="0" fillId="4" borderId="11" xfId="0" applyFill="1" applyBorder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5" fontId="0" fillId="14" borderId="9" xfId="0" applyNumberFormat="1" applyFill="1" applyBorder="1"/>
    <xf numFmtId="165" fontId="0" fillId="15" borderId="10" xfId="0" applyNumberFormat="1" applyFill="1" applyBorder="1"/>
    <xf numFmtId="165" fontId="0" fillId="14" borderId="10" xfId="0" applyNumberFormat="1" applyFill="1" applyBorder="1"/>
    <xf numFmtId="165" fontId="0" fillId="15" borderId="11" xfId="0" applyNumberFormat="1" applyFill="1" applyBorder="1"/>
    <xf numFmtId="165" fontId="0" fillId="14" borderId="11" xfId="0" applyNumberFormat="1" applyFill="1" applyBorder="1"/>
    <xf numFmtId="166" fontId="0" fillId="12" borderId="9" xfId="0" applyNumberFormat="1" applyFill="1" applyBorder="1"/>
    <xf numFmtId="166" fontId="0" fillId="12" borderId="10" xfId="0" applyNumberFormat="1" applyFill="1" applyBorder="1"/>
    <xf numFmtId="164" fontId="0" fillId="0" borderId="0" xfId="0" applyNumberFormat="1"/>
    <xf numFmtId="166" fontId="0" fillId="0" borderId="0" xfId="0" applyNumberFormat="1"/>
    <xf numFmtId="166" fontId="0" fillId="12" borderId="11" xfId="0" applyNumberFormat="1" applyFill="1" applyBorder="1"/>
    <xf numFmtId="0" fontId="0" fillId="2" borderId="11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9" borderId="3" xfId="0" applyFill="1" applyBorder="1"/>
    <xf numFmtId="0" fontId="9" fillId="0" borderId="9" xfId="0" applyFont="1" applyBorder="1" applyAlignment="1">
      <alignment horizontal="center"/>
    </xf>
    <xf numFmtId="0" fontId="0" fillId="9" borderId="5" xfId="0" applyFill="1" applyBorder="1"/>
    <xf numFmtId="0" fontId="9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9" fillId="0" borderId="11" xfId="0" applyFont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1" fontId="0" fillId="12" borderId="9" xfId="0" applyNumberFormat="1" applyFill="1" applyBorder="1"/>
    <xf numFmtId="1" fontId="0" fillId="12" borderId="10" xfId="0" applyNumberFormat="1" applyFill="1" applyBorder="1"/>
    <xf numFmtId="167" fontId="0" fillId="12" borderId="10" xfId="0" applyNumberFormat="1" applyFill="1" applyBorder="1"/>
    <xf numFmtId="167" fontId="0" fillId="12" borderId="11" xfId="0" applyNumberFormat="1" applyFill="1" applyBorder="1"/>
    <xf numFmtId="0" fontId="0" fillId="9" borderId="11" xfId="0" applyFill="1" applyBorder="1"/>
    <xf numFmtId="168" fontId="0" fillId="2" borderId="0" xfId="0" applyNumberFormat="1" applyFill="1" applyAlignment="1">
      <alignment horizontal="center"/>
    </xf>
    <xf numFmtId="0" fontId="0" fillId="10" borderId="0" xfId="0" applyFill="1" applyAlignment="1">
      <alignment horizontal="left"/>
    </xf>
    <xf numFmtId="0" fontId="0" fillId="16" borderId="0" xfId="0" applyFill="1"/>
    <xf numFmtId="168" fontId="0" fillId="16" borderId="0" xfId="0" applyNumberFormat="1" applyFill="1" applyAlignment="1">
      <alignment horizontal="center"/>
    </xf>
    <xf numFmtId="0" fontId="11" fillId="3" borderId="0" xfId="0" applyFont="1" applyFill="1" applyAlignment="1">
      <alignment horizontal="left"/>
    </xf>
    <xf numFmtId="168" fontId="0" fillId="4" borderId="0" xfId="0" applyNumberFormat="1" applyFill="1" applyAlignment="1">
      <alignment horizontal="center"/>
    </xf>
    <xf numFmtId="0" fontId="11" fillId="4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447675</xdr:colOff>
      <xdr:row>90</xdr:row>
      <xdr:rowOff>123825</xdr:rowOff>
    </xdr:from>
    <xdr:to>
      <xdr:col>10</xdr:col>
      <xdr:colOff>38100</xdr:colOff>
      <xdr:row>91</xdr:row>
      <xdr:rowOff>180975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0"/>
  <sheetViews>
    <sheetView workbookViewId="0" zoomScale="100" zoomScaleNormal="100">
      <selection activeCell="L65" sqref="L65"/>
    </sheetView>
  </sheetViews>
  <sheetFormatPr defaultRowHeight="15" outlineLevelRow="0" outlineLevelCol="0" x14ac:dyDescent="0"/>
  <cols>
    <col min="3" max="3" width="15.42578125" customWidth="1"/>
    <col min="5" max="5" width="14.7109375" customWidth="1"/>
    <col min="12" max="12" width="12.7109375" customWidth="1"/>
    <col min="13" max="21" width="9.42578125" customWidth="1"/>
    <col min="22" max="24" width="9.28515625" customWidth="1"/>
    <col min="25" max="25" width="13.42578125" customWidth="1"/>
    <col min="268" max="268" width="12.7109375" customWidth="1"/>
    <col min="269" max="277" width="9.42578125" customWidth="1"/>
    <col min="278" max="280" width="9.28515625" customWidth="1"/>
    <col min="281" max="281" width="13.42578125" customWidth="1"/>
    <col min="524" max="524" width="12.7109375" customWidth="1"/>
    <col min="525" max="533" width="9.42578125" customWidth="1"/>
    <col min="534" max="536" width="9.28515625" customWidth="1"/>
    <col min="537" max="537" width="13.42578125" customWidth="1"/>
    <col min="780" max="780" width="12.7109375" customWidth="1"/>
    <col min="781" max="789" width="9.42578125" customWidth="1"/>
    <col min="790" max="792" width="9.28515625" customWidth="1"/>
    <col min="793" max="793" width="13.42578125" customWidth="1"/>
    <col min="1036" max="1036" width="12.7109375" customWidth="1"/>
    <col min="1037" max="1045" width="9.42578125" customWidth="1"/>
    <col min="1046" max="1048" width="9.28515625" customWidth="1"/>
    <col min="1049" max="1049" width="13.42578125" customWidth="1"/>
    <col min="1292" max="1292" width="12.7109375" customWidth="1"/>
    <col min="1293" max="1301" width="9.42578125" customWidth="1"/>
    <col min="1302" max="1304" width="9.28515625" customWidth="1"/>
    <col min="1305" max="1305" width="13.42578125" customWidth="1"/>
    <col min="1548" max="1548" width="12.7109375" customWidth="1"/>
    <col min="1549" max="1557" width="9.42578125" customWidth="1"/>
    <col min="1558" max="1560" width="9.28515625" customWidth="1"/>
    <col min="1561" max="1561" width="13.42578125" customWidth="1"/>
    <col min="1804" max="1804" width="12.7109375" customWidth="1"/>
    <col min="1805" max="1813" width="9.42578125" customWidth="1"/>
    <col min="1814" max="1816" width="9.28515625" customWidth="1"/>
    <col min="1817" max="1817" width="13.42578125" customWidth="1"/>
    <col min="2060" max="2060" width="12.7109375" customWidth="1"/>
    <col min="2061" max="2069" width="9.42578125" customWidth="1"/>
    <col min="2070" max="2072" width="9.28515625" customWidth="1"/>
    <col min="2073" max="2073" width="13.42578125" customWidth="1"/>
    <col min="2316" max="2316" width="12.7109375" customWidth="1"/>
    <col min="2317" max="2325" width="9.42578125" customWidth="1"/>
    <col min="2326" max="2328" width="9.28515625" customWidth="1"/>
    <col min="2329" max="2329" width="13.42578125" customWidth="1"/>
    <col min="2572" max="2572" width="12.7109375" customWidth="1"/>
    <col min="2573" max="2581" width="9.42578125" customWidth="1"/>
    <col min="2582" max="2584" width="9.28515625" customWidth="1"/>
    <col min="2585" max="2585" width="13.42578125" customWidth="1"/>
    <col min="2828" max="2828" width="12.7109375" customWidth="1"/>
    <col min="2829" max="2837" width="9.42578125" customWidth="1"/>
    <col min="2838" max="2840" width="9.28515625" customWidth="1"/>
    <col min="2841" max="2841" width="13.42578125" customWidth="1"/>
    <col min="3084" max="3084" width="12.7109375" customWidth="1"/>
    <col min="3085" max="3093" width="9.42578125" customWidth="1"/>
    <col min="3094" max="3096" width="9.28515625" customWidth="1"/>
    <col min="3097" max="3097" width="13.42578125" customWidth="1"/>
    <col min="3340" max="3340" width="12.7109375" customWidth="1"/>
    <col min="3341" max="3349" width="9.42578125" customWidth="1"/>
    <col min="3350" max="3352" width="9.28515625" customWidth="1"/>
    <col min="3353" max="3353" width="13.42578125" customWidth="1"/>
    <col min="3596" max="3596" width="12.7109375" customWidth="1"/>
    <col min="3597" max="3605" width="9.42578125" customWidth="1"/>
    <col min="3606" max="3608" width="9.28515625" customWidth="1"/>
    <col min="3609" max="3609" width="13.42578125" customWidth="1"/>
    <col min="3852" max="3852" width="12.7109375" customWidth="1"/>
    <col min="3853" max="3861" width="9.42578125" customWidth="1"/>
    <col min="3862" max="3864" width="9.28515625" customWidth="1"/>
    <col min="3865" max="3865" width="13.42578125" customWidth="1"/>
    <col min="4108" max="4108" width="12.7109375" customWidth="1"/>
    <col min="4109" max="4117" width="9.42578125" customWidth="1"/>
    <col min="4118" max="4120" width="9.28515625" customWidth="1"/>
    <col min="4121" max="4121" width="13.42578125" customWidth="1"/>
    <col min="4364" max="4364" width="12.7109375" customWidth="1"/>
    <col min="4365" max="4373" width="9.42578125" customWidth="1"/>
    <col min="4374" max="4376" width="9.28515625" customWidth="1"/>
    <col min="4377" max="4377" width="13.42578125" customWidth="1"/>
    <col min="4620" max="4620" width="12.7109375" customWidth="1"/>
    <col min="4621" max="4629" width="9.42578125" customWidth="1"/>
    <col min="4630" max="4632" width="9.28515625" customWidth="1"/>
    <col min="4633" max="4633" width="13.42578125" customWidth="1"/>
    <col min="4876" max="4876" width="12.7109375" customWidth="1"/>
    <col min="4877" max="4885" width="9.42578125" customWidth="1"/>
    <col min="4886" max="4888" width="9.28515625" customWidth="1"/>
    <col min="4889" max="4889" width="13.42578125" customWidth="1"/>
    <col min="5132" max="5132" width="12.7109375" customWidth="1"/>
    <col min="5133" max="5141" width="9.42578125" customWidth="1"/>
    <col min="5142" max="5144" width="9.28515625" customWidth="1"/>
    <col min="5145" max="5145" width="13.42578125" customWidth="1"/>
    <col min="5388" max="5388" width="12.7109375" customWidth="1"/>
    <col min="5389" max="5397" width="9.42578125" customWidth="1"/>
    <col min="5398" max="5400" width="9.28515625" customWidth="1"/>
    <col min="5401" max="5401" width="13.42578125" customWidth="1"/>
    <col min="5644" max="5644" width="12.7109375" customWidth="1"/>
    <col min="5645" max="5653" width="9.42578125" customWidth="1"/>
    <col min="5654" max="5656" width="9.28515625" customWidth="1"/>
    <col min="5657" max="5657" width="13.42578125" customWidth="1"/>
    <col min="5900" max="5900" width="12.7109375" customWidth="1"/>
    <col min="5901" max="5909" width="9.42578125" customWidth="1"/>
    <col min="5910" max="5912" width="9.28515625" customWidth="1"/>
    <col min="5913" max="5913" width="13.42578125" customWidth="1"/>
    <col min="6156" max="6156" width="12.7109375" customWidth="1"/>
    <col min="6157" max="6165" width="9.42578125" customWidth="1"/>
    <col min="6166" max="6168" width="9.28515625" customWidth="1"/>
    <col min="6169" max="6169" width="13.42578125" customWidth="1"/>
    <col min="6412" max="6412" width="12.7109375" customWidth="1"/>
    <col min="6413" max="6421" width="9.42578125" customWidth="1"/>
    <col min="6422" max="6424" width="9.28515625" customWidth="1"/>
    <col min="6425" max="6425" width="13.42578125" customWidth="1"/>
    <col min="6668" max="6668" width="12.7109375" customWidth="1"/>
    <col min="6669" max="6677" width="9.42578125" customWidth="1"/>
    <col min="6678" max="6680" width="9.28515625" customWidth="1"/>
    <col min="6681" max="6681" width="13.42578125" customWidth="1"/>
    <col min="6924" max="6924" width="12.7109375" customWidth="1"/>
    <col min="6925" max="6933" width="9.42578125" customWidth="1"/>
    <col min="6934" max="6936" width="9.28515625" customWidth="1"/>
    <col min="6937" max="6937" width="13.42578125" customWidth="1"/>
    <col min="7180" max="7180" width="12.7109375" customWidth="1"/>
    <col min="7181" max="7189" width="9.42578125" customWidth="1"/>
    <col min="7190" max="7192" width="9.28515625" customWidth="1"/>
    <col min="7193" max="7193" width="13.42578125" customWidth="1"/>
    <col min="7436" max="7436" width="12.7109375" customWidth="1"/>
    <col min="7437" max="7445" width="9.42578125" customWidth="1"/>
    <col min="7446" max="7448" width="9.28515625" customWidth="1"/>
    <col min="7449" max="7449" width="13.42578125" customWidth="1"/>
    <col min="7692" max="7692" width="12.7109375" customWidth="1"/>
    <col min="7693" max="7701" width="9.42578125" customWidth="1"/>
    <col min="7702" max="7704" width="9.28515625" customWidth="1"/>
    <col min="7705" max="7705" width="13.42578125" customWidth="1"/>
    <col min="7948" max="7948" width="12.7109375" customWidth="1"/>
    <col min="7949" max="7957" width="9.42578125" customWidth="1"/>
    <col min="7958" max="7960" width="9.28515625" customWidth="1"/>
    <col min="7961" max="7961" width="13.42578125" customWidth="1"/>
    <col min="8204" max="8204" width="12.7109375" customWidth="1"/>
    <col min="8205" max="8213" width="9.42578125" customWidth="1"/>
    <col min="8214" max="8216" width="9.28515625" customWidth="1"/>
    <col min="8217" max="8217" width="13.42578125" customWidth="1"/>
    <col min="8460" max="8460" width="12.7109375" customWidth="1"/>
    <col min="8461" max="8469" width="9.42578125" customWidth="1"/>
    <col min="8470" max="8472" width="9.28515625" customWidth="1"/>
    <col min="8473" max="8473" width="13.42578125" customWidth="1"/>
    <col min="8716" max="8716" width="12.7109375" customWidth="1"/>
    <col min="8717" max="8725" width="9.42578125" customWidth="1"/>
    <col min="8726" max="8728" width="9.28515625" customWidth="1"/>
    <col min="8729" max="8729" width="13.42578125" customWidth="1"/>
    <col min="8972" max="8972" width="12.7109375" customWidth="1"/>
    <col min="8973" max="8981" width="9.42578125" customWidth="1"/>
    <col min="8982" max="8984" width="9.28515625" customWidth="1"/>
    <col min="8985" max="8985" width="13.42578125" customWidth="1"/>
    <col min="9228" max="9228" width="12.7109375" customWidth="1"/>
    <col min="9229" max="9237" width="9.42578125" customWidth="1"/>
    <col min="9238" max="9240" width="9.28515625" customWidth="1"/>
    <col min="9241" max="9241" width="13.42578125" customWidth="1"/>
    <col min="9484" max="9484" width="12.7109375" customWidth="1"/>
    <col min="9485" max="9493" width="9.42578125" customWidth="1"/>
    <col min="9494" max="9496" width="9.28515625" customWidth="1"/>
    <col min="9497" max="9497" width="13.42578125" customWidth="1"/>
    <col min="9740" max="9740" width="12.7109375" customWidth="1"/>
    <col min="9741" max="9749" width="9.42578125" customWidth="1"/>
    <col min="9750" max="9752" width="9.28515625" customWidth="1"/>
    <col min="9753" max="9753" width="13.42578125" customWidth="1"/>
    <col min="9996" max="9996" width="12.7109375" customWidth="1"/>
    <col min="9997" max="10005" width="9.42578125" customWidth="1"/>
    <col min="10006" max="10008" width="9.28515625" customWidth="1"/>
    <col min="10009" max="10009" width="13.42578125" customWidth="1"/>
    <col min="10252" max="10252" width="12.7109375" customWidth="1"/>
    <col min="10253" max="10261" width="9.42578125" customWidth="1"/>
    <col min="10262" max="10264" width="9.28515625" customWidth="1"/>
    <col min="10265" max="10265" width="13.42578125" customWidth="1"/>
    <col min="10508" max="10508" width="12.7109375" customWidth="1"/>
    <col min="10509" max="10517" width="9.42578125" customWidth="1"/>
    <col min="10518" max="10520" width="9.28515625" customWidth="1"/>
    <col min="10521" max="10521" width="13.42578125" customWidth="1"/>
    <col min="10764" max="10764" width="12.7109375" customWidth="1"/>
    <col min="10765" max="10773" width="9.42578125" customWidth="1"/>
    <col min="10774" max="10776" width="9.28515625" customWidth="1"/>
    <col min="10777" max="10777" width="13.42578125" customWidth="1"/>
    <col min="11020" max="11020" width="12.7109375" customWidth="1"/>
    <col min="11021" max="11029" width="9.42578125" customWidth="1"/>
    <col min="11030" max="11032" width="9.28515625" customWidth="1"/>
    <col min="11033" max="11033" width="13.42578125" customWidth="1"/>
    <col min="11276" max="11276" width="12.7109375" customWidth="1"/>
    <col min="11277" max="11285" width="9.42578125" customWidth="1"/>
    <col min="11286" max="11288" width="9.28515625" customWidth="1"/>
    <col min="11289" max="11289" width="13.42578125" customWidth="1"/>
    <col min="11532" max="11532" width="12.7109375" customWidth="1"/>
    <col min="11533" max="11541" width="9.42578125" customWidth="1"/>
    <col min="11542" max="11544" width="9.28515625" customWidth="1"/>
    <col min="11545" max="11545" width="13.42578125" customWidth="1"/>
    <col min="11788" max="11788" width="12.7109375" customWidth="1"/>
    <col min="11789" max="11797" width="9.42578125" customWidth="1"/>
    <col min="11798" max="11800" width="9.28515625" customWidth="1"/>
    <col min="11801" max="11801" width="13.42578125" customWidth="1"/>
    <col min="12044" max="12044" width="12.7109375" customWidth="1"/>
    <col min="12045" max="12053" width="9.42578125" customWidth="1"/>
    <col min="12054" max="12056" width="9.28515625" customWidth="1"/>
    <col min="12057" max="12057" width="13.42578125" customWidth="1"/>
    <col min="12300" max="12300" width="12.7109375" customWidth="1"/>
    <col min="12301" max="12309" width="9.42578125" customWidth="1"/>
    <col min="12310" max="12312" width="9.28515625" customWidth="1"/>
    <col min="12313" max="12313" width="13.42578125" customWidth="1"/>
    <col min="12556" max="12556" width="12.7109375" customWidth="1"/>
    <col min="12557" max="12565" width="9.42578125" customWidth="1"/>
    <col min="12566" max="12568" width="9.28515625" customWidth="1"/>
    <col min="12569" max="12569" width="13.42578125" customWidth="1"/>
    <col min="12812" max="12812" width="12.7109375" customWidth="1"/>
    <col min="12813" max="12821" width="9.42578125" customWidth="1"/>
    <col min="12822" max="12824" width="9.28515625" customWidth="1"/>
    <col min="12825" max="12825" width="13.42578125" customWidth="1"/>
    <col min="13068" max="13068" width="12.7109375" customWidth="1"/>
    <col min="13069" max="13077" width="9.42578125" customWidth="1"/>
    <col min="13078" max="13080" width="9.28515625" customWidth="1"/>
    <col min="13081" max="13081" width="13.42578125" customWidth="1"/>
    <col min="13324" max="13324" width="12.7109375" customWidth="1"/>
    <col min="13325" max="13333" width="9.42578125" customWidth="1"/>
    <col min="13334" max="13336" width="9.28515625" customWidth="1"/>
    <col min="13337" max="13337" width="13.42578125" customWidth="1"/>
    <col min="13580" max="13580" width="12.7109375" customWidth="1"/>
    <col min="13581" max="13589" width="9.42578125" customWidth="1"/>
    <col min="13590" max="13592" width="9.28515625" customWidth="1"/>
    <col min="13593" max="13593" width="13.42578125" customWidth="1"/>
    <col min="13836" max="13836" width="12.7109375" customWidth="1"/>
    <col min="13837" max="13845" width="9.42578125" customWidth="1"/>
    <col min="13846" max="13848" width="9.28515625" customWidth="1"/>
    <col min="13849" max="13849" width="13.42578125" customWidth="1"/>
    <col min="14092" max="14092" width="12.7109375" customWidth="1"/>
    <col min="14093" max="14101" width="9.42578125" customWidth="1"/>
    <col min="14102" max="14104" width="9.28515625" customWidth="1"/>
    <col min="14105" max="14105" width="13.42578125" customWidth="1"/>
    <col min="14348" max="14348" width="12.7109375" customWidth="1"/>
    <col min="14349" max="14357" width="9.42578125" customWidth="1"/>
    <col min="14358" max="14360" width="9.28515625" customWidth="1"/>
    <col min="14361" max="14361" width="13.42578125" customWidth="1"/>
    <col min="14604" max="14604" width="12.7109375" customWidth="1"/>
    <col min="14605" max="14613" width="9.42578125" customWidth="1"/>
    <col min="14614" max="14616" width="9.28515625" customWidth="1"/>
    <col min="14617" max="14617" width="13.42578125" customWidth="1"/>
    <col min="14860" max="14860" width="12.7109375" customWidth="1"/>
    <col min="14861" max="14869" width="9.42578125" customWidth="1"/>
    <col min="14870" max="14872" width="9.28515625" customWidth="1"/>
    <col min="14873" max="14873" width="13.42578125" customWidth="1"/>
    <col min="15116" max="15116" width="12.7109375" customWidth="1"/>
    <col min="15117" max="15125" width="9.42578125" customWidth="1"/>
    <col min="15126" max="15128" width="9.28515625" customWidth="1"/>
    <col min="15129" max="15129" width="13.42578125" customWidth="1"/>
    <col min="15372" max="15372" width="12.7109375" customWidth="1"/>
    <col min="15373" max="15381" width="9.42578125" customWidth="1"/>
    <col min="15382" max="15384" width="9.28515625" customWidth="1"/>
    <col min="15385" max="15385" width="13.42578125" customWidth="1"/>
    <col min="15628" max="15628" width="12.7109375" customWidth="1"/>
    <col min="15629" max="15637" width="9.42578125" customWidth="1"/>
    <col min="15638" max="15640" width="9.28515625" customWidth="1"/>
    <col min="15641" max="15641" width="13.42578125" customWidth="1"/>
    <col min="15884" max="15884" width="12.7109375" customWidth="1"/>
    <col min="15885" max="15893" width="9.42578125" customWidth="1"/>
    <col min="15894" max="15896" width="9.28515625" customWidth="1"/>
    <col min="15897" max="15897" width="13.42578125" customWidth="1"/>
    <col min="16140" max="16140" width="12.7109375" customWidth="1"/>
    <col min="16141" max="16149" width="9.42578125" customWidth="1"/>
    <col min="16150" max="16152" width="9.28515625" customWidth="1"/>
    <col min="16153" max="16153" width="13.425781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t="s">
        <v>2</v>
      </c>
    </row>
    <row r="5" spans="4:11" x14ac:dyDescent="0.25">
      <c r="D5" s="3" t="s">
        <v>3</v>
      </c>
      <c r="E5" s="4" t="s">
        <v>4</v>
      </c>
      <c r="F5" s="4" t="s">
        <v>5</v>
      </c>
      <c r="G5" s="5" t="s">
        <v>6</v>
      </c>
      <c r="H5" s="4" t="s">
        <v>5</v>
      </c>
      <c r="I5" s="4" t="s">
        <v>5</v>
      </c>
      <c r="J5" s="4" t="s">
        <v>5</v>
      </c>
      <c r="K5" s="5" t="s">
        <v>6</v>
      </c>
    </row>
    <row r="6" spans="4:11" x14ac:dyDescent="0.25">
      <c r="D6" s="3" t="s">
        <v>7</v>
      </c>
      <c r="E6" s="4" t="s">
        <v>7</v>
      </c>
      <c r="F6" s="4" t="s">
        <v>8</v>
      </c>
      <c r="G6" s="5" t="s">
        <v>8</v>
      </c>
      <c r="H6" s="4" t="s">
        <v>9</v>
      </c>
      <c r="I6" s="4" t="s">
        <v>10</v>
      </c>
      <c r="J6" s="4" t="s">
        <v>11</v>
      </c>
      <c r="K6" s="6" t="s">
        <v>11</v>
      </c>
    </row>
    <row r="7" ht="15.75" customHeight="1" spans="4:11" x14ac:dyDescent="0.25">
      <c r="D7">
        <v>1000</v>
      </c>
      <c r="E7">
        <v>1000</v>
      </c>
      <c r="F7">
        <v>500</v>
      </c>
      <c r="G7">
        <v>500</v>
      </c>
      <c r="H7">
        <v>200</v>
      </c>
      <c r="I7">
        <v>200</v>
      </c>
      <c r="J7">
        <v>100</v>
      </c>
      <c r="K7">
        <v>100</v>
      </c>
    </row>
    <row r="8" ht="15.75" customHeight="1" spans="4:11" x14ac:dyDescent="0.25">
      <c r="D8" s="7">
        <v>1</v>
      </c>
      <c r="E8" s="8">
        <v>-1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10">
        <v>0</v>
      </c>
    </row>
    <row r="9" spans="4:11" x14ac:dyDescent="0.25">
      <c r="D9" s="11">
        <v>1</v>
      </c>
      <c r="E9" s="12">
        <v>0</v>
      </c>
      <c r="F9" s="13">
        <v>-1</v>
      </c>
      <c r="G9" s="14">
        <v>-1</v>
      </c>
      <c r="H9" s="12">
        <v>0</v>
      </c>
      <c r="I9" s="12">
        <v>0</v>
      </c>
      <c r="J9" s="12">
        <v>0</v>
      </c>
      <c r="K9" s="15">
        <v>0</v>
      </c>
    </row>
    <row r="10" spans="4:11" x14ac:dyDescent="0.25">
      <c r="D10" s="16">
        <v>0</v>
      </c>
      <c r="E10" s="17">
        <v>1</v>
      </c>
      <c r="F10" s="14">
        <v>-1</v>
      </c>
      <c r="G10" s="14">
        <v>-1</v>
      </c>
      <c r="H10" s="12">
        <v>0</v>
      </c>
      <c r="I10" s="12">
        <v>0</v>
      </c>
      <c r="J10" s="12">
        <v>0</v>
      </c>
      <c r="K10" s="15">
        <v>0</v>
      </c>
    </row>
    <row r="11" spans="4:11" x14ac:dyDescent="0.25">
      <c r="D11" s="16">
        <v>0</v>
      </c>
      <c r="E11" s="12">
        <v>0</v>
      </c>
      <c r="F11" s="17">
        <v>1</v>
      </c>
      <c r="G11" s="14">
        <v>-1</v>
      </c>
      <c r="H11" s="12">
        <v>0</v>
      </c>
      <c r="I11" s="12">
        <v>0</v>
      </c>
      <c r="J11" s="12">
        <v>0</v>
      </c>
      <c r="K11" s="15">
        <v>0</v>
      </c>
    </row>
    <row r="12" spans="3:11" x14ac:dyDescent="0.25">
      <c r="C12" s="18" t="s">
        <v>12</v>
      </c>
      <c r="D12" s="16">
        <v>0</v>
      </c>
      <c r="E12" s="12">
        <v>0</v>
      </c>
      <c r="F12" s="17">
        <v>1</v>
      </c>
      <c r="G12" s="12">
        <v>0</v>
      </c>
      <c r="H12" s="14">
        <v>-1</v>
      </c>
      <c r="I12" s="14">
        <v>-1</v>
      </c>
      <c r="J12" s="14">
        <v>-1</v>
      </c>
      <c r="K12" s="15">
        <v>0</v>
      </c>
    </row>
    <row r="13" spans="4:11" x14ac:dyDescent="0.25">
      <c r="D13" s="16">
        <v>0</v>
      </c>
      <c r="E13" s="12">
        <v>0</v>
      </c>
      <c r="F13" s="12">
        <v>0</v>
      </c>
      <c r="G13" s="17">
        <v>1</v>
      </c>
      <c r="H13" s="14">
        <v>-1</v>
      </c>
      <c r="I13" s="14">
        <v>-1</v>
      </c>
      <c r="J13" s="12">
        <v>0</v>
      </c>
      <c r="K13" s="19">
        <v>-1</v>
      </c>
    </row>
    <row r="14" spans="4:11" x14ac:dyDescent="0.25">
      <c r="D14" s="16">
        <v>0</v>
      </c>
      <c r="E14" s="12">
        <v>0</v>
      </c>
      <c r="F14" s="12">
        <v>0</v>
      </c>
      <c r="G14" s="12">
        <v>0</v>
      </c>
      <c r="H14" s="17">
        <v>1</v>
      </c>
      <c r="I14" s="14">
        <v>-1</v>
      </c>
      <c r="J14" s="12">
        <v>0</v>
      </c>
      <c r="K14" s="15">
        <v>0</v>
      </c>
    </row>
    <row r="15" spans="4:11" x14ac:dyDescent="0.25">
      <c r="D15" s="16">
        <v>0</v>
      </c>
      <c r="E15" s="12">
        <v>0</v>
      </c>
      <c r="F15" s="12">
        <v>0</v>
      </c>
      <c r="G15" s="12">
        <v>0</v>
      </c>
      <c r="H15" s="17">
        <v>1</v>
      </c>
      <c r="I15" s="12">
        <v>0</v>
      </c>
      <c r="J15" s="14">
        <v>-1</v>
      </c>
      <c r="K15" s="19">
        <v>-1</v>
      </c>
    </row>
    <row r="16" spans="4:11" x14ac:dyDescent="0.25">
      <c r="D16" s="16">
        <v>0</v>
      </c>
      <c r="E16" s="12">
        <v>0</v>
      </c>
      <c r="F16" s="12">
        <v>0</v>
      </c>
      <c r="G16" s="12">
        <v>0</v>
      </c>
      <c r="H16" s="12">
        <v>0</v>
      </c>
      <c r="I16" s="17">
        <v>1</v>
      </c>
      <c r="J16" s="14">
        <v>-1</v>
      </c>
      <c r="K16" s="19">
        <v>-1</v>
      </c>
    </row>
    <row r="17" ht="15.75" customHeight="1" spans="3:11" x14ac:dyDescent="0.25">
      <c r="C17" t="s">
        <v>13</v>
      </c>
      <c r="D17" s="20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2">
        <v>1</v>
      </c>
      <c r="K17" s="23">
        <v>-1</v>
      </c>
    </row>
    <row r="18" ht="15.75" customHeight="1" x14ac:dyDescent="0.25"/>
    <row r="20" spans="2:3" x14ac:dyDescent="0.25">
      <c r="B20" s="3" t="s">
        <v>3</v>
      </c>
      <c r="C20"/>
    </row>
    <row r="21" spans="2:3" x14ac:dyDescent="0.25">
      <c r="B21" s="3" t="s">
        <v>7</v>
      </c>
      <c r="C21" t="s">
        <v>14</v>
      </c>
    </row>
    <row r="22" spans="3:3" x14ac:dyDescent="0.25">
      <c r="C22" t="s">
        <v>15</v>
      </c>
    </row>
    <row r="23" spans="2:3" x14ac:dyDescent="0.25">
      <c r="B23" s="4" t="s">
        <v>4</v>
      </c>
      <c r="C23"/>
    </row>
    <row r="24" spans="2:2" x14ac:dyDescent="0.25">
      <c r="B24" s="4"/>
    </row>
    <row r="25" spans="2:3" x14ac:dyDescent="0.25">
      <c r="B25" s="6" t="s">
        <v>6</v>
      </c>
      <c r="C25"/>
    </row>
    <row r="26" spans="2:2" x14ac:dyDescent="0.25">
      <c r="B26" s="5"/>
    </row>
    <row r="27" spans="2:2" x14ac:dyDescent="0.25"/>
    <row r="28" spans="2:3" x14ac:dyDescent="0.25">
      <c r="B28" s="24">
        <v>1</v>
      </c>
      <c r="C28" t="s">
        <v>16</v>
      </c>
    </row>
    <row r="29" spans="1:3" x14ac:dyDescent="0.25">
      <c r="A29" t="s">
        <v>17</v>
      </c>
      <c r="B29" s="25">
        <v>-1</v>
      </c>
      <c r="C29" t="s">
        <v>18</v>
      </c>
    </row>
    <row r="30" spans="2:2" x14ac:dyDescent="0.25"/>
    <row r="32" spans="1:15" x14ac:dyDescent="0.25">
      <c r="A32" s="18"/>
      <c r="B32" s="26">
        <v>1000.0011</v>
      </c>
      <c r="C32" s="27" t="s">
        <v>19</v>
      </c>
      <c r="D32" s="18"/>
      <c r="E32" s="26">
        <v>0.1</v>
      </c>
      <c r="F32" s="27" t="s">
        <v>20</v>
      </c>
      <c r="G32" s="18" t="s">
        <v>21</v>
      </c>
      <c r="H32" s="28">
        <v>2</v>
      </c>
      <c r="J32" s="29"/>
      <c r="K32" s="3">
        <v>0.02</v>
      </c>
      <c r="L32" s="1" t="s">
        <v>20</v>
      </c>
      <c r="M32" s="30"/>
      <c r="N32" s="3">
        <v>1.1845</v>
      </c>
      <c r="O32" s="31"/>
    </row>
    <row r="34" spans="2:11" x14ac:dyDescent="0.25">
      <c r="B34" s="29" t="s">
        <v>22</v>
      </c>
      <c r="C34" s="32">
        <v>0.01</v>
      </c>
      <c r="D34" s="33" t="s">
        <v>20</v>
      </c>
      <c r="E34" s="18"/>
      <c r="F34" s="34">
        <v>6</v>
      </c>
      <c r="H34" s="29"/>
      <c r="I34" s="35">
        <v>0.0002</v>
      </c>
      <c r="J34" t="s">
        <v>23</v>
      </c>
      <c r="K34" s="36" t="s">
        <v>24</v>
      </c>
    </row>
    <row r="36" spans="2:10" x14ac:dyDescent="0.25">
      <c r="B36" s="18" t="s">
        <v>25</v>
      </c>
      <c r="C36" s="37">
        <f>ROWS(D8:K17)</f>
        <v>10</v>
      </c>
      <c r="E36" s="18" t="s">
        <v>21</v>
      </c>
      <c r="F36" s="37">
        <f>COLUMNS(D8:K17)</f>
        <v>8</v>
      </c>
      <c r="H36" s="30"/>
      <c r="I36" s="35">
        <v>1.2</v>
      </c>
      <c r="J36" t="s">
        <v>23</v>
      </c>
    </row>
    <row r="38" ht="15.75" customHeight="1" spans="5:7" x14ac:dyDescent="0.25">
      <c r="E38" t="s">
        <v>26</v>
      </c>
      <c r="G38" t="s">
        <v>27</v>
      </c>
    </row>
    <row r="39" ht="15.75" customHeight="1" spans="2:8" x14ac:dyDescent="0.25">
      <c r="B39" s="1"/>
      <c r="D39" s="38">
        <f>D7/D7</f>
        <v>1</v>
      </c>
      <c r="F39" s="39">
        <v>124.784</v>
      </c>
      <c r="H39" s="39">
        <v>0.028</v>
      </c>
    </row>
    <row r="40" spans="4:8" x14ac:dyDescent="0.25">
      <c r="D40" s="40">
        <f>E7/D7</f>
        <v>1</v>
      </c>
      <c r="F40" s="41">
        <v>124.89</v>
      </c>
      <c r="H40" s="41">
        <v>0.03</v>
      </c>
    </row>
    <row r="41" spans="4:8" x14ac:dyDescent="0.25">
      <c r="D41" s="40">
        <f>F7/D7</f>
        <v>0.5</v>
      </c>
      <c r="F41" s="42">
        <v>62.419</v>
      </c>
      <c r="H41" s="42">
        <v>0.015</v>
      </c>
    </row>
    <row r="42" spans="3:8" x14ac:dyDescent="0.25">
      <c r="C42" s="18"/>
      <c r="D42" s="40">
        <f>G7/D7</f>
        <v>0.5</v>
      </c>
      <c r="E42" s="29"/>
      <c r="F42" s="43">
        <v>62.419</v>
      </c>
      <c r="G42" s="29"/>
      <c r="H42" s="43">
        <v>0.015</v>
      </c>
    </row>
    <row r="43" spans="4:8" x14ac:dyDescent="0.25">
      <c r="D43" s="40">
        <f>H7/D7</f>
        <v>0.2</v>
      </c>
      <c r="F43" s="41">
        <v>24.918</v>
      </c>
      <c r="H43" s="41">
        <v>0.006</v>
      </c>
    </row>
    <row r="44" spans="4:8" x14ac:dyDescent="0.25">
      <c r="D44" s="40">
        <f>I7/D7</f>
        <v>0.2</v>
      </c>
      <c r="F44" s="42">
        <v>24.917</v>
      </c>
      <c r="H44" s="42">
        <v>0.006</v>
      </c>
    </row>
    <row r="45" spans="4:8" x14ac:dyDescent="0.25">
      <c r="D45" s="40">
        <f>J7/D7</f>
        <v>0.1</v>
      </c>
      <c r="F45" s="42">
        <v>12.438</v>
      </c>
      <c r="H45" s="42">
        <v>0.003</v>
      </c>
    </row>
    <row r="46" ht="15.75" customHeight="1" spans="4:8" x14ac:dyDescent="0.25">
      <c r="D46" s="44">
        <f>K7/D7</f>
        <v>0.1</v>
      </c>
      <c r="F46" s="45">
        <v>12.479</v>
      </c>
      <c r="H46" s="45">
        <v>0.004</v>
      </c>
    </row>
    <row r="47" ht="15.75" customHeight="1" x14ac:dyDescent="0.25"/>
    <row r="48" spans="1:1" x14ac:dyDescent="0.25">
      <c r="A48" s="1" t="s">
        <v>28</v>
      </c>
    </row>
    <row r="49" spans="1:1" x14ac:dyDescent="0.25">
      <c r="A49" s="2" t="s">
        <v>29</v>
      </c>
    </row>
    <row r="50" spans="1:1" x14ac:dyDescent="0.25">
      <c r="A50" s="2"/>
    </row>
    <row r="51" ht="15.75" customHeight="1" spans="1:7" x14ac:dyDescent="0.25">
      <c r="A51" s="2"/>
      <c r="C51" s="46"/>
      <c r="F51" s="47"/>
      <c r="G51" t="s">
        <v>30</v>
      </c>
    </row>
    <row r="52" spans="1:7" x14ac:dyDescent="0.25">
      <c r="A52" s="2"/>
      <c r="C52" s="46"/>
      <c r="F52" s="47" t="s">
        <v>31</v>
      </c>
      <c r="G52" t="s">
        <v>32</v>
      </c>
    </row>
    <row r="53" spans="6:7" x14ac:dyDescent="0.25">
      <c r="F53" s="48" t="s">
        <v>33</v>
      </c>
      <c r="G53" t="s">
        <v>34</v>
      </c>
    </row>
    <row r="55" spans="1:1" x14ac:dyDescent="0.25">
      <c r="A55" s="1" t="s">
        <v>35</v>
      </c>
    </row>
    <row r="56" spans="1:1" x14ac:dyDescent="0.25">
      <c r="A56" s="1"/>
    </row>
    <row r="57" ht="16.5" customHeight="1" spans="2:2" x14ac:dyDescent="0.25">
      <c r="B57"/>
    </row>
    <row r="58" ht="15.75" customHeight="1" spans="3:5" x14ac:dyDescent="0.25">
      <c r="C58" s="49">
        <v>0.2031</v>
      </c>
      <c r="E58" s="49">
        <v>0.0032</v>
      </c>
    </row>
    <row r="59" spans="3:5" x14ac:dyDescent="0.25">
      <c r="C59" s="50">
        <v>0.1984</v>
      </c>
      <c r="E59" s="51">
        <v>0.0035</v>
      </c>
    </row>
    <row r="60" spans="3:5" x14ac:dyDescent="0.25">
      <c r="C60" s="50">
        <v>0.0035</v>
      </c>
      <c r="E60" s="51">
        <v>0.0046</v>
      </c>
    </row>
    <row r="61" spans="3:5" x14ac:dyDescent="0.25">
      <c r="C61" s="50">
        <v>-0.0972</v>
      </c>
      <c r="E61" s="51">
        <v>0.003</v>
      </c>
    </row>
    <row r="62" spans="2:5" x14ac:dyDescent="0.25">
      <c r="B62" s="18" t="s">
        <v>36</v>
      </c>
      <c r="C62" s="50">
        <v>0.0061</v>
      </c>
      <c r="D62" s="18"/>
      <c r="E62" s="51">
        <v>0.0055</v>
      </c>
    </row>
    <row r="63" spans="3:5" x14ac:dyDescent="0.25">
      <c r="C63" s="50">
        <v>0.0455</v>
      </c>
      <c r="E63" s="51">
        <v>0.0059</v>
      </c>
    </row>
    <row r="64" spans="3:5" x14ac:dyDescent="0.25">
      <c r="C64" s="50">
        <v>-0.0495</v>
      </c>
      <c r="E64" s="51">
        <v>0.0008</v>
      </c>
    </row>
    <row r="65" spans="3:5" x14ac:dyDescent="0.25">
      <c r="C65" s="50">
        <v>-0.0006</v>
      </c>
      <c r="E65" s="51">
        <v>0.0009</v>
      </c>
    </row>
    <row r="66" spans="3:5" x14ac:dyDescent="0.25">
      <c r="C66" s="50">
        <v>0.0509</v>
      </c>
      <c r="E66" s="51">
        <v>0.001</v>
      </c>
    </row>
    <row r="67" ht="15.75" customHeight="1" spans="3:5" x14ac:dyDescent="0.25">
      <c r="C67" s="52">
        <v>-0.0496</v>
      </c>
      <c r="E67" s="53"/>
    </row>
    <row r="68" ht="15.75" customHeight="1" x14ac:dyDescent="0.25"/>
    <row r="73" spans="1:1" x14ac:dyDescent="0.25">
      <c r="A73" s="1" t="s">
        <v>37</v>
      </c>
    </row>
    <row r="74" ht="15.75" customHeight="1" spans="1:1" x14ac:dyDescent="0.25">
      <c r="A74" t="s">
        <v>38</v>
      </c>
    </row>
    <row r="75" ht="15.75" customHeight="1" spans="3:3" x14ac:dyDescent="0.25">
      <c r="C75" s="54">
        <f t="shared">C58:C67</f>
        <v>0.2031</v>
      </c>
    </row>
    <row r="76" spans="3:3" x14ac:dyDescent="0.25">
      <c r="C76" s="55">
        <v>0.1984</v>
      </c>
    </row>
    <row r="77" spans="3:3" x14ac:dyDescent="0.25">
      <c r="C77" s="55">
        <v>0.0035</v>
      </c>
    </row>
    <row r="78" spans="2:4" x14ac:dyDescent="0.25">
      <c r="B78" s="29" t="s">
        <v>36</v>
      </c>
      <c r="C78" s="55">
        <v>-0.0972</v>
      </c>
      <c r="D78" t="s">
        <v>20</v>
      </c>
    </row>
    <row r="79" spans="3:3" x14ac:dyDescent="0.25">
      <c r="C79" s="55">
        <v>0.0061</v>
      </c>
    </row>
    <row r="80" spans="3:3" x14ac:dyDescent="0.25">
      <c r="C80" s="55">
        <v>0.0455</v>
      </c>
    </row>
    <row r="81" spans="3:3" x14ac:dyDescent="0.25">
      <c r="C81" s="55">
        <v>-0.0495</v>
      </c>
    </row>
    <row r="82" spans="3:3" x14ac:dyDescent="0.25">
      <c r="C82" s="55">
        <v>-0.0006</v>
      </c>
    </row>
    <row r="83" spans="3:18" x14ac:dyDescent="0.25">
      <c r="C83" s="55">
        <v>0.0509</v>
      </c>
      <c r="P83" s="56"/>
      <c r="R83" s="57"/>
    </row>
    <row r="84" ht="15.75" customHeight="1" spans="3:18" x14ac:dyDescent="0.25">
      <c r="C84" s="58">
        <v>-0.0496</v>
      </c>
      <c r="R84" s="57"/>
    </row>
    <row r="85" ht="16.5" customHeight="1" spans="3:18" x14ac:dyDescent="0.25">
      <c r="C85" s="59">
        <f>B32*1000</f>
        <v>1000001.1</v>
      </c>
      <c r="R85" s="57"/>
    </row>
    <row r="86" ht="15.75" customHeight="1" spans="18:18" x14ac:dyDescent="0.25">
      <c r="R86" s="57"/>
    </row>
    <row r="87" spans="1:18" x14ac:dyDescent="0.25">
      <c r="A87" s="1" t="s">
        <v>39</v>
      </c>
      <c r="R87" s="57"/>
    </row>
    <row r="88" spans="1:18" x14ac:dyDescent="0.25">
      <c r="A88" s="1"/>
      <c r="R88" s="57"/>
    </row>
    <row r="89" spans="1:18" x14ac:dyDescent="0.25">
      <c r="A89" s="1"/>
      <c r="R89" s="57"/>
    </row>
    <row r="90" spans="1:18" x14ac:dyDescent="0.25">
      <c r="A90" s="1"/>
      <c r="R90" s="57"/>
    </row>
    <row r="91" spans="1:18" x14ac:dyDescent="0.25">
      <c r="A91" s="1"/>
      <c r="R91" s="57"/>
    </row>
    <row r="92" spans="1:18" x14ac:dyDescent="0.25">
      <c r="A92" s="1"/>
      <c r="R92" s="57"/>
    </row>
    <row r="93" spans="1:18" x14ac:dyDescent="0.25">
      <c r="A93" s="1"/>
      <c r="R93" s="57"/>
    </row>
    <row r="94" spans="1:18" x14ac:dyDescent="0.25">
      <c r="A94" s="1"/>
      <c r="R94" s="57"/>
    </row>
    <row r="95" spans="1:18" x14ac:dyDescent="0.25">
      <c r="A95" s="1"/>
      <c r="R95" s="57"/>
    </row>
    <row r="96" spans="1:18" x14ac:dyDescent="0.25">
      <c r="A96" s="1"/>
      <c r="R96" s="57"/>
    </row>
    <row r="97" spans="1:18" x14ac:dyDescent="0.25">
      <c r="A97" s="1"/>
      <c r="R97" s="57"/>
    </row>
    <row r="98" spans="1:18" x14ac:dyDescent="0.25">
      <c r="A98" s="1"/>
      <c r="R98" s="57"/>
    </row>
    <row r="99" spans="18:18" x14ac:dyDescent="0.25">
      <c r="R99" s="57"/>
    </row>
    <row r="100" spans="18:18" x14ac:dyDescent="0.25">
      <c r="R100" s="57"/>
    </row>
    <row r="101" spans="18:18" x14ac:dyDescent="0.25">
      <c r="R101" s="57"/>
    </row>
    <row r="102" spans="1:18" x14ac:dyDescent="0.25">
      <c r="A102"/>
      <c r="R102" s="57"/>
    </row>
    <row r="103" spans="18:18" x14ac:dyDescent="0.25">
      <c r="R103" s="57"/>
    </row>
    <row r="104" spans="1:1" x14ac:dyDescent="0.25">
      <c r="A104" t="s">
        <v>40</v>
      </c>
    </row>
    <row r="105" ht="15.75" customHeight="1" x14ac:dyDescent="0.25"/>
    <row r="106" ht="15.75" customHeight="1" spans="3:12" x14ac:dyDescent="0.25">
      <c r="C106" s="60">
        <f t="shared">TRANSPOSE(D8:K17)</f>
        <v>1</v>
      </c>
      <c r="D106" s="61">
        <v>1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2">
        <v>0</v>
      </c>
    </row>
    <row r="107" spans="3:12" x14ac:dyDescent="0.25">
      <c r="C107" s="63">
        <v>-1</v>
      </c>
      <c r="D107" s="35">
        <v>0</v>
      </c>
      <c r="E107" s="35">
        <v>1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64">
        <v>0</v>
      </c>
    </row>
    <row r="108" spans="3:12" x14ac:dyDescent="0.25">
      <c r="C108" s="63">
        <v>0</v>
      </c>
      <c r="D108" s="35">
        <v>-1</v>
      </c>
      <c r="E108" s="35">
        <v>-1</v>
      </c>
      <c r="F108" s="35">
        <v>1</v>
      </c>
      <c r="G108" s="35">
        <v>1</v>
      </c>
      <c r="H108" s="35">
        <v>0</v>
      </c>
      <c r="I108" s="35">
        <v>0</v>
      </c>
      <c r="J108" s="35">
        <v>0</v>
      </c>
      <c r="K108" s="35">
        <v>0</v>
      </c>
      <c r="L108" s="64">
        <v>0</v>
      </c>
    </row>
    <row r="109" spans="2:12" x14ac:dyDescent="0.25">
      <c r="B109" s="29"/>
      <c r="C109" s="63">
        <v>0</v>
      </c>
      <c r="D109" s="35">
        <v>-1</v>
      </c>
      <c r="E109" s="35">
        <v>-1</v>
      </c>
      <c r="F109" s="35">
        <v>-1</v>
      </c>
      <c r="G109" s="35">
        <v>0</v>
      </c>
      <c r="H109" s="35">
        <v>1</v>
      </c>
      <c r="I109" s="35">
        <v>0</v>
      </c>
      <c r="J109" s="35">
        <v>0</v>
      </c>
      <c r="K109" s="35">
        <v>0</v>
      </c>
      <c r="L109" s="64">
        <v>0</v>
      </c>
    </row>
    <row r="110" spans="3:12" x14ac:dyDescent="0.25">
      <c r="C110" s="63">
        <v>0</v>
      </c>
      <c r="D110" s="35">
        <v>0</v>
      </c>
      <c r="E110" s="35">
        <v>0</v>
      </c>
      <c r="F110" s="35">
        <v>0</v>
      </c>
      <c r="G110" s="35">
        <v>-1</v>
      </c>
      <c r="H110" s="35">
        <v>-1</v>
      </c>
      <c r="I110" s="35">
        <v>1</v>
      </c>
      <c r="J110" s="35">
        <v>1</v>
      </c>
      <c r="K110" s="35">
        <v>0</v>
      </c>
      <c r="L110" s="64">
        <v>0</v>
      </c>
    </row>
    <row r="111" spans="3:12" x14ac:dyDescent="0.25">
      <c r="C111" s="63">
        <v>0</v>
      </c>
      <c r="D111" s="35">
        <v>0</v>
      </c>
      <c r="E111" s="35">
        <v>0</v>
      </c>
      <c r="F111" s="35">
        <v>0</v>
      </c>
      <c r="G111" s="35">
        <v>-1</v>
      </c>
      <c r="H111" s="35">
        <v>-1</v>
      </c>
      <c r="I111" s="35">
        <v>-1</v>
      </c>
      <c r="J111" s="35">
        <v>0</v>
      </c>
      <c r="K111" s="35">
        <v>1</v>
      </c>
      <c r="L111" s="64">
        <v>0</v>
      </c>
    </row>
    <row r="112" spans="3:12" x14ac:dyDescent="0.25">
      <c r="C112" s="63">
        <v>0</v>
      </c>
      <c r="D112" s="35">
        <v>0</v>
      </c>
      <c r="E112" s="35">
        <v>0</v>
      </c>
      <c r="F112" s="35">
        <v>0</v>
      </c>
      <c r="G112" s="35">
        <v>-1</v>
      </c>
      <c r="H112" s="35">
        <v>0</v>
      </c>
      <c r="I112" s="35">
        <v>0</v>
      </c>
      <c r="J112" s="35">
        <v>-1</v>
      </c>
      <c r="K112" s="35">
        <v>-1</v>
      </c>
      <c r="L112" s="64">
        <v>1</v>
      </c>
    </row>
    <row r="113" ht="15.75" customHeight="1" spans="3:12" x14ac:dyDescent="0.25"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-1</v>
      </c>
      <c r="I113" s="66">
        <v>0</v>
      </c>
      <c r="J113" s="66">
        <v>-1</v>
      </c>
      <c r="K113" s="66">
        <v>-1</v>
      </c>
      <c r="L113" s="67">
        <v>-1</v>
      </c>
    </row>
    <row r="114" ht="15.75" customHeight="1" x14ac:dyDescent="0.25"/>
    <row r="116" spans="1:1" x14ac:dyDescent="0.25">
      <c r="A116"/>
    </row>
    <row r="117" ht="15.75" customHeight="1" spans="1:1" x14ac:dyDescent="0.25">
      <c r="A117" t="s">
        <v>41</v>
      </c>
    </row>
    <row r="118" ht="15.75" customHeight="1" spans="3:10" x14ac:dyDescent="0.25">
      <c r="C118" s="60">
        <f t="shared">MMULT(C106:L113,D8:K17)</f>
        <v>2</v>
      </c>
      <c r="D118" s="61">
        <v>-1</v>
      </c>
      <c r="E118" s="61">
        <v>-1</v>
      </c>
      <c r="F118" s="61">
        <v>-1</v>
      </c>
      <c r="G118" s="61">
        <v>0</v>
      </c>
      <c r="H118" s="61">
        <v>0</v>
      </c>
      <c r="I118" s="61">
        <v>0</v>
      </c>
      <c r="J118" s="62">
        <v>0</v>
      </c>
    </row>
    <row r="119" spans="3:10" x14ac:dyDescent="0.25">
      <c r="C119" s="63">
        <v>-1</v>
      </c>
      <c r="D119" s="35">
        <v>2</v>
      </c>
      <c r="E119" s="35">
        <v>-1</v>
      </c>
      <c r="F119" s="35">
        <v>-1</v>
      </c>
      <c r="G119" s="35">
        <v>0</v>
      </c>
      <c r="H119" s="35">
        <v>0</v>
      </c>
      <c r="I119" s="35">
        <v>0</v>
      </c>
      <c r="J119" s="64">
        <v>0</v>
      </c>
    </row>
    <row r="120" spans="3:10" x14ac:dyDescent="0.25">
      <c r="C120" s="63">
        <v>-1</v>
      </c>
      <c r="D120" s="35">
        <v>-1</v>
      </c>
      <c r="E120" s="35">
        <v>4</v>
      </c>
      <c r="F120" s="35">
        <v>1</v>
      </c>
      <c r="G120" s="35">
        <v>-1</v>
      </c>
      <c r="H120" s="35">
        <v>-1</v>
      </c>
      <c r="I120" s="35">
        <v>-1</v>
      </c>
      <c r="J120" s="64">
        <v>0</v>
      </c>
    </row>
    <row r="121" spans="2:10" x14ac:dyDescent="0.25">
      <c r="B121" s="29"/>
      <c r="C121" s="63">
        <v>-1</v>
      </c>
      <c r="D121" s="35">
        <v>-1</v>
      </c>
      <c r="E121" s="35">
        <v>1</v>
      </c>
      <c r="F121" s="35">
        <v>4</v>
      </c>
      <c r="G121" s="35">
        <v>-1</v>
      </c>
      <c r="H121" s="35">
        <v>-1</v>
      </c>
      <c r="I121" s="35">
        <v>0</v>
      </c>
      <c r="J121" s="64">
        <v>-1</v>
      </c>
    </row>
    <row r="122" spans="3:10" x14ac:dyDescent="0.25">
      <c r="C122" s="63">
        <v>0</v>
      </c>
      <c r="D122" s="35">
        <v>0</v>
      </c>
      <c r="E122" s="35">
        <v>-1</v>
      </c>
      <c r="F122" s="35">
        <v>-1</v>
      </c>
      <c r="G122" s="35">
        <v>4</v>
      </c>
      <c r="H122" s="35">
        <v>1</v>
      </c>
      <c r="I122" s="35">
        <v>0</v>
      </c>
      <c r="J122" s="64">
        <v>0</v>
      </c>
    </row>
    <row r="123" spans="3:10" x14ac:dyDescent="0.25">
      <c r="C123" s="63">
        <v>0</v>
      </c>
      <c r="D123" s="35">
        <v>0</v>
      </c>
      <c r="E123" s="35">
        <v>-1</v>
      </c>
      <c r="F123" s="35">
        <v>-1</v>
      </c>
      <c r="G123" s="35">
        <v>1</v>
      </c>
      <c r="H123" s="35">
        <v>4</v>
      </c>
      <c r="I123" s="35">
        <v>0</v>
      </c>
      <c r="J123" s="64">
        <v>0</v>
      </c>
    </row>
    <row r="124" spans="3:10" x14ac:dyDescent="0.25">
      <c r="C124" s="63">
        <v>0</v>
      </c>
      <c r="D124" s="35">
        <v>0</v>
      </c>
      <c r="E124" s="35">
        <v>-1</v>
      </c>
      <c r="F124" s="35">
        <v>0</v>
      </c>
      <c r="G124" s="35">
        <v>0</v>
      </c>
      <c r="H124" s="35">
        <v>0</v>
      </c>
      <c r="I124" s="35">
        <v>4</v>
      </c>
      <c r="J124" s="64">
        <v>1</v>
      </c>
    </row>
    <row r="125" ht="15.75" customHeight="1" spans="3:10" x14ac:dyDescent="0.25">
      <c r="C125" s="65">
        <v>0</v>
      </c>
      <c r="D125" s="66">
        <v>0</v>
      </c>
      <c r="E125" s="66">
        <v>0</v>
      </c>
      <c r="F125" s="66">
        <v>-1</v>
      </c>
      <c r="G125" s="66">
        <v>0</v>
      </c>
      <c r="H125" s="66">
        <v>0</v>
      </c>
      <c r="I125" s="66">
        <v>1</v>
      </c>
      <c r="J125" s="67">
        <v>4</v>
      </c>
    </row>
    <row r="126" ht="15.75" customHeight="1" x14ac:dyDescent="0.25"/>
    <row r="128" spans="1:1" x14ac:dyDescent="0.25">
      <c r="A128"/>
    </row>
    <row r="129" spans="1:1" x14ac:dyDescent="0.25">
      <c r="A129" t="s">
        <v>42</v>
      </c>
    </row>
    <row r="130" ht="15.75" customHeight="1" x14ac:dyDescent="0.25"/>
    <row r="131" ht="15.75" customHeight="1" spans="3:13" x14ac:dyDescent="0.25">
      <c r="C131" s="60">
        <f t="shared">C118:J125</f>
        <v>2</v>
      </c>
      <c r="D131" s="61">
        <v>-1</v>
      </c>
      <c r="E131" s="61">
        <v>-1</v>
      </c>
      <c r="F131" s="61">
        <v>-1</v>
      </c>
      <c r="G131" s="61">
        <v>0</v>
      </c>
      <c r="H131" s="61">
        <v>0</v>
      </c>
      <c r="I131" s="61">
        <v>0</v>
      </c>
      <c r="J131" s="62">
        <v>0</v>
      </c>
      <c r="K131" s="68">
        <v>1</v>
      </c>
      <c r="M131" s="69"/>
    </row>
    <row r="132" spans="3:13" x14ac:dyDescent="0.25">
      <c r="C132" s="63">
        <v>-1</v>
      </c>
      <c r="D132" s="35">
        <v>2</v>
      </c>
      <c r="E132" s="35">
        <v>-1</v>
      </c>
      <c r="F132" s="35">
        <v>-1</v>
      </c>
      <c r="G132" s="35">
        <v>0</v>
      </c>
      <c r="H132" s="35">
        <v>0</v>
      </c>
      <c r="I132" s="35">
        <v>0</v>
      </c>
      <c r="J132" s="64">
        <v>0</v>
      </c>
      <c r="K132" s="70">
        <v>0</v>
      </c>
      <c r="M132" s="71"/>
    </row>
    <row r="133" spans="3:13" x14ac:dyDescent="0.25">
      <c r="C133" s="63">
        <v>-1</v>
      </c>
      <c r="D133" s="35">
        <v>-1</v>
      </c>
      <c r="E133" s="35">
        <v>4</v>
      </c>
      <c r="F133" s="35">
        <v>1</v>
      </c>
      <c r="G133" s="35">
        <v>-1</v>
      </c>
      <c r="H133" s="35">
        <v>-1</v>
      </c>
      <c r="I133" s="35">
        <v>-1</v>
      </c>
      <c r="J133" s="64">
        <v>0</v>
      </c>
      <c r="K133" s="70">
        <v>0</v>
      </c>
      <c r="M133" s="71"/>
    </row>
    <row r="134" spans="2:13" x14ac:dyDescent="0.25">
      <c r="B134" s="29"/>
      <c r="C134" s="63">
        <v>-1</v>
      </c>
      <c r="D134" s="35">
        <v>-1</v>
      </c>
      <c r="E134" s="35">
        <v>1</v>
      </c>
      <c r="F134" s="35">
        <v>4</v>
      </c>
      <c r="G134" s="35">
        <v>-1</v>
      </c>
      <c r="H134" s="35">
        <v>-1</v>
      </c>
      <c r="I134" s="35">
        <v>0</v>
      </c>
      <c r="J134" s="64">
        <v>-1</v>
      </c>
      <c r="K134" s="70">
        <v>0</v>
      </c>
      <c r="M134" s="71"/>
    </row>
    <row r="135" spans="3:13" x14ac:dyDescent="0.25">
      <c r="C135" s="63">
        <v>0</v>
      </c>
      <c r="D135" s="35">
        <v>0</v>
      </c>
      <c r="E135" s="35">
        <v>-1</v>
      </c>
      <c r="F135" s="35">
        <v>-1</v>
      </c>
      <c r="G135" s="35">
        <v>4</v>
      </c>
      <c r="H135" s="35">
        <v>1</v>
      </c>
      <c r="I135" s="35">
        <v>0</v>
      </c>
      <c r="J135" s="64">
        <v>0</v>
      </c>
      <c r="K135" s="70">
        <v>0</v>
      </c>
      <c r="M135" s="71"/>
    </row>
    <row r="136" spans="3:13" x14ac:dyDescent="0.25">
      <c r="C136" s="63">
        <v>0</v>
      </c>
      <c r="D136" s="35">
        <v>0</v>
      </c>
      <c r="E136" s="35">
        <v>-1</v>
      </c>
      <c r="F136" s="35">
        <v>-1</v>
      </c>
      <c r="G136" s="35">
        <v>1</v>
      </c>
      <c r="H136" s="35">
        <v>4</v>
      </c>
      <c r="I136" s="35">
        <v>0</v>
      </c>
      <c r="J136" s="64">
        <v>0</v>
      </c>
      <c r="K136" s="70">
        <v>0</v>
      </c>
      <c r="M136" s="71"/>
    </row>
    <row r="137" spans="3:13" x14ac:dyDescent="0.25">
      <c r="C137" s="63">
        <v>0</v>
      </c>
      <c r="D137" s="35">
        <v>0</v>
      </c>
      <c r="E137" s="35">
        <v>-1</v>
      </c>
      <c r="F137" s="35">
        <v>0</v>
      </c>
      <c r="G137" s="35">
        <v>0</v>
      </c>
      <c r="H137" s="35">
        <v>0</v>
      </c>
      <c r="I137" s="35">
        <v>4</v>
      </c>
      <c r="J137" s="64">
        <v>1</v>
      </c>
      <c r="K137" s="70">
        <v>0</v>
      </c>
      <c r="M137" s="71"/>
    </row>
    <row r="138" ht="15.75" customHeight="1" spans="3:13" x14ac:dyDescent="0.25">
      <c r="C138" s="65">
        <v>0</v>
      </c>
      <c r="D138" s="66">
        <v>0</v>
      </c>
      <c r="E138" s="66">
        <v>0</v>
      </c>
      <c r="F138" s="66">
        <v>-1</v>
      </c>
      <c r="G138" s="66">
        <v>0</v>
      </c>
      <c r="H138" s="66">
        <v>0</v>
      </c>
      <c r="I138" s="66">
        <v>1</v>
      </c>
      <c r="J138" s="67">
        <v>4</v>
      </c>
      <c r="K138" s="70">
        <v>0</v>
      </c>
      <c r="M138" s="72"/>
    </row>
    <row r="139" ht="16.5" customHeight="1" spans="3:13" x14ac:dyDescent="0.25">
      <c r="C139" s="73">
        <v>1</v>
      </c>
      <c r="D139" s="74">
        <v>0</v>
      </c>
      <c r="E139" s="74">
        <v>0</v>
      </c>
      <c r="F139" s="74">
        <v>0</v>
      </c>
      <c r="G139" s="74">
        <v>0</v>
      </c>
      <c r="H139" s="74">
        <v>0</v>
      </c>
      <c r="I139" s="74">
        <v>0</v>
      </c>
      <c r="J139" s="74">
        <v>0</v>
      </c>
      <c r="K139" s="75">
        <v>0</v>
      </c>
      <c r="M139" s="76" t="s">
        <v>43</v>
      </c>
    </row>
    <row r="140" ht="15.75" customHeight="1" x14ac:dyDescent="0.25"/>
    <row r="142" spans="1:1" x14ac:dyDescent="0.25">
      <c r="A142"/>
    </row>
    <row r="143" spans="1:1" x14ac:dyDescent="0.25">
      <c r="A143" t="s">
        <v>42</v>
      </c>
    </row>
    <row r="144" ht="15.75" customHeight="1" x14ac:dyDescent="0.25"/>
    <row r="145" ht="15.75" customHeight="1" spans="3:15" x14ac:dyDescent="0.25">
      <c r="C145" s="60">
        <f t="shared">C106:L113</f>
        <v>1</v>
      </c>
      <c r="D145" s="61">
        <v>1</v>
      </c>
      <c r="E145" s="61">
        <v>0</v>
      </c>
      <c r="F145" s="61">
        <v>0</v>
      </c>
      <c r="G145" s="61">
        <v>0</v>
      </c>
      <c r="H145" s="61">
        <v>0</v>
      </c>
      <c r="I145" s="61">
        <v>0</v>
      </c>
      <c r="J145" s="61">
        <v>0</v>
      </c>
      <c r="K145" s="61">
        <v>0</v>
      </c>
      <c r="L145" s="62">
        <v>0</v>
      </c>
      <c r="M145" s="68">
        <v>0</v>
      </c>
      <c r="O145" s="69"/>
    </row>
    <row r="146" spans="3:15" x14ac:dyDescent="0.25">
      <c r="C146" s="63">
        <v>-1</v>
      </c>
      <c r="D146" s="35">
        <v>0</v>
      </c>
      <c r="E146" s="35">
        <v>1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64">
        <v>0</v>
      </c>
      <c r="M146" s="70">
        <v>0</v>
      </c>
      <c r="O146" s="71"/>
    </row>
    <row r="147" spans="3:15" x14ac:dyDescent="0.25">
      <c r="C147" s="63">
        <v>0</v>
      </c>
      <c r="D147" s="35">
        <v>-1</v>
      </c>
      <c r="E147" s="35">
        <v>-1</v>
      </c>
      <c r="F147" s="35">
        <v>1</v>
      </c>
      <c r="G147" s="35">
        <v>1</v>
      </c>
      <c r="H147" s="35">
        <v>0</v>
      </c>
      <c r="I147" s="35">
        <v>0</v>
      </c>
      <c r="J147" s="35">
        <v>0</v>
      </c>
      <c r="K147" s="35">
        <v>0</v>
      </c>
      <c r="L147" s="64">
        <v>0</v>
      </c>
      <c r="M147" s="70">
        <v>0</v>
      </c>
      <c r="O147" s="71"/>
    </row>
    <row r="148" spans="3:15" x14ac:dyDescent="0.25">
      <c r="C148" s="63">
        <v>0</v>
      </c>
      <c r="D148" s="35">
        <v>-1</v>
      </c>
      <c r="E148" s="35">
        <v>-1</v>
      </c>
      <c r="F148" s="35">
        <v>-1</v>
      </c>
      <c r="G148" s="35">
        <v>0</v>
      </c>
      <c r="H148" s="35">
        <v>1</v>
      </c>
      <c r="I148" s="35">
        <v>0</v>
      </c>
      <c r="J148" s="35">
        <v>0</v>
      </c>
      <c r="K148" s="35">
        <v>0</v>
      </c>
      <c r="L148" s="64">
        <v>0</v>
      </c>
      <c r="M148" s="70">
        <v>0</v>
      </c>
      <c r="O148" s="71"/>
    </row>
    <row r="149" spans="2:15" x14ac:dyDescent="0.25">
      <c r="B149" s="29"/>
      <c r="C149" s="63">
        <v>0</v>
      </c>
      <c r="D149" s="35">
        <v>0</v>
      </c>
      <c r="E149" s="35">
        <v>0</v>
      </c>
      <c r="F149" s="35">
        <v>0</v>
      </c>
      <c r="G149" s="35">
        <v>-1</v>
      </c>
      <c r="H149" s="35">
        <v>-1</v>
      </c>
      <c r="I149" s="35">
        <v>1</v>
      </c>
      <c r="J149" s="35">
        <v>1</v>
      </c>
      <c r="K149" s="35">
        <v>0</v>
      </c>
      <c r="L149" s="64">
        <v>0</v>
      </c>
      <c r="M149" s="70">
        <v>0</v>
      </c>
      <c r="O149" s="71"/>
    </row>
    <row r="150" spans="3:15" x14ac:dyDescent="0.25">
      <c r="C150" s="63">
        <v>0</v>
      </c>
      <c r="D150" s="35">
        <v>0</v>
      </c>
      <c r="E150" s="35">
        <v>0</v>
      </c>
      <c r="F150" s="35">
        <v>0</v>
      </c>
      <c r="G150" s="35">
        <v>-1</v>
      </c>
      <c r="H150" s="35">
        <v>-1</v>
      </c>
      <c r="I150" s="35">
        <v>-1</v>
      </c>
      <c r="J150" s="35">
        <v>0</v>
      </c>
      <c r="K150" s="35">
        <v>1</v>
      </c>
      <c r="L150" s="64">
        <v>0</v>
      </c>
      <c r="M150" s="70">
        <v>0</v>
      </c>
      <c r="O150" s="71"/>
    </row>
    <row r="151" spans="3:15" x14ac:dyDescent="0.25">
      <c r="C151" s="63">
        <v>0</v>
      </c>
      <c r="D151" s="35">
        <v>0</v>
      </c>
      <c r="E151" s="35">
        <v>0</v>
      </c>
      <c r="F151" s="35">
        <v>0</v>
      </c>
      <c r="G151" s="35">
        <v>-1</v>
      </c>
      <c r="H151" s="35">
        <v>0</v>
      </c>
      <c r="I151" s="35">
        <v>0</v>
      </c>
      <c r="J151" s="35">
        <v>-1</v>
      </c>
      <c r="K151" s="35">
        <v>-1</v>
      </c>
      <c r="L151" s="64">
        <v>1</v>
      </c>
      <c r="M151" s="70">
        <v>0</v>
      </c>
      <c r="O151" s="71"/>
    </row>
    <row r="152" ht="15.75" customHeight="1" spans="3:15" x14ac:dyDescent="0.25"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-1</v>
      </c>
      <c r="I152" s="66">
        <v>0</v>
      </c>
      <c r="J152" s="66">
        <v>-1</v>
      </c>
      <c r="K152" s="66">
        <v>-1</v>
      </c>
      <c r="L152" s="67">
        <v>-1</v>
      </c>
      <c r="M152" s="70">
        <v>0</v>
      </c>
      <c r="O152" s="72"/>
    </row>
    <row r="153" ht="16.5" customHeight="1" spans="3:15" x14ac:dyDescent="0.25">
      <c r="C153" s="73">
        <v>0</v>
      </c>
      <c r="D153" s="74">
        <v>0</v>
      </c>
      <c r="E153" s="74">
        <v>0</v>
      </c>
      <c r="F153" s="74">
        <v>0</v>
      </c>
      <c r="G153" s="74">
        <v>0</v>
      </c>
      <c r="H153" s="74">
        <v>0</v>
      </c>
      <c r="I153" s="74">
        <v>0</v>
      </c>
      <c r="J153" s="74">
        <v>0</v>
      </c>
      <c r="K153" s="74">
        <v>0</v>
      </c>
      <c r="L153" s="74">
        <v>0</v>
      </c>
      <c r="M153" s="75">
        <v>1</v>
      </c>
      <c r="O153" s="77"/>
    </row>
    <row r="154" ht="15.75" customHeight="1" x14ac:dyDescent="0.25"/>
    <row r="158" spans="1:1" x14ac:dyDescent="0.25">
      <c r="A158" t="s">
        <v>44</v>
      </c>
    </row>
    <row r="164" spans="1:1" x14ac:dyDescent="0.25">
      <c r="A164"/>
    </row>
    <row r="165" ht="15.75" customHeight="1" x14ac:dyDescent="0.25"/>
    <row r="166" ht="15.75" customHeight="1" spans="3:11" x14ac:dyDescent="0.25">
      <c r="C166" s="60">
        <f t="shared">MINVERSE(C131:K139)</f>
        <v>0</v>
      </c>
      <c r="D166" s="61">
        <v>5.551115123125783e-17</v>
      </c>
      <c r="E166" s="61">
        <v>-2.498001805406602e-16</v>
      </c>
      <c r="F166" s="61">
        <v>-6.106226635438361e-16</v>
      </c>
      <c r="G166" s="61">
        <v>-1.6653345369377348e-16</v>
      </c>
      <c r="H166" s="61">
        <v>-1.6653345369377348e-16</v>
      </c>
      <c r="I166" s="61">
        <v>-4.85722573273506e-17</v>
      </c>
      <c r="J166" s="61">
        <v>-4.163336342344337e-17</v>
      </c>
      <c r="K166" s="62">
        <v>1.0000000000000002</v>
      </c>
    </row>
    <row r="167" spans="3:11" x14ac:dyDescent="0.25">
      <c r="C167" s="63">
        <v>0</v>
      </c>
      <c r="D167" s="35">
        <v>0.6666666666666666</v>
      </c>
      <c r="E167" s="35">
        <v>0.16666666666666644</v>
      </c>
      <c r="F167" s="35">
        <v>0.16666666666666607</v>
      </c>
      <c r="G167" s="35">
        <v>0.0666666666666665</v>
      </c>
      <c r="H167" s="35">
        <v>0.0666666666666665</v>
      </c>
      <c r="I167" s="35">
        <v>0.03333333333333328</v>
      </c>
      <c r="J167" s="35">
        <v>0.033333333333333284</v>
      </c>
      <c r="K167" s="64">
        <v>1.0000000000000002</v>
      </c>
    </row>
    <row r="168" spans="3:11" x14ac:dyDescent="0.25">
      <c r="C168" s="63">
        <v>0</v>
      </c>
      <c r="D168" s="35">
        <v>0.16666666666666663</v>
      </c>
      <c r="E168" s="35">
        <v>0.3541666666666665</v>
      </c>
      <c r="F168" s="35">
        <v>-0.02083333333333362</v>
      </c>
      <c r="G168" s="35">
        <v>0.0666666666666666</v>
      </c>
      <c r="H168" s="35">
        <v>0.0666666666666666</v>
      </c>
      <c r="I168" s="35">
        <v>0.09583333333333331</v>
      </c>
      <c r="J168" s="35">
        <v>-0.029166666666666688</v>
      </c>
      <c r="K168" s="64">
        <v>0.5000000000000001</v>
      </c>
    </row>
    <row r="169" ht="15.75" customHeight="1" spans="2:11" x14ac:dyDescent="0.25">
      <c r="B169" s="29"/>
      <c r="C169" s="63">
        <v>0</v>
      </c>
      <c r="D169" s="35">
        <v>0.16666666666666666</v>
      </c>
      <c r="E169" s="35">
        <v>-0.02083333333333341</v>
      </c>
      <c r="F169" s="35">
        <v>0.35416666666666635</v>
      </c>
      <c r="G169" s="35">
        <v>0.06666666666666658</v>
      </c>
      <c r="H169" s="35">
        <v>0.06666666666666658</v>
      </c>
      <c r="I169" s="35">
        <v>-0.02916666666666669</v>
      </c>
      <c r="J169" s="35">
        <v>0.09583333333333331</v>
      </c>
      <c r="K169" s="64">
        <v>0.5000000000000001</v>
      </c>
    </row>
    <row r="170" spans="3:11" x14ac:dyDescent="0.25">
      <c r="C170" s="63">
        <v>0</v>
      </c>
      <c r="D170" s="35">
        <v>0.06666666666666665</v>
      </c>
      <c r="E170" s="35">
        <v>0.06666666666666654</v>
      </c>
      <c r="F170" s="35">
        <v>0.06666666666666654</v>
      </c>
      <c r="G170" s="35">
        <v>0.2933333333333333</v>
      </c>
      <c r="H170" s="35">
        <v>-0.040000000000000036</v>
      </c>
      <c r="I170" s="35">
        <v>0.013333333333333322</v>
      </c>
      <c r="J170" s="35">
        <v>0.013333333333333322</v>
      </c>
      <c r="K170" s="64">
        <v>0.2</v>
      </c>
    </row>
    <row r="171" spans="3:11" x14ac:dyDescent="0.25">
      <c r="C171" s="63">
        <v>0</v>
      </c>
      <c r="D171" s="35">
        <v>0.06666666666666643</v>
      </c>
      <c r="E171" s="35">
        <v>0.06666666666666672</v>
      </c>
      <c r="F171" s="35">
        <v>0.06666666666666658</v>
      </c>
      <c r="G171" s="35">
        <v>-0.04</v>
      </c>
      <c r="H171" s="35">
        <v>0.29333333333333333</v>
      </c>
      <c r="I171" s="35">
        <v>0.013333333333333345</v>
      </c>
      <c r="J171" s="35">
        <v>0.013333333333333327</v>
      </c>
      <c r="K171" s="64">
        <v>0.20000000000000004</v>
      </c>
    </row>
    <row r="172" spans="3:11" x14ac:dyDescent="0.25">
      <c r="C172" s="63">
        <v>0</v>
      </c>
      <c r="D172" s="35">
        <v>0.03333333333333329</v>
      </c>
      <c r="E172" s="35">
        <v>0.09583333333333327</v>
      </c>
      <c r="F172" s="35">
        <v>-0.029166666666666705</v>
      </c>
      <c r="G172" s="35">
        <v>0.01333333333333332</v>
      </c>
      <c r="H172" s="35">
        <v>0.01333333333333332</v>
      </c>
      <c r="I172" s="35">
        <v>0.29416666666666663</v>
      </c>
      <c r="J172" s="35">
        <v>-0.08083333333333334</v>
      </c>
      <c r="K172" s="64">
        <v>0.09999999999999999</v>
      </c>
    </row>
    <row r="173" spans="3:11" x14ac:dyDescent="0.25">
      <c r="C173" s="63">
        <v>0</v>
      </c>
      <c r="D173" s="35">
        <v>0.033333333333333284</v>
      </c>
      <c r="E173" s="35">
        <v>-0.029166666666666702</v>
      </c>
      <c r="F173" s="35">
        <v>0.09583333333333326</v>
      </c>
      <c r="G173" s="35">
        <v>0.01333333333333332</v>
      </c>
      <c r="H173" s="35">
        <v>0.01333333333333332</v>
      </c>
      <c r="I173" s="35">
        <v>-0.08083333333333334</v>
      </c>
      <c r="J173" s="35">
        <v>0.29416666666666663</v>
      </c>
      <c r="K173" s="64">
        <v>0.09999999999999999</v>
      </c>
    </row>
    <row r="174" ht="15.75" customHeight="1" spans="3:11" x14ac:dyDescent="0.25">
      <c r="C174" s="65">
        <v>1</v>
      </c>
      <c r="D174" s="66">
        <v>0.9999999999999998</v>
      </c>
      <c r="E174" s="66">
        <v>0.5</v>
      </c>
      <c r="F174" s="66">
        <v>0.5</v>
      </c>
      <c r="G174" s="66">
        <v>0.2</v>
      </c>
      <c r="H174" s="66">
        <v>0.2</v>
      </c>
      <c r="I174" s="66">
        <v>0.1</v>
      </c>
      <c r="J174" s="66">
        <v>0.09999999999999999</v>
      </c>
      <c r="K174" s="67">
        <v>-5.551115123125783e-18</v>
      </c>
    </row>
    <row r="175" ht="15.75" customHeight="1" x14ac:dyDescent="0.25"/>
    <row r="177" spans="1:1" x14ac:dyDescent="0.25">
      <c r="A177"/>
    </row>
    <row r="178" ht="15.75" customHeight="1" x14ac:dyDescent="0.25"/>
    <row r="179" ht="15.75" customHeight="1" spans="3:13" x14ac:dyDescent="0.25">
      <c r="C179" s="60">
        <f t="shared">MMULT(C166:K174,C145:M153)</f>
        <v>-5.551115123125783e-17</v>
      </c>
      <c r="D179" s="61">
        <v>8.604228440844963e-16</v>
      </c>
      <c r="E179" s="61">
        <v>9.159339953157541e-16</v>
      </c>
      <c r="F179" s="61">
        <v>3.608224830031759e-16</v>
      </c>
      <c r="G179" s="61">
        <v>1.3183898417423734e-16</v>
      </c>
      <c r="H179" s="61">
        <v>-2.3592239273284576e-16</v>
      </c>
      <c r="I179" s="61">
        <v>0</v>
      </c>
      <c r="J179" s="61">
        <v>-7.632783294297951e-17</v>
      </c>
      <c r="K179" s="61">
        <v>-7.632783294297951e-17</v>
      </c>
      <c r="L179" s="61">
        <v>-6.938893903907228e-18</v>
      </c>
      <c r="M179" s="62">
        <v>1.0000000000000002</v>
      </c>
    </row>
    <row r="180" spans="3:13" x14ac:dyDescent="0.25">
      <c r="C180" s="63">
        <v>-0.6666666666666666</v>
      </c>
      <c r="D180" s="35">
        <v>-0.3333333333333325</v>
      </c>
      <c r="E180" s="35">
        <v>0.33333333333333415</v>
      </c>
      <c r="F180" s="35">
        <v>3.608224830031759e-16</v>
      </c>
      <c r="G180" s="35">
        <v>1.5959455978986625e-16</v>
      </c>
      <c r="H180" s="35">
        <v>-2.0816681711721685e-16</v>
      </c>
      <c r="I180" s="35">
        <v>0</v>
      </c>
      <c r="J180" s="35">
        <v>-6.245004513516506e-17</v>
      </c>
      <c r="K180" s="35">
        <v>-6.245004513516506e-17</v>
      </c>
      <c r="L180" s="35">
        <v>-6.938893903907228e-18</v>
      </c>
      <c r="M180" s="64">
        <v>1.0000000000000002</v>
      </c>
    </row>
    <row r="181" spans="3:13" x14ac:dyDescent="0.25">
      <c r="C181" s="63">
        <v>-0.16666666666666663</v>
      </c>
      <c r="D181" s="35">
        <v>-0.3333333333333329</v>
      </c>
      <c r="E181" s="35">
        <v>-0.16666666666666627</v>
      </c>
      <c r="F181" s="35">
        <v>0.3750000000000001</v>
      </c>
      <c r="G181" s="35">
        <v>0.125</v>
      </c>
      <c r="H181" s="35">
        <v>-0.1250000000000001</v>
      </c>
      <c r="I181" s="35">
        <v>0</v>
      </c>
      <c r="J181" s="35">
        <v>-2.7755575615628914e-17</v>
      </c>
      <c r="K181" s="35">
        <v>-2.7755575615628914e-17</v>
      </c>
      <c r="L181" s="35">
        <v>0.125</v>
      </c>
      <c r="M181" s="64">
        <v>0.5000000000000001</v>
      </c>
    </row>
    <row r="182" spans="2:13" x14ac:dyDescent="0.25">
      <c r="B182" s="29"/>
      <c r="C182" s="63">
        <v>-0.16666666666666666</v>
      </c>
      <c r="D182" s="35">
        <v>-0.3333333333333329</v>
      </c>
      <c r="E182" s="35">
        <v>-0.1666666666666663</v>
      </c>
      <c r="F182" s="35">
        <v>-0.3749999999999998</v>
      </c>
      <c r="G182" s="35">
        <v>-0.12499999999999988</v>
      </c>
      <c r="H182" s="35">
        <v>0.12499999999999985</v>
      </c>
      <c r="I182" s="35">
        <v>0</v>
      </c>
      <c r="J182" s="35">
        <v>-4.163336342344337e-17</v>
      </c>
      <c r="K182" s="35">
        <v>-4.163336342344337e-17</v>
      </c>
      <c r="L182" s="35">
        <v>-0.125</v>
      </c>
      <c r="M182" s="64">
        <v>0.5000000000000001</v>
      </c>
    </row>
    <row r="183" spans="3:13" x14ac:dyDescent="0.25">
      <c r="C183" s="63">
        <v>-0.06666666666666665</v>
      </c>
      <c r="D183" s="35">
        <v>-0.13333333333333308</v>
      </c>
      <c r="E183" s="35">
        <v>-0.06666666666666643</v>
      </c>
      <c r="F183" s="35">
        <v>0</v>
      </c>
      <c r="G183" s="35">
        <v>-0.2</v>
      </c>
      <c r="H183" s="35">
        <v>-0.2</v>
      </c>
      <c r="I183" s="35">
        <v>0.3333333333333333</v>
      </c>
      <c r="J183" s="35">
        <v>0.26666666666666666</v>
      </c>
      <c r="K183" s="35">
        <v>-0.06666666666666668</v>
      </c>
      <c r="L183" s="35">
        <v>0</v>
      </c>
      <c r="M183" s="64">
        <v>0.2</v>
      </c>
    </row>
    <row r="184" spans="3:13" x14ac:dyDescent="0.25">
      <c r="C184" s="63">
        <v>-0.06666666666666643</v>
      </c>
      <c r="D184" s="35">
        <v>-0.1333333333333333</v>
      </c>
      <c r="E184" s="35">
        <v>-0.06666666666666687</v>
      </c>
      <c r="F184" s="35">
        <v>1.3877787807814457e-16</v>
      </c>
      <c r="G184" s="35">
        <v>-0.19999999999999996</v>
      </c>
      <c r="H184" s="35">
        <v>-0.2000000000000001</v>
      </c>
      <c r="I184" s="35">
        <v>-0.3333333333333333</v>
      </c>
      <c r="J184" s="35">
        <v>-0.06666666666666667</v>
      </c>
      <c r="K184" s="35">
        <v>0.26666666666666666</v>
      </c>
      <c r="L184" s="35">
        <v>1.734723475976807e-17</v>
      </c>
      <c r="M184" s="64">
        <v>0.20000000000000004</v>
      </c>
    </row>
    <row r="185" spans="3:13" x14ac:dyDescent="0.25">
      <c r="C185" s="63">
        <v>-0.03333333333333329</v>
      </c>
      <c r="D185" s="35">
        <v>-0.06666666666666657</v>
      </c>
      <c r="E185" s="35">
        <v>-0.03333333333333327</v>
      </c>
      <c r="F185" s="35">
        <v>0.12499999999999997</v>
      </c>
      <c r="G185" s="35">
        <v>-0.225</v>
      </c>
      <c r="H185" s="35">
        <v>0.024999999999999994</v>
      </c>
      <c r="I185" s="35">
        <v>0</v>
      </c>
      <c r="J185" s="35">
        <v>-0.19999999999999998</v>
      </c>
      <c r="K185" s="35">
        <v>-0.19999999999999998</v>
      </c>
      <c r="L185" s="35">
        <v>0.375</v>
      </c>
      <c r="M185" s="64">
        <v>0.09999999999999999</v>
      </c>
    </row>
    <row r="186" spans="3:13" x14ac:dyDescent="0.25">
      <c r="C186" s="63">
        <v>-0.033333333333333284</v>
      </c>
      <c r="D186" s="35">
        <v>-0.06666666666666655</v>
      </c>
      <c r="E186" s="35">
        <v>-0.03333333333333327</v>
      </c>
      <c r="F186" s="35">
        <v>-0.12499999999999996</v>
      </c>
      <c r="G186" s="35">
        <v>0.024999999999999994</v>
      </c>
      <c r="H186" s="35">
        <v>-0.22500000000000003</v>
      </c>
      <c r="I186" s="35">
        <v>0</v>
      </c>
      <c r="J186" s="35">
        <v>-0.19999999999999996</v>
      </c>
      <c r="K186" s="35">
        <v>-0.19999999999999996</v>
      </c>
      <c r="L186" s="35">
        <v>-0.375</v>
      </c>
      <c r="M186" s="64">
        <v>0.09999999999999999</v>
      </c>
    </row>
    <row r="187" ht="15.75" customHeight="1" spans="3:13" x14ac:dyDescent="0.25">
      <c r="C187" s="65">
        <v>2.220446049250313e-16</v>
      </c>
      <c r="D187" s="66">
        <v>0</v>
      </c>
      <c r="E187" s="66">
        <v>-2.220446049250313e-16</v>
      </c>
      <c r="F187" s="66">
        <v>0</v>
      </c>
      <c r="G187" s="66">
        <v>-2.7755575615628914e-17</v>
      </c>
      <c r="H187" s="66">
        <v>-1.3877787807814457e-17</v>
      </c>
      <c r="I187" s="66">
        <v>0</v>
      </c>
      <c r="J187" s="66">
        <v>1.3877787807814457e-17</v>
      </c>
      <c r="K187" s="66">
        <v>1.3877787807814457e-17</v>
      </c>
      <c r="L187" s="66">
        <v>1.3877787807814457e-17</v>
      </c>
      <c r="M187" s="67">
        <v>-5.551115123125783e-18</v>
      </c>
    </row>
    <row r="188" ht="15.75" customHeight="1" x14ac:dyDescent="0.25"/>
    <row r="190" spans="1:1" x14ac:dyDescent="0.25">
      <c r="A190"/>
    </row>
    <row r="193" ht="15.75" customHeight="1" x14ac:dyDescent="0.25"/>
    <row r="194" ht="15.75" customHeight="1" spans="3:6" x14ac:dyDescent="0.25">
      <c r="C194" s="38">
        <f t="shared">MMULT(C179:M187,C75:C85)</f>
        <v>1000001.1000000002</v>
      </c>
      <c r="F194" s="78">
        <f t="shared">C194:C201</f>
        <v>1000001.1000000002</v>
      </c>
    </row>
    <row r="195" spans="3:6" x14ac:dyDescent="0.25">
      <c r="C195" s="42">
        <v>1000000.8996333336</v>
      </c>
      <c r="F195" s="79">
        <v>1000000.8996333336</v>
      </c>
    </row>
    <row r="196" spans="3:6" x14ac:dyDescent="0.25">
      <c r="C196" s="42">
        <v>500000.40185833344</v>
      </c>
      <c r="F196" s="80">
        <v>500000.40185833344</v>
      </c>
    </row>
    <row r="197" spans="3:6" x14ac:dyDescent="0.25">
      <c r="C197" s="42">
        <v>500000.49700833345</v>
      </c>
      <c r="F197" s="80">
        <v>500000.49700833345</v>
      </c>
    </row>
    <row r="198" spans="2:6" x14ac:dyDescent="0.25">
      <c r="B198" s="29"/>
      <c r="C198" s="42">
        <v>200000.1494</v>
      </c>
      <c r="E198" s="29"/>
      <c r="F198" s="80">
        <v>200000.1494</v>
      </c>
    </row>
    <row r="199" spans="3:6" x14ac:dyDescent="0.25">
      <c r="C199" s="42">
        <v>200000.1995666667</v>
      </c>
      <c r="F199" s="80">
        <v>200000.1995666667</v>
      </c>
    </row>
    <row r="200" spans="3:6" x14ac:dyDescent="0.25">
      <c r="C200" s="80">
        <v>100000.04884166665</v>
      </c>
      <c r="F200" s="80">
        <v>100000.04884166665</v>
      </c>
    </row>
    <row r="201" ht="15.75" customHeight="1" spans="3:6" x14ac:dyDescent="0.25">
      <c r="C201" s="42">
        <v>100000.10049166666</v>
      </c>
      <c r="F201" s="81">
        <v>100000.10049166666</v>
      </c>
    </row>
    <row r="202" ht="16.5" customHeight="1" spans="3:4" x14ac:dyDescent="0.25">
      <c r="C202" s="82">
        <v>-5.55107770028318e-12</v>
      </c>
      <c r="D202" t="s">
        <v>45</v>
      </c>
    </row>
    <row r="203" ht="15.75" customHeight="1" x14ac:dyDescent="0.25"/>
    <row r="206" spans="1:1" x14ac:dyDescent="0.25">
      <c r="A206" s="2" t="s">
        <v>46</v>
      </c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2:2" x14ac:dyDescent="0.25">
      <c r="B210"/>
    </row>
    <row r="211" spans="1:4" x14ac:dyDescent="0.25">
      <c r="A211" s="3" t="s">
        <v>47</v>
      </c>
      <c r="B211" s="83">
        <f>C194/1000</f>
        <v>1000.0011000000002</v>
      </c>
      <c r="C211" s="83"/>
      <c r="D211" s="84" t="s">
        <v>19</v>
      </c>
    </row>
    <row r="212" spans="1:4" x14ac:dyDescent="0.25">
      <c r="A212" s="85" t="s">
        <v>7</v>
      </c>
      <c r="B212" s="86">
        <f t="shared" ref="B212:B218" si="0">C195/1000</f>
        <v>1000.0008996333336</v>
      </c>
      <c r="C212" s="86"/>
      <c r="D212" s="87" t="s">
        <v>19</v>
      </c>
    </row>
    <row r="213" spans="1:4" x14ac:dyDescent="0.25">
      <c r="A213" s="85" t="s">
        <v>8</v>
      </c>
      <c r="B213" s="86">
        <f t="shared" si="0"/>
        <v>500.0004018583334</v>
      </c>
      <c r="C213" s="86"/>
      <c r="D213" s="87" t="s">
        <v>19</v>
      </c>
    </row>
    <row r="214" spans="1:4" x14ac:dyDescent="0.25">
      <c r="A214" s="5" t="s">
        <v>48</v>
      </c>
      <c r="B214" s="88">
        <f t="shared" si="0"/>
        <v>500.00049700833347</v>
      </c>
      <c r="C214" s="88"/>
      <c r="D214" s="89" t="s">
        <v>19</v>
      </c>
    </row>
    <row r="215" spans="1:4" x14ac:dyDescent="0.25">
      <c r="A215" s="85" t="s">
        <v>9</v>
      </c>
      <c r="B215" s="86">
        <f t="shared" si="0"/>
        <v>200.0001494</v>
      </c>
      <c r="C215" s="86"/>
      <c r="D215" s="87" t="s">
        <v>19</v>
      </c>
    </row>
    <row r="216" spans="1:4" x14ac:dyDescent="0.25">
      <c r="A216" s="85" t="s">
        <v>9</v>
      </c>
      <c r="B216" s="86">
        <f t="shared" si="0"/>
        <v>200.0001995666667</v>
      </c>
      <c r="C216" s="86"/>
      <c r="D216" s="87" t="s">
        <v>19</v>
      </c>
    </row>
    <row r="217" spans="1:4" x14ac:dyDescent="0.25">
      <c r="A217" s="85" t="s">
        <v>11</v>
      </c>
      <c r="B217" s="86">
        <f t="shared" si="0"/>
        <v>100.00004884166665</v>
      </c>
      <c r="C217" s="86"/>
      <c r="D217" s="87" t="s">
        <v>19</v>
      </c>
    </row>
    <row r="218" spans="1:4" x14ac:dyDescent="0.25">
      <c r="A218" s="5" t="s">
        <v>49</v>
      </c>
      <c r="B218" s="88">
        <f t="shared" si="0"/>
        <v>100.00010049166666</v>
      </c>
      <c r="C218" s="88"/>
      <c r="D218" s="90" t="s">
        <v>19</v>
      </c>
    </row>
    <row r="219" spans="2:3" x14ac:dyDescent="0.25">
      <c r="C219"/>
    </row>
    <row r="220" spans="2:2" x14ac:dyDescent="0.25">
      <c r="B220" s="57"/>
    </row>
  </sheetData>
  <mergeCells count="9"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Wynik bez niepewności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Żukowska</dc:creator>
  <cp:lastModifiedBy>USER</cp:lastModifiedBy>
  <dcterms:created xsi:type="dcterms:W3CDTF">2019-05-06T09:26:03Z</dcterms:created>
  <dcterms:modified xsi:type="dcterms:W3CDTF">2019-05-08T13:00:53Z</dcterms:modified>
</cp:coreProperties>
</file>