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66da5775998e64/Documents/_Studia/_IV semestr/Bazy danych/Ćwiczenia10/"/>
    </mc:Choice>
  </mc:AlternateContent>
  <xr:revisionPtr revIDLastSave="306" documentId="8_{B2B16F4D-9CDE-444C-842E-EC247355E189}" xr6:coauthVersionLast="47" xr6:coauthVersionMax="47" xr10:uidLastSave="{3EB0B4E7-307C-4EDA-88CA-0179E98838B9}"/>
  <bookViews>
    <workbookView xWindow="-120" yWindow="-120" windowWidth="29040" windowHeight="17520" xr2:uid="{4294BABE-5A61-4B02-B5D5-8D28938B1D3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" i="1" l="1"/>
  <c r="Z5" i="1"/>
  <c r="E34" i="1"/>
  <c r="O6" i="1" s="1"/>
  <c r="G34" i="1"/>
  <c r="X6" i="1" s="1"/>
  <c r="I34" i="1"/>
  <c r="AA6" i="1" s="1"/>
  <c r="E35" i="1"/>
  <c r="P6" i="1" s="1"/>
  <c r="G35" i="1"/>
  <c r="Y6" i="1" s="1"/>
  <c r="I35" i="1"/>
  <c r="AB6" i="1" s="1"/>
  <c r="E36" i="1"/>
  <c r="Q6" i="1" s="1"/>
  <c r="G36" i="1"/>
  <c r="Z6" i="1" s="1"/>
  <c r="I36" i="1"/>
  <c r="AC6" i="1" s="1"/>
  <c r="E37" i="1"/>
  <c r="G37" i="1"/>
  <c r="I37" i="1"/>
  <c r="C37" i="1"/>
  <c r="C36" i="1"/>
  <c r="N6" i="1" s="1"/>
  <c r="C35" i="1"/>
  <c r="M6" i="1" s="1"/>
  <c r="C34" i="1"/>
  <c r="L6" i="1" s="1"/>
  <c r="E16" i="1"/>
  <c r="O5" i="1" s="1"/>
  <c r="G16" i="1"/>
  <c r="X5" i="1" s="1"/>
  <c r="I16" i="1"/>
  <c r="AA5" i="1" s="1"/>
  <c r="E17" i="1"/>
  <c r="P5" i="1" s="1"/>
  <c r="G17" i="1"/>
  <c r="Y5" i="1" s="1"/>
  <c r="I17" i="1"/>
  <c r="AB5" i="1" s="1"/>
  <c r="E18" i="1"/>
  <c r="Q5" i="1" s="1"/>
  <c r="G18" i="1"/>
  <c r="I18" i="1"/>
  <c r="E19" i="1"/>
  <c r="G19" i="1"/>
  <c r="I19" i="1"/>
  <c r="C19" i="1"/>
  <c r="C18" i="1"/>
  <c r="N5" i="1" s="1"/>
  <c r="C17" i="1"/>
  <c r="M5" i="1" s="1"/>
  <c r="C16" i="1"/>
  <c r="L5" i="1" s="1"/>
  <c r="AA8" i="1" l="1"/>
  <c r="AA7" i="1"/>
  <c r="X8" i="1"/>
  <c r="X7" i="1"/>
  <c r="O8" i="1"/>
  <c r="O7" i="1"/>
  <c r="L8" i="1"/>
  <c r="L7" i="1"/>
</calcChain>
</file>

<file path=xl/sharedStrings.xml><?xml version="1.0" encoding="utf-8"?>
<sst xmlns="http://schemas.openxmlformats.org/spreadsheetml/2006/main" count="86" uniqueCount="32">
  <si>
    <t>PostgreSQL</t>
  </si>
  <si>
    <t>1 ZL</t>
  </si>
  <si>
    <t>lp.</t>
  </si>
  <si>
    <t>czas</t>
  </si>
  <si>
    <t>bez indeksów</t>
  </si>
  <si>
    <t>2 ZL</t>
  </si>
  <si>
    <t>3 ZG</t>
  </si>
  <si>
    <t>4 ZG</t>
  </si>
  <si>
    <t>z indeksami</t>
  </si>
  <si>
    <t>Średnia</t>
  </si>
  <si>
    <t>min</t>
  </si>
  <si>
    <t>maks</t>
  </si>
  <si>
    <t>odch.std</t>
  </si>
  <si>
    <t>zapytanie</t>
  </si>
  <si>
    <t>średnia</t>
  </si>
  <si>
    <t>max</t>
  </si>
  <si>
    <t>róznica [ms]</t>
  </si>
  <si>
    <t>róznica [%]</t>
  </si>
  <si>
    <t>bez indeksów [ms]</t>
  </si>
  <si>
    <t>z indeksami [ms]</t>
  </si>
  <si>
    <t>1 ZL (D)</t>
  </si>
  <si>
    <t>2 ZL (N)</t>
  </si>
  <si>
    <t>3 ZG (D)</t>
  </si>
  <si>
    <t>4 ZG (N)</t>
  </si>
  <si>
    <t>Dziesiec</t>
  </si>
  <si>
    <t>cyfra bit</t>
  </si>
  <si>
    <t>Milion</t>
  </si>
  <si>
    <t>cyfra liczba bit</t>
  </si>
  <si>
    <t>GeoEon</t>
  </si>
  <si>
    <t>PK</t>
  </si>
  <si>
    <t>id_eon</t>
  </si>
  <si>
    <t>nazwa_eon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</si>
</sst>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/>
    <xf numFmtId="164" fontId="2" fillId="0" borderId="1" xfId="0" applyNumberFormat="1" applyFont="1" applyBorder="1"/>
    <xf numFmtId="165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2" borderId="1" xfId="0" applyNumberFormat="1" applyFill="1" applyBorder="1"/>
    <xf numFmtId="164" fontId="0" fillId="0" borderId="1" xfId="0" applyNumberFormat="1" applyBorder="1"/>
    <xf numFmtId="10" fontId="0" fillId="0" borderId="1" xfId="1" applyNumberFormat="1" applyFont="1" applyFill="1" applyBorder="1"/>
    <xf numFmtId="10" fontId="0" fillId="2" borderId="1" xfId="1" applyNumberFormat="1" applyFont="1" applyFill="1" applyBorder="1"/>
    <xf numFmtId="0" fontId="2" fillId="0" borderId="0" xfId="0" applyFont="1"/>
    <xf numFmtId="166" fontId="0" fillId="2" borderId="1" xfId="0" applyNumberForma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wydajności złączeń i zagnieżdżeń indeksowanych oraz nieindeksowanych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Arkusz1!$K$15</c:f>
              <c:strCache>
                <c:ptCount val="1"/>
                <c:pt idx="0">
                  <c:v>bez indeksów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Arkusz1!$L$14:$O$14</c:f>
              <c:strCache>
                <c:ptCount val="4"/>
                <c:pt idx="0">
                  <c:v>1 ZL (D)</c:v>
                </c:pt>
                <c:pt idx="1">
                  <c:v>2 ZL (N)</c:v>
                </c:pt>
                <c:pt idx="2">
                  <c:v>3 ZG (D)</c:v>
                </c:pt>
                <c:pt idx="3">
                  <c:v>4 ZG (N)</c:v>
                </c:pt>
              </c:strCache>
            </c:strRef>
          </c:cat>
          <c:val>
            <c:numRef>
              <c:f>Arkusz1!$L$15:$O$15</c:f>
              <c:numCache>
                <c:formatCode>0.0</c:formatCode>
                <c:ptCount val="4"/>
                <c:pt idx="0">
                  <c:v>106.52662500000001</c:v>
                </c:pt>
                <c:pt idx="1">
                  <c:v>266.51974999999999</c:v>
                </c:pt>
                <c:pt idx="2">
                  <c:v>5828.1857500000006</c:v>
                </c:pt>
                <c:pt idx="3">
                  <c:v>103.31824999999999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8-43B7-813A-E56F553244A6}"/>
            </c:ext>
          </c:extLst>
        </c:ser>
        <c:ser>
          <c:idx val="1"/>
          <c:order val="1"/>
          <c:tx>
            <c:strRef>
              <c:f>Arkusz1!$K$16</c:f>
              <c:strCache>
                <c:ptCount val="1"/>
                <c:pt idx="0">
                  <c:v>z indeksami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88888888888888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28-43B7-813A-E56F553244A6}"/>
                </c:ext>
              </c:extLst>
            </c:dLbl>
            <c:dLbl>
              <c:idx val="1"/>
              <c:layout>
                <c:manualLayout>
                  <c:x val="1.111111111111111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28-43B7-813A-E56F553244A6}"/>
                </c:ext>
              </c:extLst>
            </c:dLbl>
            <c:dLbl>
              <c:idx val="2"/>
              <c:layout>
                <c:manualLayout>
                  <c:x val="2.777777777777777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28-43B7-813A-E56F553244A6}"/>
                </c:ext>
              </c:extLst>
            </c:dLbl>
            <c:dLbl>
              <c:idx val="3"/>
              <c:layout>
                <c:manualLayout>
                  <c:x val="8.3333333333333332E-3"/>
                  <c:y val="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28-43B7-813A-E56F553244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Arkusz1!$L$14:$O$14</c:f>
              <c:strCache>
                <c:ptCount val="4"/>
                <c:pt idx="0">
                  <c:v>1 ZL (D)</c:v>
                </c:pt>
                <c:pt idx="1">
                  <c:v>2 ZL (N)</c:v>
                </c:pt>
                <c:pt idx="2">
                  <c:v>3 ZG (D)</c:v>
                </c:pt>
                <c:pt idx="3">
                  <c:v>4 ZG (N)</c:v>
                </c:pt>
              </c:strCache>
            </c:strRef>
          </c:cat>
          <c:val>
            <c:numRef>
              <c:f>Arkusz1!$L$16:$O$16</c:f>
              <c:numCache>
                <c:formatCode>0.0</c:formatCode>
                <c:ptCount val="4"/>
                <c:pt idx="0">
                  <c:v>104.13324999999999</c:v>
                </c:pt>
                <c:pt idx="1">
                  <c:v>141.44925000000001</c:v>
                </c:pt>
                <c:pt idx="2">
                  <c:v>5817.4628750000002</c:v>
                </c:pt>
                <c:pt idx="3">
                  <c:v>104.58300000000001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8-43B7-813A-E56F553244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0363408"/>
        <c:axId val="1430361008"/>
      </c:barChart>
      <c:catAx>
        <c:axId val="14303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0361008"/>
        <c:crosses val="autoZero"/>
        <c:auto val="1"/>
        <c:lblAlgn val="ctr"/>
        <c:lblOffset val="100"/>
        <c:noMultiLvlLbl val="0"/>
      </c:catAx>
      <c:valAx>
        <c:axId val="14303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zapytania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036340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wydajności złączeń i zagnieżdżeń indeksowanych oraz nieindeksowanych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Arkusz1!$K$15</c:f>
              <c:strCache>
                <c:ptCount val="1"/>
                <c:pt idx="0">
                  <c:v>bez indeksów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Arkusz1!$L$14:$O$14</c:f>
              <c:strCache>
                <c:ptCount val="4"/>
                <c:pt idx="0">
                  <c:v>1 ZL (D)</c:v>
                </c:pt>
                <c:pt idx="1">
                  <c:v>2 ZL (N)</c:v>
                </c:pt>
                <c:pt idx="2">
                  <c:v>3 ZG (D)</c:v>
                </c:pt>
                <c:pt idx="3">
                  <c:v>4 ZG (N)</c:v>
                </c:pt>
              </c:strCache>
            </c:strRef>
          </c:cat>
          <c:val>
            <c:numRef>
              <c:f>Arkusz1!$L$15:$O$15</c:f>
              <c:numCache>
                <c:formatCode>0.0</c:formatCode>
                <c:ptCount val="4"/>
                <c:pt idx="0">
                  <c:v>106.52662500000001</c:v>
                </c:pt>
                <c:pt idx="1">
                  <c:v>266.51974999999999</c:v>
                </c:pt>
                <c:pt idx="2">
                  <c:v>5828.1857500000006</c:v>
                </c:pt>
                <c:pt idx="3">
                  <c:v>103.31824999999999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4-4BA4-AF44-DC27B670C42F}"/>
            </c:ext>
          </c:extLst>
        </c:ser>
        <c:ser>
          <c:idx val="1"/>
          <c:order val="1"/>
          <c:tx>
            <c:strRef>
              <c:f>Arkusz1!$K$16</c:f>
              <c:strCache>
                <c:ptCount val="1"/>
                <c:pt idx="0">
                  <c:v>z indeksami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Arkusz1!$L$14:$O$14</c:f>
              <c:strCache>
                <c:ptCount val="4"/>
                <c:pt idx="0">
                  <c:v>1 ZL (D)</c:v>
                </c:pt>
                <c:pt idx="1">
                  <c:v>2 ZL (N)</c:v>
                </c:pt>
                <c:pt idx="2">
                  <c:v>3 ZG (D)</c:v>
                </c:pt>
                <c:pt idx="3">
                  <c:v>4 ZG (N)</c:v>
                </c:pt>
              </c:strCache>
            </c:strRef>
          </c:cat>
          <c:val>
            <c:numRef>
              <c:f>Arkusz1!$L$16:$O$16</c:f>
              <c:numCache>
                <c:formatCode>0.0</c:formatCode>
                <c:ptCount val="4"/>
                <c:pt idx="0">
                  <c:v>104.13324999999999</c:v>
                </c:pt>
                <c:pt idx="1">
                  <c:v>141.44925000000001</c:v>
                </c:pt>
                <c:pt idx="2">
                  <c:v>5817.4628750000002</c:v>
                </c:pt>
                <c:pt idx="3">
                  <c:v>104.58300000000001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4-4BA4-AF44-DC27B670C4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0363408"/>
        <c:axId val="1430361008"/>
      </c:barChart>
      <c:catAx>
        <c:axId val="14303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0361008"/>
        <c:crosses val="autoZero"/>
        <c:auto val="1"/>
        <c:lblAlgn val="ctr"/>
        <c:lblOffset val="100"/>
        <c:noMultiLvlLbl val="0"/>
      </c:catAx>
      <c:valAx>
        <c:axId val="143036100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zapytania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03634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1057275</xdr:colOff>
      <xdr:row>19</xdr:row>
      <xdr:rowOff>176212</xdr:rowOff>
    </xdr:from>
    <xdr:to>
      <xdr:col>18</xdr:col>
      <xdr:colOff>161925</xdr:colOff>
      <xdr:row>34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FCAC912-90EA-057A-A4CB-CAC257959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18</xdr:col>
      <xdr:colOff>571500</xdr:colOff>
      <xdr:row>54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3473945-C132-4B2A-9192-2A57EC264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86B14-6644-4BA0-9717-5F827BA9AF54}">
  <dimension ref="A2:AC49"/>
  <sheetViews>
    <sheetView tabSelected="1" topLeftCell="D25" workbookViewId="0">
      <selection activeCell="F47" sqref="F47:G49"/>
    </sheetView>
  </sheetViews>
  <sheetFormatPr defaultRowHeight="15" x14ac:dyDescent="0.25"/>
  <cols>
    <col min="3" max="3" width="9.5703125" bestFit="1" customWidth="1"/>
    <col min="5" max="5" width="9.5703125" bestFit="1" customWidth="1"/>
    <col min="6" max="8" width="12" bestFit="1" customWidth="1"/>
    <col min="9" max="9" width="9.5703125" bestFit="1" customWidth="1"/>
    <col min="11" max="11" width="18" bestFit="1" customWidth="1"/>
  </cols>
  <sheetData>
    <row r="2" spans="1:29" x14ac:dyDescent="0.25">
      <c r="B2" s="20" t="s">
        <v>0</v>
      </c>
      <c r="C2" s="20"/>
      <c r="D2" s="20"/>
      <c r="E2" s="20"/>
      <c r="F2" s="20"/>
      <c r="G2" s="20"/>
      <c r="H2" s="20"/>
      <c r="I2" s="20"/>
      <c r="K2" s="22" t="s">
        <v>0</v>
      </c>
      <c r="L2" s="23"/>
      <c r="M2" s="23"/>
      <c r="N2" s="23"/>
      <c r="O2" s="23"/>
      <c r="P2" s="23"/>
      <c r="Q2" s="24"/>
      <c r="R2" s="21"/>
      <c r="S2" s="21"/>
      <c r="T2" s="21"/>
      <c r="U2" s="21"/>
      <c r="V2" s="21"/>
      <c r="W2" s="22" t="s">
        <v>0</v>
      </c>
      <c r="X2" s="23"/>
      <c r="Y2" s="23"/>
      <c r="Z2" s="23"/>
      <c r="AA2" s="23"/>
      <c r="AB2" s="23"/>
      <c r="AC2" s="24"/>
    </row>
    <row r="3" spans="1:29" x14ac:dyDescent="0.25">
      <c r="B3" s="20" t="s">
        <v>4</v>
      </c>
      <c r="C3" s="20"/>
      <c r="D3" s="20"/>
      <c r="E3" s="20"/>
      <c r="F3" s="20"/>
      <c r="G3" s="20"/>
      <c r="H3" s="20"/>
      <c r="I3" s="20"/>
      <c r="K3" s="6" t="s">
        <v>13</v>
      </c>
      <c r="L3" s="17" t="s">
        <v>1</v>
      </c>
      <c r="M3" s="17"/>
      <c r="N3" s="17"/>
      <c r="O3" s="17" t="s">
        <v>5</v>
      </c>
      <c r="P3" s="17"/>
      <c r="Q3" s="17"/>
      <c r="W3" s="6" t="s">
        <v>13</v>
      </c>
      <c r="X3" s="17" t="s">
        <v>6</v>
      </c>
      <c r="Y3" s="17"/>
      <c r="Z3" s="17"/>
      <c r="AA3" s="17" t="s">
        <v>7</v>
      </c>
      <c r="AB3" s="17"/>
      <c r="AC3" s="17"/>
    </row>
    <row r="4" spans="1:29" x14ac:dyDescent="0.25">
      <c r="B4" s="9"/>
      <c r="C4" s="10"/>
      <c r="D4" s="9"/>
      <c r="E4" s="10"/>
      <c r="F4" s="9"/>
      <c r="G4" s="10"/>
      <c r="H4" s="9"/>
      <c r="I4" s="10"/>
      <c r="K4" s="6"/>
      <c r="L4" s="6" t="s">
        <v>14</v>
      </c>
      <c r="M4" s="6" t="s">
        <v>10</v>
      </c>
      <c r="N4" s="6" t="s">
        <v>15</v>
      </c>
      <c r="O4" s="6" t="s">
        <v>14</v>
      </c>
      <c r="P4" s="6" t="s">
        <v>10</v>
      </c>
      <c r="Q4" s="6" t="s">
        <v>15</v>
      </c>
      <c r="W4" s="6"/>
      <c r="X4" s="6" t="s">
        <v>14</v>
      </c>
      <c r="Y4" s="6" t="s">
        <v>10</v>
      </c>
      <c r="Z4" s="6" t="s">
        <v>15</v>
      </c>
      <c r="AA4" s="6" t="s">
        <v>14</v>
      </c>
      <c r="AB4" s="6" t="s">
        <v>10</v>
      </c>
      <c r="AC4" s="6" t="s">
        <v>15</v>
      </c>
    </row>
    <row r="5" spans="1:29" x14ac:dyDescent="0.25">
      <c r="B5" s="18" t="s">
        <v>1</v>
      </c>
      <c r="C5" s="19"/>
      <c r="D5" s="18" t="s">
        <v>5</v>
      </c>
      <c r="E5" s="19"/>
      <c r="F5" s="18" t="s">
        <v>6</v>
      </c>
      <c r="G5" s="19"/>
      <c r="H5" s="18" t="s">
        <v>7</v>
      </c>
      <c r="I5" s="19"/>
      <c r="K5" s="6" t="s">
        <v>18</v>
      </c>
      <c r="L5" s="11">
        <f>C16</f>
        <v>106.52662500000001</v>
      </c>
      <c r="M5" s="12">
        <f>C17</f>
        <v>102.92700000000001</v>
      </c>
      <c r="N5" s="12">
        <f>C18</f>
        <v>112.604</v>
      </c>
      <c r="O5" s="11">
        <f>E16</f>
        <v>266.51974999999999</v>
      </c>
      <c r="P5" s="1">
        <f>E17</f>
        <v>253.73400000000001</v>
      </c>
      <c r="Q5" s="1">
        <f>E18</f>
        <v>273.875</v>
      </c>
      <c r="W5" s="6" t="s">
        <v>18</v>
      </c>
      <c r="X5" s="11">
        <f>G16</f>
        <v>5828.1857500000006</v>
      </c>
      <c r="Y5" s="1">
        <f>G17</f>
        <v>5685.1130000000003</v>
      </c>
      <c r="Z5" s="1">
        <f>G18</f>
        <v>6004.1660000000002</v>
      </c>
      <c r="AA5" s="11">
        <f>I16</f>
        <v>103.31824999999999</v>
      </c>
      <c r="AB5" s="1">
        <f>I17</f>
        <v>100.688</v>
      </c>
      <c r="AC5" s="1">
        <f>I18</f>
        <v>107.142</v>
      </c>
    </row>
    <row r="6" spans="1:29" x14ac:dyDescent="0.25">
      <c r="B6" s="4"/>
      <c r="C6" s="5"/>
      <c r="D6" s="4"/>
      <c r="E6" s="5"/>
      <c r="F6" s="4"/>
      <c r="G6" s="5"/>
      <c r="H6" s="4"/>
      <c r="I6" s="5"/>
      <c r="K6" s="6" t="s">
        <v>19</v>
      </c>
      <c r="L6" s="11">
        <f>C34</f>
        <v>104.13324999999999</v>
      </c>
      <c r="M6" s="1">
        <f>C35</f>
        <v>102.506</v>
      </c>
      <c r="N6" s="1">
        <f>C36</f>
        <v>105.956</v>
      </c>
      <c r="O6" s="11">
        <f>E34</f>
        <v>141.44925000000001</v>
      </c>
      <c r="P6" s="1">
        <f>E35</f>
        <v>133.43100000000001</v>
      </c>
      <c r="Q6" s="1">
        <f>E36</f>
        <v>149.99600000000001</v>
      </c>
      <c r="W6" s="6" t="s">
        <v>19</v>
      </c>
      <c r="X6" s="11">
        <f>G34</f>
        <v>5817.4628750000002</v>
      </c>
      <c r="Y6" s="1">
        <f>G35</f>
        <v>5720.8370000000004</v>
      </c>
      <c r="Z6" s="1">
        <f>G36</f>
        <v>5953.5959999999995</v>
      </c>
      <c r="AA6" s="11">
        <f>I34</f>
        <v>104.58300000000001</v>
      </c>
      <c r="AB6" s="1">
        <f>I35</f>
        <v>101.182</v>
      </c>
      <c r="AC6" s="1">
        <f>I36</f>
        <v>109.384</v>
      </c>
    </row>
    <row r="7" spans="1:29" x14ac:dyDescent="0.25">
      <c r="B7" s="6" t="s">
        <v>2</v>
      </c>
      <c r="C7" s="6" t="s">
        <v>3</v>
      </c>
      <c r="D7" s="6" t="s">
        <v>2</v>
      </c>
      <c r="E7" s="6" t="s">
        <v>3</v>
      </c>
      <c r="F7" s="6" t="s">
        <v>2</v>
      </c>
      <c r="G7" s="6" t="s">
        <v>3</v>
      </c>
      <c r="H7" s="6" t="s">
        <v>2</v>
      </c>
      <c r="I7" s="6" t="s">
        <v>3</v>
      </c>
      <c r="K7" s="6" t="s">
        <v>16</v>
      </c>
      <c r="L7" s="11">
        <f>L6-L5</f>
        <v>-2.3933750000000202</v>
      </c>
      <c r="M7" s="12"/>
      <c r="N7" s="12"/>
      <c r="O7" s="11">
        <f t="shared" ref="O7:U7" si="0">O6-O5</f>
        <v>-125.07049999999998</v>
      </c>
      <c r="P7" s="12"/>
      <c r="Q7" s="12"/>
      <c r="W7" s="6" t="s">
        <v>16</v>
      </c>
      <c r="X7" s="11">
        <f>X6-X5</f>
        <v>-10.722875000000386</v>
      </c>
      <c r="Y7" s="12"/>
      <c r="Z7" s="12"/>
      <c r="AA7" s="11">
        <f>AA6-AA5</f>
        <v>1.2647500000000207</v>
      </c>
      <c r="AB7" s="12"/>
      <c r="AC7" s="12"/>
    </row>
    <row r="8" spans="1:29" x14ac:dyDescent="0.25">
      <c r="B8" s="3">
        <v>1</v>
      </c>
      <c r="C8" s="1">
        <v>109.505</v>
      </c>
      <c r="D8" s="3">
        <v>1</v>
      </c>
      <c r="E8" s="1">
        <v>269.77300000000002</v>
      </c>
      <c r="F8" s="3">
        <v>1</v>
      </c>
      <c r="G8" s="1">
        <v>5921.0529999999999</v>
      </c>
      <c r="H8" s="3">
        <v>1</v>
      </c>
      <c r="I8" s="1">
        <v>104.09699999999999</v>
      </c>
      <c r="K8" s="6" t="s">
        <v>17</v>
      </c>
      <c r="L8" s="14">
        <f>1-L6/L5</f>
        <v>2.2467387847873943E-2</v>
      </c>
      <c r="M8" s="13"/>
      <c r="N8" s="13"/>
      <c r="O8" s="14">
        <f t="shared" ref="O8:U8" si="1">1-O6/O5</f>
        <v>0.46927291504663349</v>
      </c>
      <c r="P8" s="13"/>
      <c r="Q8" s="13"/>
      <c r="W8" s="6" t="s">
        <v>17</v>
      </c>
      <c r="X8" s="14">
        <f>1-X6/X5</f>
        <v>1.8398306883065096E-3</v>
      </c>
      <c r="Y8" s="13"/>
      <c r="Z8" s="13"/>
      <c r="AA8" s="14">
        <f>1-AA6/AA5</f>
        <v>-1.2241302964384415E-2</v>
      </c>
      <c r="AB8" s="13"/>
      <c r="AC8" s="13"/>
    </row>
    <row r="9" spans="1:29" x14ac:dyDescent="0.25">
      <c r="B9" s="3">
        <v>2</v>
      </c>
      <c r="C9" s="1">
        <v>110.83499999999999</v>
      </c>
      <c r="D9" s="3">
        <v>2</v>
      </c>
      <c r="E9" s="1">
        <v>273.875</v>
      </c>
      <c r="F9" s="3">
        <v>2</v>
      </c>
      <c r="G9" s="1">
        <v>6004.1660000000002</v>
      </c>
      <c r="H9" s="3">
        <v>2</v>
      </c>
      <c r="I9" s="1">
        <v>100.688</v>
      </c>
    </row>
    <row r="10" spans="1:29" x14ac:dyDescent="0.25">
      <c r="B10" s="3">
        <v>3</v>
      </c>
      <c r="C10" s="1">
        <v>104.51</v>
      </c>
      <c r="D10" s="3">
        <v>3</v>
      </c>
      <c r="E10" s="1">
        <v>265.75299999999999</v>
      </c>
      <c r="F10" s="3">
        <v>3</v>
      </c>
      <c r="G10" s="1">
        <v>5770.5029999999997</v>
      </c>
      <c r="H10" s="3">
        <v>3</v>
      </c>
      <c r="I10" s="1">
        <v>107.142</v>
      </c>
    </row>
    <row r="11" spans="1:29" x14ac:dyDescent="0.25">
      <c r="B11" s="3">
        <v>4</v>
      </c>
      <c r="C11" s="1">
        <v>102.92700000000001</v>
      </c>
      <c r="D11" s="3">
        <v>4</v>
      </c>
      <c r="E11" s="1">
        <v>254.447</v>
      </c>
      <c r="F11" s="3">
        <v>4</v>
      </c>
      <c r="G11" s="1">
        <v>5685.1130000000003</v>
      </c>
      <c r="H11" s="3">
        <v>4</v>
      </c>
      <c r="I11" s="1">
        <v>105.773</v>
      </c>
    </row>
    <row r="12" spans="1:29" x14ac:dyDescent="0.25">
      <c r="B12" s="3">
        <v>5</v>
      </c>
      <c r="C12" s="1">
        <v>103.114</v>
      </c>
      <c r="D12" s="3">
        <v>5</v>
      </c>
      <c r="E12" s="1">
        <v>270.95600000000002</v>
      </c>
      <c r="F12" s="3">
        <v>5</v>
      </c>
      <c r="G12" s="1">
        <v>5769.741</v>
      </c>
      <c r="H12" s="3">
        <v>5</v>
      </c>
      <c r="I12" s="1">
        <v>102.896</v>
      </c>
    </row>
    <row r="13" spans="1:29" x14ac:dyDescent="0.25">
      <c r="B13" s="3">
        <v>6</v>
      </c>
      <c r="C13" s="1">
        <v>103.03100000000001</v>
      </c>
      <c r="D13" s="3">
        <v>6</v>
      </c>
      <c r="E13" s="1">
        <v>270.47399999999999</v>
      </c>
      <c r="F13" s="3">
        <v>6</v>
      </c>
      <c r="G13" s="1">
        <v>5823.6610000000001</v>
      </c>
      <c r="H13" s="3">
        <v>6</v>
      </c>
      <c r="I13" s="1">
        <v>100.78100000000001</v>
      </c>
    </row>
    <row r="14" spans="1:29" x14ac:dyDescent="0.25">
      <c r="B14" s="3">
        <v>7</v>
      </c>
      <c r="C14" s="1">
        <v>105.687</v>
      </c>
      <c r="D14" s="3">
        <v>7</v>
      </c>
      <c r="E14" s="1">
        <v>253.73400000000001</v>
      </c>
      <c r="F14" s="3">
        <v>7</v>
      </c>
      <c r="G14" s="1">
        <v>5824.4059999999999</v>
      </c>
      <c r="H14" s="3">
        <v>7</v>
      </c>
      <c r="I14" s="1">
        <v>102.05800000000001</v>
      </c>
      <c r="K14" s="6" t="s">
        <v>13</v>
      </c>
      <c r="L14" s="6" t="s">
        <v>20</v>
      </c>
      <c r="M14" s="6" t="s">
        <v>21</v>
      </c>
      <c r="N14" s="6" t="s">
        <v>22</v>
      </c>
      <c r="O14" s="6" t="s">
        <v>23</v>
      </c>
      <c r="P14" s="15"/>
      <c r="Q14" s="6" t="s">
        <v>13</v>
      </c>
      <c r="R14" s="6" t="s">
        <v>20</v>
      </c>
      <c r="S14" s="6" t="s">
        <v>21</v>
      </c>
      <c r="T14" s="6" t="s">
        <v>22</v>
      </c>
      <c r="U14" s="6" t="s">
        <v>23</v>
      </c>
    </row>
    <row r="15" spans="1:29" x14ac:dyDescent="0.25">
      <c r="B15" s="3">
        <v>8</v>
      </c>
      <c r="C15" s="1">
        <v>112.604</v>
      </c>
      <c r="D15" s="3">
        <v>8</v>
      </c>
      <c r="E15" s="1">
        <v>273.14600000000002</v>
      </c>
      <c r="F15" s="3">
        <v>8</v>
      </c>
      <c r="G15" s="1">
        <v>5826.8429999999998</v>
      </c>
      <c r="H15" s="3">
        <v>8</v>
      </c>
      <c r="I15" s="1">
        <v>103.111</v>
      </c>
      <c r="K15" s="6" t="s">
        <v>4</v>
      </c>
      <c r="L15" s="16">
        <v>106.52662500000001</v>
      </c>
      <c r="M15" s="16">
        <v>266.51974999999999</v>
      </c>
      <c r="N15" s="16">
        <v>5828.1857500000006</v>
      </c>
      <c r="O15" s="16">
        <v>103.31824999999999</v>
      </c>
      <c r="Q15" s="6" t="s">
        <v>4</v>
      </c>
      <c r="R15" s="11">
        <v>106.52662500000001</v>
      </c>
      <c r="S15" s="11">
        <v>266.51974999999999</v>
      </c>
      <c r="T15" s="11">
        <v>5828.1857500000006</v>
      </c>
      <c r="U15" s="11">
        <v>103.31824999999999</v>
      </c>
    </row>
    <row r="16" spans="1:29" x14ac:dyDescent="0.25">
      <c r="A16" s="1" t="s">
        <v>9</v>
      </c>
      <c r="B16" s="3"/>
      <c r="C16" s="7">
        <f>AVERAGE(C8:C15)</f>
        <v>106.52662500000001</v>
      </c>
      <c r="D16" s="2"/>
      <c r="E16" s="7">
        <f t="shared" ref="E16:I16" si="2">AVERAGE(E8:E15)</f>
        <v>266.51974999999999</v>
      </c>
      <c r="F16" s="2"/>
      <c r="G16" s="7">
        <f t="shared" si="2"/>
        <v>5828.1857500000006</v>
      </c>
      <c r="H16" s="2"/>
      <c r="I16" s="7">
        <f t="shared" si="2"/>
        <v>103.31824999999999</v>
      </c>
      <c r="K16" s="6" t="s">
        <v>8</v>
      </c>
      <c r="L16" s="16">
        <v>104.13324999999999</v>
      </c>
      <c r="M16" s="16">
        <v>141.44925000000001</v>
      </c>
      <c r="N16" s="16">
        <v>5817.4628750000002</v>
      </c>
      <c r="O16" s="16">
        <v>104.58300000000001</v>
      </c>
      <c r="Q16" s="6" t="s">
        <v>8</v>
      </c>
      <c r="R16" s="11">
        <v>104.13324999999999</v>
      </c>
      <c r="S16" s="11">
        <v>141.44925000000001</v>
      </c>
      <c r="T16" s="11">
        <v>5817.4628750000002</v>
      </c>
      <c r="U16" s="11">
        <v>104.58300000000001</v>
      </c>
    </row>
    <row r="17" spans="1:18" x14ac:dyDescent="0.25">
      <c r="A17" s="1" t="s">
        <v>10</v>
      </c>
      <c r="B17" s="3"/>
      <c r="C17" s="1">
        <f>MIN(C8:C15)</f>
        <v>102.92700000000001</v>
      </c>
      <c r="D17" s="1"/>
      <c r="E17" s="1">
        <f t="shared" ref="E17:I17" si="3">MIN(E8:E15)</f>
        <v>253.73400000000001</v>
      </c>
      <c r="F17" s="1"/>
      <c r="G17" s="1">
        <f t="shared" si="3"/>
        <v>5685.1130000000003</v>
      </c>
      <c r="H17" s="1"/>
      <c r="I17" s="1">
        <f t="shared" si="3"/>
        <v>100.688</v>
      </c>
      <c r="Q17" s="15"/>
      <c r="R17" s="15"/>
    </row>
    <row r="18" spans="1:18" x14ac:dyDescent="0.25">
      <c r="A18" s="1" t="s">
        <v>11</v>
      </c>
      <c r="B18" s="3"/>
      <c r="C18" s="1">
        <f>MAX(C8:C15)</f>
        <v>112.604</v>
      </c>
      <c r="D18" s="1"/>
      <c r="E18" s="1">
        <f t="shared" ref="E18:I18" si="4">MAX(E8:E15)</f>
        <v>273.875</v>
      </c>
      <c r="F18" s="1"/>
      <c r="G18" s="1">
        <f t="shared" si="4"/>
        <v>6004.1660000000002</v>
      </c>
      <c r="H18" s="1"/>
      <c r="I18" s="1">
        <f t="shared" si="4"/>
        <v>107.142</v>
      </c>
    </row>
    <row r="19" spans="1:18" x14ac:dyDescent="0.25">
      <c r="A19" s="1" t="s">
        <v>12</v>
      </c>
      <c r="B19" s="3"/>
      <c r="C19" s="8">
        <f>_xlfn.STDEV.P(C8:C15)</f>
        <v>3.6393981280391641</v>
      </c>
      <c r="D19" s="8"/>
      <c r="E19" s="8">
        <f t="shared" ref="E19:I19" si="5">_xlfn.STDEV.P(E8:E15)</f>
        <v>7.5309489400406919</v>
      </c>
      <c r="F19" s="8"/>
      <c r="G19" s="8">
        <f t="shared" si="5"/>
        <v>91.407629335233821</v>
      </c>
      <c r="H19" s="8"/>
      <c r="I19" s="8">
        <f t="shared" si="5"/>
        <v>2.1336190938168849</v>
      </c>
    </row>
    <row r="22" spans="1:18" x14ac:dyDescent="0.25">
      <c r="B22" s="20" t="s">
        <v>0</v>
      </c>
      <c r="C22" s="20"/>
      <c r="D22" s="20"/>
      <c r="E22" s="20"/>
      <c r="F22" s="20"/>
      <c r="G22" s="20"/>
      <c r="H22" s="20"/>
      <c r="I22" s="20"/>
    </row>
    <row r="23" spans="1:18" x14ac:dyDescent="0.25">
      <c r="B23" s="20" t="s">
        <v>8</v>
      </c>
      <c r="C23" s="20"/>
      <c r="D23" s="20"/>
      <c r="E23" s="20"/>
      <c r="F23" s="20"/>
      <c r="G23" s="20"/>
      <c r="H23" s="20"/>
      <c r="I23" s="20"/>
    </row>
    <row r="24" spans="1:18" x14ac:dyDescent="0.25">
      <c r="B24" s="18" t="s">
        <v>1</v>
      </c>
      <c r="C24" s="19"/>
      <c r="D24" s="18" t="s">
        <v>5</v>
      </c>
      <c r="E24" s="19"/>
      <c r="F24" s="18" t="s">
        <v>6</v>
      </c>
      <c r="G24" s="19"/>
      <c r="H24" s="18" t="s">
        <v>7</v>
      </c>
      <c r="I24" s="19"/>
    </row>
    <row r="25" spans="1:18" x14ac:dyDescent="0.25">
      <c r="B25" s="6" t="s">
        <v>2</v>
      </c>
      <c r="C25" s="6" t="s">
        <v>3</v>
      </c>
      <c r="D25" s="6" t="s">
        <v>2</v>
      </c>
      <c r="E25" s="6" t="s">
        <v>3</v>
      </c>
      <c r="F25" s="6" t="s">
        <v>2</v>
      </c>
      <c r="G25" s="6" t="s">
        <v>3</v>
      </c>
      <c r="H25" s="6" t="s">
        <v>2</v>
      </c>
      <c r="I25" s="6" t="s">
        <v>3</v>
      </c>
    </row>
    <row r="26" spans="1:18" x14ac:dyDescent="0.25">
      <c r="B26" s="3">
        <v>1</v>
      </c>
      <c r="C26" s="1">
        <v>104.395</v>
      </c>
      <c r="D26" s="3">
        <v>1</v>
      </c>
      <c r="E26" s="1">
        <v>148.27799999999999</v>
      </c>
      <c r="F26" s="3">
        <v>1</v>
      </c>
      <c r="G26" s="1">
        <v>5846.3389999999999</v>
      </c>
      <c r="H26" s="3">
        <v>1</v>
      </c>
      <c r="I26" s="1">
        <v>102.229</v>
      </c>
    </row>
    <row r="27" spans="1:18" x14ac:dyDescent="0.25">
      <c r="B27" s="3">
        <v>2</v>
      </c>
      <c r="C27" s="1">
        <v>102.928</v>
      </c>
      <c r="D27" s="3">
        <v>2</v>
      </c>
      <c r="E27" s="1">
        <v>133.886</v>
      </c>
      <c r="F27" s="3">
        <v>2</v>
      </c>
      <c r="G27" s="1">
        <v>5953.5959999999995</v>
      </c>
      <c r="H27" s="3">
        <v>2</v>
      </c>
      <c r="I27" s="1">
        <v>104.066</v>
      </c>
    </row>
    <row r="28" spans="1:18" x14ac:dyDescent="0.25">
      <c r="B28" s="3">
        <v>3</v>
      </c>
      <c r="C28" s="1">
        <v>104.952</v>
      </c>
      <c r="D28" s="3">
        <v>3</v>
      </c>
      <c r="E28" s="1">
        <v>149.99600000000001</v>
      </c>
      <c r="F28" s="3">
        <v>3</v>
      </c>
      <c r="G28" s="1">
        <v>5720.8370000000004</v>
      </c>
      <c r="H28" s="3">
        <v>3</v>
      </c>
      <c r="I28" s="1">
        <v>106.33799999999999</v>
      </c>
    </row>
    <row r="29" spans="1:18" x14ac:dyDescent="0.25">
      <c r="B29" s="3">
        <v>4</v>
      </c>
      <c r="C29" s="1">
        <v>105.956</v>
      </c>
      <c r="D29" s="3">
        <v>4</v>
      </c>
      <c r="E29" s="1">
        <v>138.76900000000001</v>
      </c>
      <c r="F29" s="3">
        <v>4</v>
      </c>
      <c r="G29" s="1">
        <v>5779.7079999999996</v>
      </c>
      <c r="H29" s="3">
        <v>4</v>
      </c>
      <c r="I29" s="1">
        <v>106.22799999999999</v>
      </c>
    </row>
    <row r="30" spans="1:18" x14ac:dyDescent="0.25">
      <c r="B30" s="3">
        <v>5</v>
      </c>
      <c r="C30" s="1">
        <v>103.901</v>
      </c>
      <c r="D30" s="3">
        <v>5</v>
      </c>
      <c r="E30" s="1">
        <v>147.04499999999999</v>
      </c>
      <c r="F30" s="3">
        <v>5</v>
      </c>
      <c r="G30" s="1">
        <v>5742.8059999999996</v>
      </c>
      <c r="H30" s="3">
        <v>5</v>
      </c>
      <c r="I30" s="1">
        <v>102.986</v>
      </c>
    </row>
    <row r="31" spans="1:18" x14ac:dyDescent="0.25">
      <c r="B31" s="3">
        <v>6</v>
      </c>
      <c r="C31" s="1">
        <v>103.054</v>
      </c>
      <c r="D31" s="3">
        <v>6</v>
      </c>
      <c r="E31" s="1">
        <v>136.76599999999999</v>
      </c>
      <c r="F31" s="3">
        <v>6</v>
      </c>
      <c r="G31" s="1">
        <v>5854.6139999999996</v>
      </c>
      <c r="H31" s="3">
        <v>6</v>
      </c>
      <c r="I31" s="1">
        <v>109.384</v>
      </c>
    </row>
    <row r="32" spans="1:18" x14ac:dyDescent="0.25">
      <c r="B32" s="3">
        <v>7</v>
      </c>
      <c r="C32" s="1">
        <v>102.506</v>
      </c>
      <c r="D32" s="3">
        <v>7</v>
      </c>
      <c r="E32" s="1">
        <v>133.43100000000001</v>
      </c>
      <c r="F32" s="3">
        <v>7</v>
      </c>
      <c r="G32" s="1">
        <v>5764.902</v>
      </c>
      <c r="H32" s="3">
        <v>7</v>
      </c>
      <c r="I32" s="1">
        <v>104.251</v>
      </c>
    </row>
    <row r="33" spans="1:10" x14ac:dyDescent="0.25">
      <c r="B33" s="3">
        <v>8</v>
      </c>
      <c r="C33" s="1">
        <v>105.374</v>
      </c>
      <c r="D33" s="3">
        <v>8</v>
      </c>
      <c r="E33" s="1">
        <v>143.423</v>
      </c>
      <c r="F33" s="3">
        <v>8</v>
      </c>
      <c r="G33" s="1">
        <v>5876.9009999999998</v>
      </c>
      <c r="H33" s="3">
        <v>8</v>
      </c>
      <c r="I33" s="1">
        <v>101.182</v>
      </c>
    </row>
    <row r="34" spans="1:10" x14ac:dyDescent="0.25">
      <c r="A34" s="1" t="s">
        <v>9</v>
      </c>
      <c r="B34" s="3"/>
      <c r="C34" s="7">
        <f>AVERAGE(C26:C33)</f>
        <v>104.13324999999999</v>
      </c>
      <c r="D34" s="7"/>
      <c r="E34" s="7">
        <f t="shared" ref="E34:I34" si="6">AVERAGE(E26:E33)</f>
        <v>141.44925000000001</v>
      </c>
      <c r="F34" s="7"/>
      <c r="G34" s="7">
        <f t="shared" si="6"/>
        <v>5817.4628750000002</v>
      </c>
      <c r="H34" s="7"/>
      <c r="I34" s="7">
        <f t="shared" si="6"/>
        <v>104.58300000000001</v>
      </c>
    </row>
    <row r="35" spans="1:10" x14ac:dyDescent="0.25">
      <c r="A35" s="1" t="s">
        <v>10</v>
      </c>
      <c r="B35" s="3"/>
      <c r="C35" s="1">
        <f>MIN(C26:C33)</f>
        <v>102.506</v>
      </c>
      <c r="D35" s="1"/>
      <c r="E35" s="1">
        <f t="shared" ref="E35:I35" si="7">MIN(E26:E33)</f>
        <v>133.43100000000001</v>
      </c>
      <c r="F35" s="1"/>
      <c r="G35" s="1">
        <f t="shared" si="7"/>
        <v>5720.8370000000004</v>
      </c>
      <c r="H35" s="1"/>
      <c r="I35" s="1">
        <f t="shared" si="7"/>
        <v>101.182</v>
      </c>
    </row>
    <row r="36" spans="1:10" x14ac:dyDescent="0.25">
      <c r="A36" s="1" t="s">
        <v>11</v>
      </c>
      <c r="B36" s="3"/>
      <c r="C36" s="1">
        <f>MAX(C26:C33)</f>
        <v>105.956</v>
      </c>
      <c r="D36" s="1"/>
      <c r="E36" s="1">
        <f t="shared" ref="E36:I36" si="8">MAX(E26:E33)</f>
        <v>149.99600000000001</v>
      </c>
      <c r="F36" s="1"/>
      <c r="G36" s="1">
        <f t="shared" si="8"/>
        <v>5953.5959999999995</v>
      </c>
      <c r="H36" s="1"/>
      <c r="I36" s="1">
        <f t="shared" si="8"/>
        <v>109.384</v>
      </c>
    </row>
    <row r="37" spans="1:10" x14ac:dyDescent="0.25">
      <c r="A37" s="1" t="s">
        <v>12</v>
      </c>
      <c r="B37" s="3"/>
      <c r="C37" s="1">
        <f>_xlfn.STDEV.P(C26:C33)</f>
        <v>1.1683339366379801</v>
      </c>
      <c r="D37" s="1"/>
      <c r="E37" s="1">
        <f t="shared" ref="E37:I37" si="9">_xlfn.STDEV.P(E26:E33)</f>
        <v>6.1795886139370131</v>
      </c>
      <c r="F37" s="1"/>
      <c r="G37" s="1">
        <f t="shared" si="9"/>
        <v>73.635453401261501</v>
      </c>
      <c r="H37" s="1"/>
      <c r="I37" s="1">
        <f t="shared" si="9"/>
        <v>2.4716312932959865</v>
      </c>
    </row>
    <row r="41" spans="1:10" x14ac:dyDescent="0.25">
      <c r="F41" s="25" t="s">
        <v>24</v>
      </c>
      <c r="G41" s="26"/>
      <c r="I41" s="25" t="s">
        <v>26</v>
      </c>
      <c r="J41" s="26"/>
    </row>
    <row r="42" spans="1:10" x14ac:dyDescent="0.25">
      <c r="F42" s="1"/>
      <c r="G42" s="1"/>
      <c r="I42" s="1"/>
      <c r="J42" s="1"/>
    </row>
    <row r="43" spans="1:10" x14ac:dyDescent="0.25">
      <c r="F43" s="1"/>
      <c r="G43" s="1" t="s">
        <v>25</v>
      </c>
      <c r="I43" s="1"/>
      <c r="J43" s="1" t="s">
        <v>27</v>
      </c>
    </row>
    <row r="47" spans="1:10" x14ac:dyDescent="0.25">
      <c r="F47" s="27" t="s">
        <v>28</v>
      </c>
      <c r="G47" s="28"/>
    </row>
    <row r="48" spans="1:10" x14ac:dyDescent="0.25">
      <c r="F48" s="1" t="s">
        <v>29</v>
      </c>
      <c r="G48" s="1" t="s">
        <v>30</v>
      </c>
    </row>
    <row r="49" spans="6:7" x14ac:dyDescent="0.25">
      <c r="F49" s="1"/>
      <c r="G49" s="1" t="s">
        <v>31</v>
      </c>
    </row>
  </sheetData>
  <mergeCells count="21">
    <mergeCell ref="F41:G41"/>
    <mergeCell ref="I41:J41"/>
    <mergeCell ref="F47:G47"/>
    <mergeCell ref="B22:I22"/>
    <mergeCell ref="B23:I23"/>
    <mergeCell ref="B2:I2"/>
    <mergeCell ref="B3:I3"/>
    <mergeCell ref="B5:C5"/>
    <mergeCell ref="D5:E5"/>
    <mergeCell ref="F5:G5"/>
    <mergeCell ref="H5:I5"/>
    <mergeCell ref="K2:Q2"/>
    <mergeCell ref="W2:AC2"/>
    <mergeCell ref="L3:N3"/>
    <mergeCell ref="O3:Q3"/>
    <mergeCell ref="X3:Z3"/>
    <mergeCell ref="AA3:AC3"/>
    <mergeCell ref="B24:C24"/>
    <mergeCell ref="D24:E24"/>
    <mergeCell ref="F24:G24"/>
    <mergeCell ref="H24:I24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Gołda</dc:creator>
  <cp:lastModifiedBy>Hubert Gołda</cp:lastModifiedBy>
  <dcterms:created xsi:type="dcterms:W3CDTF">2024-06-13T00:13:25Z</dcterms:created>
  <dcterms:modified xsi:type="dcterms:W3CDTF">2024-06-13T12:42:03Z</dcterms:modified>
</cp:coreProperties>
</file>