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ubinpythonv1\aboutDataShow\source\"/>
    </mc:Choice>
  </mc:AlternateContent>
  <bookViews>
    <workbookView xWindow="0" yWindow="0" windowWidth="21495" windowHeight="1035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K21" i="2" l="1"/>
  <c r="J21" i="2"/>
  <c r="M20" i="2" s="1"/>
  <c r="Q12" i="2"/>
  <c r="T6" i="2" s="1"/>
  <c r="P12" i="2"/>
  <c r="S11" i="2" s="1"/>
  <c r="K12" i="2"/>
  <c r="M10" i="2" s="1"/>
  <c r="S12" i="2" l="1"/>
  <c r="T12" i="2"/>
  <c r="T7" i="2"/>
  <c r="T11" i="2"/>
  <c r="S8" i="2"/>
  <c r="T8" i="2"/>
  <c r="S9" i="2"/>
  <c r="T9" i="2"/>
  <c r="S6" i="2"/>
  <c r="S10" i="2"/>
  <c r="T10" i="2"/>
  <c r="S7" i="2"/>
  <c r="M18" i="2"/>
  <c r="M17" i="2"/>
  <c r="M19" i="2"/>
  <c r="M21" i="2"/>
  <c r="M8" i="2"/>
  <c r="M11" i="2"/>
  <c r="M6" i="2"/>
  <c r="M9" i="2"/>
  <c r="M12" i="2"/>
  <c r="M7" i="2"/>
  <c r="C23" i="2"/>
  <c r="G18" i="2" s="1"/>
  <c r="G20" i="2" l="1"/>
  <c r="G17" i="2"/>
  <c r="G22" i="2"/>
  <c r="G21" i="2"/>
  <c r="G19" i="2"/>
</calcChain>
</file>

<file path=xl/comments1.xml><?xml version="1.0" encoding="utf-8"?>
<comments xmlns="http://schemas.openxmlformats.org/spreadsheetml/2006/main">
  <authors>
    <author>Administrator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15以下 15天
16-35 30天
36-65 60天
66-110 90天
111-230 180天
231以上 360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全部完成兑付的产品金额</t>
        </r>
      </text>
    </comment>
  </commentList>
</comments>
</file>

<file path=xl/sharedStrings.xml><?xml version="1.0" encoding="utf-8"?>
<sst xmlns="http://schemas.openxmlformats.org/spreadsheetml/2006/main" count="67" uniqueCount="61">
  <si>
    <t>第一部分</t>
  </si>
  <si>
    <t>第四部分</t>
  </si>
  <si>
    <t>第六部分</t>
  </si>
  <si>
    <t>1、累计交易额</t>
  </si>
  <si>
    <t>用户消费等级</t>
  </si>
  <si>
    <t>2、累计交易笔数</t>
  </si>
  <si>
    <t>产品周期</t>
  </si>
  <si>
    <t>产品数量</t>
  </si>
  <si>
    <t>占比</t>
  </si>
  <si>
    <t>交易等级</t>
  </si>
  <si>
    <t>用户数</t>
  </si>
  <si>
    <t>累计交易额</t>
  </si>
  <si>
    <t>用户占比</t>
  </si>
  <si>
    <t>交易占比</t>
  </si>
  <si>
    <t>3、累计注册用户数</t>
  </si>
  <si>
    <t>30天</t>
  </si>
  <si>
    <t>50w+</t>
  </si>
  <si>
    <t>4、累计投资人赚取收益</t>
  </si>
  <si>
    <t>15天</t>
  </si>
  <si>
    <t>10w-50w</t>
  </si>
  <si>
    <t>5、兑付率</t>
  </si>
  <si>
    <t>90天</t>
  </si>
  <si>
    <t>5w-10w</t>
  </si>
  <si>
    <t>180天</t>
  </si>
  <si>
    <t>1w-5w</t>
  </si>
  <si>
    <t>第二部分</t>
  </si>
  <si>
    <t>360天</t>
  </si>
  <si>
    <t>1、本周兑付项目</t>
  </si>
  <si>
    <t>60天</t>
  </si>
  <si>
    <t>5k-1w</t>
  </si>
  <si>
    <t>2、本周兑付金额</t>
  </si>
  <si>
    <t>合计</t>
  </si>
  <si>
    <t>第三部分</t>
  </si>
  <si>
    <t>第五部分</t>
  </si>
  <si>
    <t>1、投资用户年龄层分布（百分比）</t>
  </si>
  <si>
    <t>产品利率分布(定期产品)</t>
  </si>
  <si>
    <t>年龄层</t>
  </si>
  <si>
    <t>人均交易额</t>
  </si>
  <si>
    <t>用户数占比</t>
  </si>
  <si>
    <t>产品利率</t>
  </si>
  <si>
    <t>产品个数</t>
  </si>
  <si>
    <t>产品占比</t>
  </si>
  <si>
    <t>80后</t>
  </si>
  <si>
    <t>7.5%以下</t>
  </si>
  <si>
    <t>70后</t>
  </si>
  <si>
    <t>7.5%-8.5%</t>
  </si>
  <si>
    <t>60后</t>
  </si>
  <si>
    <t>8.6%-10.0%</t>
  </si>
  <si>
    <t>90后</t>
  </si>
  <si>
    <t>00后</t>
  </si>
  <si>
    <t>10.0%以上</t>
  </si>
  <si>
    <t>0-5k</t>
  </si>
  <si>
    <t>产品周期分布</t>
    <phoneticPr fontId="6" type="noConversion"/>
  </si>
  <si>
    <t>60前</t>
  </si>
  <si>
    <t>标题：累计交易额超56亿，用户数超100万        &gt;</t>
    <phoneticPr fontId="6" type="noConversion"/>
  </si>
  <si>
    <t>56.53亿</t>
    <phoneticPr fontId="6" type="noConversion"/>
  </si>
  <si>
    <t>96.31万</t>
    <phoneticPr fontId="6" type="noConversion"/>
  </si>
  <si>
    <t>104.87万</t>
    <phoneticPr fontId="6" type="noConversion"/>
  </si>
  <si>
    <t>数据截止时间：2018-02-04 23:59:59</t>
    <phoneticPr fontId="6" type="noConversion"/>
  </si>
  <si>
    <t>（20180129---20180204）</t>
    <phoneticPr fontId="6" type="noConversion"/>
  </si>
  <si>
    <t>10364.56万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</si>
</sst>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%"/>
  </numFmts>
  <fonts count="10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176" fontId="1" fillId="0" borderId="0" xfId="0" applyNumberFormat="1" applyFont="1"/>
    <xf numFmtId="10" fontId="1" fillId="0" borderId="0" xfId="0" applyNumberFormat="1" applyFont="1" applyAlignment="1">
      <alignment horizontal="left"/>
    </xf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8" fontId="1" fillId="0" borderId="5" xfId="1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78" fontId="1" fillId="3" borderId="8" xfId="1" applyNumberFormat="1" applyFont="1" applyFill="1" applyBorder="1" applyAlignment="1">
      <alignment horizontal="center"/>
    </xf>
    <xf numFmtId="49" fontId="1" fillId="0" borderId="4" xfId="0" applyNumberFormat="1" applyFont="1" applyBorder="1"/>
    <xf numFmtId="0" fontId="1" fillId="0" borderId="0" xfId="0" applyFont="1" applyBorder="1"/>
    <xf numFmtId="178" fontId="1" fillId="0" borderId="5" xfId="1" applyNumberFormat="1" applyFont="1" applyBorder="1" applyAlignment="1"/>
    <xf numFmtId="0" fontId="1" fillId="4" borderId="6" xfId="0" applyFont="1" applyFill="1" applyBorder="1"/>
    <xf numFmtId="0" fontId="1" fillId="4" borderId="7" xfId="0" applyFont="1" applyFill="1" applyBorder="1"/>
    <xf numFmtId="178" fontId="1" fillId="4" borderId="8" xfId="1" applyNumberFormat="1" applyFont="1" applyFill="1" applyBorder="1" applyAlignment="1"/>
    <xf numFmtId="2" fontId="1" fillId="0" borderId="0" xfId="0" applyNumberFormat="1" applyFont="1" applyAlignment="1">
      <alignment horizontal="left"/>
    </xf>
    <xf numFmtId="178" fontId="1" fillId="0" borderId="0" xfId="1" applyNumberFormat="1" applyFont="1" applyBorder="1" applyAlignment="1">
      <alignment horizontal="center"/>
    </xf>
    <xf numFmtId="178" fontId="1" fillId="3" borderId="7" xfId="1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0" fontId="1" fillId="0" borderId="5" xfId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0" fontId="1" fillId="0" borderId="8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5" borderId="0" xfId="0" applyFont="1" applyFill="1"/>
    <xf numFmtId="0" fontId="3" fillId="0" borderId="0" xfId="0" applyFont="1" applyBorder="1"/>
    <xf numFmtId="49" fontId="1" fillId="0" borderId="6" xfId="0" applyNumberFormat="1" applyFont="1" applyBorder="1" applyAlignment="1">
      <alignment horizontal="center" vertical="center"/>
    </xf>
    <xf numFmtId="0" fontId="9" fillId="0" borderId="0" xfId="0" applyFont="1"/>
    <xf numFmtId="176" fontId="9" fillId="0" borderId="0" xfId="0" applyNumberFormat="1" applyFont="1"/>
    <xf numFmtId="176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6"/>
  <sheetViews>
    <sheetView tabSelected="1" workbookViewId="0">
      <selection activeCell="F25" sqref="F25"/>
    </sheetView>
  </sheetViews>
  <sheetFormatPr defaultColWidth="8.875" defaultRowHeight="16.5"/>
  <cols>
    <col min="1" max="1" width="9" style="1" customWidth="1"/>
    <col min="2" max="2" width="18.125" style="1" customWidth="1"/>
    <col min="3" max="3" width="14.125" style="1" customWidth="1"/>
    <col min="4" max="4" width="11.375" style="1" customWidth="1"/>
    <col min="5" max="5" width="1.5" style="1" customWidth="1"/>
    <col min="6" max="6" width="12.875" style="1" customWidth="1"/>
    <col min="7" max="7" width="14.125" style="1" customWidth="1"/>
    <col min="8" max="8" width="8.875" style="1"/>
    <col min="9" max="9" width="11.375" style="1" customWidth="1"/>
    <col min="10" max="10" width="12.125" style="1" customWidth="1"/>
    <col min="11" max="11" width="11.625" style="1" customWidth="1"/>
    <col min="12" max="12" width="11.625" style="1" hidden="1" customWidth="1"/>
    <col min="13" max="13" width="8.875" style="1"/>
    <col min="14" max="14" width="11.125" style="1" customWidth="1"/>
    <col min="15" max="17" width="11.625" style="1" customWidth="1"/>
    <col min="18" max="18" width="11.625" style="1" hidden="1" customWidth="1"/>
    <col min="19" max="19" width="11.625" style="1" customWidth="1"/>
    <col min="20" max="16384" width="8.875" style="1"/>
  </cols>
  <sheetData>
    <row r="1" spans="2:20" ht="21">
      <c r="B1" s="2" t="s">
        <v>58</v>
      </c>
    </row>
    <row r="2" spans="2:20" ht="21">
      <c r="B2" s="46" t="s">
        <v>54</v>
      </c>
      <c r="C2" s="46"/>
      <c r="D2" s="46"/>
      <c r="E2" s="46"/>
      <c r="F2" s="46"/>
      <c r="G2" s="46"/>
    </row>
    <row r="3" spans="2:20">
      <c r="B3" s="3" t="s">
        <v>0</v>
      </c>
      <c r="J3" s="40" t="s">
        <v>1</v>
      </c>
      <c r="O3" s="41" t="s">
        <v>2</v>
      </c>
    </row>
    <row r="4" spans="2:20" ht="18.75" thickBot="1">
      <c r="B4" s="1" t="s">
        <v>3</v>
      </c>
      <c r="C4" s="45">
        <v>5653806400</v>
      </c>
      <c r="D4" s="5" t="s">
        <v>55</v>
      </c>
      <c r="F4" s="44"/>
      <c r="G4" s="6"/>
      <c r="J4" s="1" t="s">
        <v>52</v>
      </c>
      <c r="O4" s="1" t="s">
        <v>4</v>
      </c>
    </row>
    <row r="5" spans="2:20" ht="18">
      <c r="B5" s="1" t="s">
        <v>5</v>
      </c>
      <c r="C5" s="4">
        <v>963158</v>
      </c>
      <c r="D5" s="5" t="s">
        <v>56</v>
      </c>
      <c r="G5" s="43"/>
      <c r="H5" s="39"/>
      <c r="I5"/>
      <c r="J5" s="9" t="s">
        <v>6</v>
      </c>
      <c r="K5" s="10" t="s">
        <v>7</v>
      </c>
      <c r="L5" s="10"/>
      <c r="M5" s="13" t="s">
        <v>8</v>
      </c>
      <c r="O5" s="9" t="s">
        <v>9</v>
      </c>
      <c r="P5" s="10" t="s">
        <v>10</v>
      </c>
      <c r="Q5" s="10" t="s">
        <v>11</v>
      </c>
      <c r="R5" s="10"/>
      <c r="S5" s="10" t="s">
        <v>12</v>
      </c>
      <c r="T5" s="13" t="s">
        <v>13</v>
      </c>
    </row>
    <row r="6" spans="2:20">
      <c r="B6" s="1" t="s">
        <v>14</v>
      </c>
      <c r="C6" s="4">
        <v>1048713</v>
      </c>
      <c r="D6" s="5" t="s">
        <v>57</v>
      </c>
      <c r="H6" s="39"/>
      <c r="I6"/>
      <c r="J6" s="11" t="s">
        <v>18</v>
      </c>
      <c r="K6" s="12">
        <v>4171</v>
      </c>
      <c r="L6" s="12"/>
      <c r="M6" s="14">
        <f t="shared" ref="M6:M12" si="0">K6/$K$12</f>
        <v>0.20095394102910002</v>
      </c>
      <c r="O6" s="11" t="s">
        <v>51</v>
      </c>
      <c r="P6" s="12">
        <v>224250</v>
      </c>
      <c r="Q6" s="19">
        <v>75335300</v>
      </c>
      <c r="R6" s="19"/>
      <c r="S6" s="25">
        <f t="shared" ref="S6:S12" si="1">P6/$P$12</f>
        <v>0.91591922756457389</v>
      </c>
      <c r="T6" s="14">
        <f t="shared" ref="T6:T12" si="2">Q6/$Q$12</f>
        <v>1.5240528611083064E-2</v>
      </c>
    </row>
    <row r="7" spans="2:20">
      <c r="B7" s="1" t="s">
        <v>17</v>
      </c>
      <c r="C7" s="6">
        <v>103645665.75</v>
      </c>
      <c r="D7" s="5" t="s">
        <v>60</v>
      </c>
      <c r="H7" s="39"/>
      <c r="I7"/>
      <c r="J7" s="11" t="s">
        <v>23</v>
      </c>
      <c r="K7" s="12">
        <v>2662</v>
      </c>
      <c r="L7" s="12"/>
      <c r="M7" s="14">
        <f t="shared" si="0"/>
        <v>0.12825207169011371</v>
      </c>
      <c r="O7" s="11" t="s">
        <v>19</v>
      </c>
      <c r="P7" s="12">
        <v>3843</v>
      </c>
      <c r="Q7" s="19">
        <v>1047611600</v>
      </c>
      <c r="R7" s="19"/>
      <c r="S7" s="25">
        <f t="shared" si="1"/>
        <v>1.5696221143949418E-2</v>
      </c>
      <c r="T7" s="14">
        <f t="shared" si="2"/>
        <v>0.21193457201474616</v>
      </c>
    </row>
    <row r="8" spans="2:20" ht="15" customHeight="1">
      <c r="B8" s="1" t="s">
        <v>20</v>
      </c>
      <c r="C8" s="7">
        <v>1</v>
      </c>
      <c r="H8" s="39"/>
      <c r="I8"/>
      <c r="J8" s="11" t="s">
        <v>15</v>
      </c>
      <c r="K8" s="12">
        <v>7951</v>
      </c>
      <c r="L8" s="12"/>
      <c r="M8" s="14">
        <f t="shared" si="0"/>
        <v>0.38306995567546731</v>
      </c>
      <c r="O8" s="11" t="s">
        <v>24</v>
      </c>
      <c r="P8" s="12">
        <v>8574</v>
      </c>
      <c r="Q8" s="19">
        <v>194960650</v>
      </c>
      <c r="R8" s="19"/>
      <c r="S8" s="25">
        <f t="shared" si="1"/>
        <v>3.5019359898054207E-2</v>
      </c>
      <c r="T8" s="14">
        <f t="shared" si="2"/>
        <v>3.9441050402140181E-2</v>
      </c>
    </row>
    <row r="9" spans="2:20" ht="16.5" customHeight="1">
      <c r="C9" s="4"/>
      <c r="H9" s="39"/>
      <c r="I9"/>
      <c r="J9" s="11" t="s">
        <v>26</v>
      </c>
      <c r="K9" s="12">
        <v>1561</v>
      </c>
      <c r="L9" s="12"/>
      <c r="M9" s="14">
        <f t="shared" si="0"/>
        <v>7.5207169011370201E-2</v>
      </c>
      <c r="O9" s="11" t="s">
        <v>16</v>
      </c>
      <c r="P9" s="12">
        <v>1813</v>
      </c>
      <c r="Q9" s="19">
        <v>3410670450</v>
      </c>
      <c r="R9" s="19"/>
      <c r="S9" s="25">
        <f t="shared" si="1"/>
        <v>7.4049567874005457E-3</v>
      </c>
      <c r="T9" s="14">
        <f t="shared" si="2"/>
        <v>0.68998756992008459</v>
      </c>
    </row>
    <row r="10" spans="2:20">
      <c r="B10" s="3" t="s">
        <v>25</v>
      </c>
      <c r="C10" s="4"/>
      <c r="H10" s="39"/>
      <c r="I10"/>
      <c r="J10" s="11" t="s">
        <v>28</v>
      </c>
      <c r="K10" s="12">
        <v>879</v>
      </c>
      <c r="L10" s="12"/>
      <c r="M10" s="14">
        <f t="shared" si="0"/>
        <v>4.2349200231258433E-2</v>
      </c>
      <c r="O10" s="11" t="s">
        <v>29</v>
      </c>
      <c r="P10" s="12">
        <v>4103</v>
      </c>
      <c r="Q10" s="19">
        <v>27270250</v>
      </c>
      <c r="R10" s="19"/>
      <c r="S10" s="25">
        <f t="shared" si="1"/>
        <v>1.6758156480256171E-2</v>
      </c>
      <c r="T10" s="14">
        <f t="shared" si="2"/>
        <v>5.5168430384744992E-3</v>
      </c>
    </row>
    <row r="11" spans="2:20">
      <c r="B11" s="1" t="s">
        <v>27</v>
      </c>
      <c r="C11" s="4">
        <v>85</v>
      </c>
      <c r="D11" s="8" t="s">
        <v>59</v>
      </c>
      <c r="E11" s="8"/>
      <c r="J11" s="11" t="s">
        <v>21</v>
      </c>
      <c r="K11" s="12">
        <v>3532</v>
      </c>
      <c r="L11" s="12"/>
      <c r="M11" s="14">
        <f t="shared" si="0"/>
        <v>0.17016766236269032</v>
      </c>
      <c r="O11" s="11" t="s">
        <v>22</v>
      </c>
      <c r="P11" s="12">
        <v>2253</v>
      </c>
      <c r="Q11" s="19">
        <v>187241450</v>
      </c>
      <c r="R11" s="19"/>
      <c r="S11" s="25">
        <f t="shared" si="1"/>
        <v>9.2020781257658186E-3</v>
      </c>
      <c r="T11" s="14">
        <f t="shared" si="2"/>
        <v>3.787943601347149E-2</v>
      </c>
    </row>
    <row r="12" spans="2:20" ht="17.25" thickBot="1">
      <c r="B12" s="1" t="s">
        <v>30</v>
      </c>
      <c r="C12" s="4">
        <v>14230089.74</v>
      </c>
      <c r="D12" s="8" t="s">
        <v>59</v>
      </c>
      <c r="E12" s="8"/>
      <c r="J12" s="15" t="s">
        <v>31</v>
      </c>
      <c r="K12" s="16">
        <f>SUM(K6:K11)</f>
        <v>20756</v>
      </c>
      <c r="L12" s="16"/>
      <c r="M12" s="17">
        <f t="shared" si="0"/>
        <v>1</v>
      </c>
      <c r="O12" s="15" t="s">
        <v>31</v>
      </c>
      <c r="P12" s="16">
        <f>SUM(P6:P11)</f>
        <v>244836</v>
      </c>
      <c r="Q12" s="16">
        <f>SUM(Q6:Q11)</f>
        <v>4943089700</v>
      </c>
      <c r="R12" s="16"/>
      <c r="S12" s="26">
        <f t="shared" si="1"/>
        <v>1</v>
      </c>
      <c r="T12" s="17">
        <f t="shared" si="2"/>
        <v>1</v>
      </c>
    </row>
    <row r="14" spans="2:20">
      <c r="B14" s="3" t="s">
        <v>32</v>
      </c>
      <c r="I14" s="3" t="s">
        <v>33</v>
      </c>
    </row>
    <row r="15" spans="2:20" ht="17.25" thickBot="1">
      <c r="B15" s="1" t="s">
        <v>34</v>
      </c>
      <c r="I15" s="1" t="s">
        <v>35</v>
      </c>
      <c r="O15"/>
      <c r="P15"/>
      <c r="Q15"/>
      <c r="R15"/>
      <c r="S15"/>
    </row>
    <row r="16" spans="2:20">
      <c r="B16" s="28" t="s">
        <v>36</v>
      </c>
      <c r="C16" s="29" t="s">
        <v>10</v>
      </c>
      <c r="D16" s="29" t="s">
        <v>11</v>
      </c>
      <c r="E16" s="29"/>
      <c r="F16" s="29" t="s">
        <v>37</v>
      </c>
      <c r="G16" s="30" t="s">
        <v>38</v>
      </c>
      <c r="I16" s="9" t="s">
        <v>39</v>
      </c>
      <c r="J16" s="10" t="s">
        <v>40</v>
      </c>
      <c r="K16" s="10" t="s">
        <v>11</v>
      </c>
      <c r="L16" s="10"/>
      <c r="M16" s="13" t="s">
        <v>41</v>
      </c>
      <c r="N16"/>
      <c r="O16"/>
      <c r="P16"/>
      <c r="Q16"/>
      <c r="R16"/>
      <c r="S16"/>
    </row>
    <row r="17" spans="2:22">
      <c r="B17" s="31" t="s">
        <v>49</v>
      </c>
      <c r="C17" s="32">
        <v>122</v>
      </c>
      <c r="D17" s="32">
        <v>4131587.14</v>
      </c>
      <c r="E17" s="32">
        <v>32169.074917999998</v>
      </c>
      <c r="F17" s="33">
        <v>33865.468360999999</v>
      </c>
      <c r="G17" s="34">
        <f t="shared" ref="G17:G22" si="3">C17/$C$23</f>
        <v>4.5511180082516992E-4</v>
      </c>
      <c r="I17" s="18" t="s">
        <v>50</v>
      </c>
      <c r="J17" s="19">
        <v>1099</v>
      </c>
      <c r="K17" s="19">
        <v>369169200</v>
      </c>
      <c r="L17" s="19"/>
      <c r="M17" s="20">
        <f>J17/$J$21</f>
        <v>5.2961303069731576E-2</v>
      </c>
      <c r="N17"/>
      <c r="O17"/>
      <c r="R17"/>
      <c r="S17"/>
      <c r="T17"/>
      <c r="U17"/>
      <c r="V17"/>
    </row>
    <row r="18" spans="2:22">
      <c r="B18" s="31" t="s">
        <v>53</v>
      </c>
      <c r="C18" s="32">
        <v>23729</v>
      </c>
      <c r="D18" s="32">
        <v>382955726.93000001</v>
      </c>
      <c r="E18" s="32">
        <v>15352.733206999999</v>
      </c>
      <c r="F18" s="33">
        <v>16138.721688</v>
      </c>
      <c r="G18" s="34">
        <f t="shared" si="3"/>
        <v>8.8519245260495552E-2</v>
      </c>
      <c r="I18" s="18" t="s">
        <v>45</v>
      </c>
      <c r="J18" s="19">
        <v>5300</v>
      </c>
      <c r="K18" s="19">
        <v>1780022500</v>
      </c>
      <c r="L18" s="19"/>
      <c r="M18" s="20">
        <f>J18/$J$21</f>
        <v>0.25540937786130791</v>
      </c>
      <c r="N18"/>
      <c r="O18"/>
      <c r="R18"/>
      <c r="S18"/>
      <c r="T18"/>
      <c r="U18"/>
      <c r="V18"/>
    </row>
    <row r="19" spans="2:22">
      <c r="B19" s="31" t="s">
        <v>46</v>
      </c>
      <c r="C19" s="32">
        <v>31759</v>
      </c>
      <c r="D19" s="32">
        <v>834205798.69000006</v>
      </c>
      <c r="E19" s="32">
        <v>24844.751799000001</v>
      </c>
      <c r="F19" s="33">
        <v>26266.752690000001</v>
      </c>
      <c r="G19" s="34">
        <f t="shared" si="3"/>
        <v>0.11847455477382436</v>
      </c>
      <c r="I19" s="18" t="s">
        <v>43</v>
      </c>
      <c r="J19" s="19">
        <v>9632</v>
      </c>
      <c r="K19" s="19">
        <v>1432027900</v>
      </c>
      <c r="L19" s="19"/>
      <c r="M19" s="20">
        <f>J19/$J$21</f>
        <v>0.46417040142643728</v>
      </c>
      <c r="N19"/>
      <c r="O19"/>
      <c r="R19"/>
      <c r="S19"/>
      <c r="T19"/>
      <c r="U19"/>
      <c r="V19"/>
    </row>
    <row r="20" spans="2:22">
      <c r="B20" s="31" t="s">
        <v>44</v>
      </c>
      <c r="C20" s="32">
        <v>39825</v>
      </c>
      <c r="D20" s="32">
        <v>1766724368.4200001</v>
      </c>
      <c r="E20" s="32">
        <v>42481.861972999999</v>
      </c>
      <c r="F20" s="33">
        <v>44362.193808000004</v>
      </c>
      <c r="G20" s="34">
        <f t="shared" si="3"/>
        <v>0.14856415957264255</v>
      </c>
      <c r="I20" s="18" t="s">
        <v>47</v>
      </c>
      <c r="J20" s="19">
        <v>4720</v>
      </c>
      <c r="K20" s="19">
        <v>1364991600</v>
      </c>
      <c r="L20" s="19"/>
      <c r="M20" s="20">
        <f>J20/$J$21</f>
        <v>0.22745891764252324</v>
      </c>
      <c r="N20"/>
      <c r="O20"/>
      <c r="R20"/>
      <c r="S20"/>
      <c r="U20" s="27"/>
    </row>
    <row r="21" spans="2:22" ht="17.25" thickBot="1">
      <c r="B21" s="31" t="s">
        <v>42</v>
      </c>
      <c r="C21" s="32">
        <v>93646</v>
      </c>
      <c r="D21" s="32">
        <v>2058765634.6600001</v>
      </c>
      <c r="E21" s="32">
        <v>21277.182830999998</v>
      </c>
      <c r="F21" s="33">
        <v>21984.554969000001</v>
      </c>
      <c r="G21" s="34">
        <f t="shared" si="3"/>
        <v>0.3493393418038841</v>
      </c>
      <c r="I21" s="21" t="s">
        <v>31</v>
      </c>
      <c r="J21" s="22">
        <f>SUM(J17:J20)</f>
        <v>20751</v>
      </c>
      <c r="K21" s="22">
        <f>SUM(K17:K20)</f>
        <v>4946211200</v>
      </c>
      <c r="L21" s="22"/>
      <c r="M21" s="23">
        <f>J21/$J$21</f>
        <v>1</v>
      </c>
      <c r="N21"/>
      <c r="O21"/>
      <c r="R21"/>
      <c r="S21"/>
      <c r="U21" s="27"/>
    </row>
    <row r="22" spans="2:22" ht="17.25" thickBot="1">
      <c r="B22" s="42" t="s">
        <v>48</v>
      </c>
      <c r="C22" s="35">
        <v>78985</v>
      </c>
      <c r="D22" s="35">
        <v>493698116.31999999</v>
      </c>
      <c r="E22" s="35">
        <v>6028.8283979999997</v>
      </c>
      <c r="F22" s="36">
        <v>6250.5300539999998</v>
      </c>
      <c r="G22" s="37">
        <f t="shared" si="3"/>
        <v>0.29464758678832825</v>
      </c>
      <c r="N22"/>
      <c r="O22"/>
      <c r="R22"/>
      <c r="S22"/>
      <c r="U22" s="27"/>
    </row>
    <row r="23" spans="2:22">
      <c r="C23" s="38">
        <f>SUM(C17:C22)</f>
        <v>268066</v>
      </c>
      <c r="H23"/>
      <c r="I23"/>
      <c r="J23"/>
      <c r="K23"/>
      <c r="L23"/>
      <c r="M23"/>
      <c r="N23"/>
    </row>
    <row r="25" spans="2:22">
      <c r="J25" s="24"/>
    </row>
    <row r="26" spans="2:22">
      <c r="J26" s="6"/>
    </row>
  </sheetData>
  <mergeCells count="1">
    <mergeCell ref="B2:G2"/>
  </mergeCells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2018-02-05T02:25:39Z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4161e2b7-3800-4f07-bf88-1d52a9a74cc6</vt:lpwstr>
  </property>
</Properties>
</file>