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产品-胡滨\"/>
    </mc:Choice>
  </mc:AlternateContent>
  <bookViews>
    <workbookView xWindow="0" yWindow="0" windowWidth="21495" windowHeight="10350"/>
  </bookViews>
  <sheets>
    <sheet name="Sheet1" sheetId="2" r:id="rId1"/>
  </sheets>
  <calcPr calcId="162913"/>
</workbook>
</file>

<file path=xl/calcChain.xml><?xml version="1.0" encoding="utf-8"?>
<calcChain xmlns="http://schemas.openxmlformats.org/spreadsheetml/2006/main">
  <c r="F18" i="2" l="1"/>
  <c r="F19" i="2"/>
  <c r="F20" i="2"/>
  <c r="F21" i="2"/>
  <c r="F22" i="2"/>
  <c r="F17" i="2"/>
  <c r="C23" i="2" l="1"/>
  <c r="G18" i="2" s="1"/>
  <c r="G20" i="2" l="1"/>
  <c r="G17" i="2"/>
  <c r="G22" i="2"/>
  <c r="G21" i="2"/>
  <c r="G19" i="2"/>
  <c r="K21" i="2"/>
  <c r="J21" i="2"/>
  <c r="M17" i="2" s="1"/>
  <c r="Q12" i="2"/>
  <c r="T6" i="2" s="1"/>
  <c r="P12" i="2"/>
  <c r="S9" i="2" s="1"/>
  <c r="K12" i="2"/>
  <c r="M11" i="2" s="1"/>
  <c r="M7" i="2" l="1"/>
  <c r="M12" i="2"/>
  <c r="M8" i="2"/>
  <c r="M9" i="2"/>
  <c r="M10" i="2"/>
  <c r="M6" i="2"/>
  <c r="T9" i="2"/>
  <c r="T12" i="2"/>
  <c r="S7" i="2"/>
  <c r="T10" i="2"/>
  <c r="T7" i="2"/>
  <c r="S8" i="2"/>
  <c r="S6" i="2"/>
  <c r="T11" i="2"/>
  <c r="M20" i="2"/>
  <c r="S10" i="2"/>
  <c r="M18" i="2"/>
  <c r="S12" i="2"/>
  <c r="T8" i="2"/>
  <c r="S11" i="2"/>
  <c r="M19" i="2"/>
  <c r="M21" i="2"/>
</calcChain>
</file>

<file path=xl/comments1.xml><?xml version="1.0" encoding="utf-8"?>
<comments xmlns="http://schemas.openxmlformats.org/spreadsheetml/2006/main">
  <authors>
    <author>Administrator</author>
  </authors>
  <commentList>
    <comment ref="J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15以下 15天
16-35 30天
36-65 60天
66-110 90天
111-230 180天
231以上 360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全部完成兑付的产品金额</t>
        </r>
      </text>
    </comment>
  </commentList>
</comments>
</file>

<file path=xl/sharedStrings.xml><?xml version="1.0" encoding="utf-8"?>
<sst xmlns="http://schemas.openxmlformats.org/spreadsheetml/2006/main" count="67" uniqueCount="61">
  <si>
    <t>标题：累计交易额超52亿，用户数超100万        &gt;</t>
  </si>
  <si>
    <t>第一部分</t>
  </si>
  <si>
    <t>第四部分</t>
  </si>
  <si>
    <t>第六部分</t>
  </si>
  <si>
    <t>1、累计交易额</t>
  </si>
  <si>
    <t>用户消费等级</t>
  </si>
  <si>
    <t>2、累计交易笔数</t>
  </si>
  <si>
    <t>产品周期</t>
  </si>
  <si>
    <t>产品数量</t>
  </si>
  <si>
    <t>占比</t>
  </si>
  <si>
    <t>交易等级</t>
  </si>
  <si>
    <t>用户数</t>
  </si>
  <si>
    <t>累计交易额</t>
  </si>
  <si>
    <t>用户占比</t>
  </si>
  <si>
    <t>交易占比</t>
  </si>
  <si>
    <t>3、累计注册用户数</t>
  </si>
  <si>
    <t>30天</t>
  </si>
  <si>
    <t>50w+</t>
  </si>
  <si>
    <t>4、累计投资人赚取收益</t>
  </si>
  <si>
    <t>15天</t>
  </si>
  <si>
    <t>10w-50w</t>
  </si>
  <si>
    <t>5、兑付率</t>
  </si>
  <si>
    <t>90天</t>
  </si>
  <si>
    <t>5w-10w</t>
  </si>
  <si>
    <t>180天</t>
  </si>
  <si>
    <t>1w-5w</t>
  </si>
  <si>
    <t>第二部分</t>
  </si>
  <si>
    <t>360天</t>
  </si>
  <si>
    <t>1、本周兑付项目</t>
  </si>
  <si>
    <t>60天</t>
  </si>
  <si>
    <t>5k-1w</t>
  </si>
  <si>
    <t>2、本周兑付金额</t>
  </si>
  <si>
    <t>合计</t>
  </si>
  <si>
    <t>第三部分</t>
  </si>
  <si>
    <t>第五部分</t>
  </si>
  <si>
    <t>1、投资用户年龄层分布（百分比）</t>
  </si>
  <si>
    <t>产品利率分布(定期产品)</t>
  </si>
  <si>
    <t>年龄层</t>
  </si>
  <si>
    <t>人均交易额</t>
  </si>
  <si>
    <t>用户数占比</t>
  </si>
  <si>
    <t>产品利率</t>
  </si>
  <si>
    <t>产品个数</t>
  </si>
  <si>
    <t>产品占比</t>
  </si>
  <si>
    <t>80后</t>
  </si>
  <si>
    <t>7.5%以下</t>
  </si>
  <si>
    <t>70后</t>
  </si>
  <si>
    <t>7.5%-8.5%</t>
  </si>
  <si>
    <t>60后</t>
  </si>
  <si>
    <t>8.6%-10.0%</t>
  </si>
  <si>
    <t>90后</t>
  </si>
  <si>
    <t>00后</t>
  </si>
  <si>
    <t>53.78亿</t>
  </si>
  <si>
    <t>93.69万</t>
  </si>
  <si>
    <t>104.82万</t>
  </si>
  <si>
    <t>9459.52万</t>
  </si>
  <si>
    <t>（20171225---20171231）</t>
    <phoneticPr fontId="6" type="noConversion"/>
  </si>
  <si>
    <t>数据截止时间：2017-12-31 23:59:59</t>
    <phoneticPr fontId="6" type="noConversion"/>
  </si>
  <si>
    <t>10.0%以上</t>
  </si>
  <si>
    <t>0-5k</t>
  </si>
  <si>
    <t>产品周期分布</t>
    <phoneticPr fontId="6" type="noConversion"/>
  </si>
  <si>
    <t>60前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</si>
</sst>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"/>
    <numFmt numFmtId="178" formatCode="0.0%"/>
  </numFmts>
  <fonts count="9">
    <font>
      <sz val="11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DengXian"/>
      <scheme val="minor"/>
    </font>
    <font>
      <sz val="9"/>
      <name val="DengXian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176" fontId="1" fillId="0" borderId="0" xfId="0" applyNumberFormat="1" applyFont="1"/>
    <xf numFmtId="10" fontId="1" fillId="0" borderId="0" xfId="0" applyNumberFormat="1" applyFont="1" applyAlignment="1">
      <alignment horizontal="left"/>
    </xf>
    <xf numFmtId="0" fontId="4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78" fontId="1" fillId="0" borderId="5" xfId="1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78" fontId="1" fillId="3" borderId="8" xfId="1" applyNumberFormat="1" applyFont="1" applyFill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Border="1"/>
    <xf numFmtId="178" fontId="1" fillId="0" borderId="5" xfId="1" applyNumberFormat="1" applyFont="1" applyBorder="1" applyAlignment="1"/>
    <xf numFmtId="0" fontId="1" fillId="4" borderId="6" xfId="0" applyFont="1" applyFill="1" applyBorder="1"/>
    <xf numFmtId="0" fontId="1" fillId="4" borderId="7" xfId="0" applyFont="1" applyFill="1" applyBorder="1"/>
    <xf numFmtId="178" fontId="1" fillId="4" borderId="8" xfId="1" applyNumberFormat="1" applyFont="1" applyFill="1" applyBorder="1" applyAlignment="1"/>
    <xf numFmtId="2" fontId="1" fillId="0" borderId="0" xfId="0" applyNumberFormat="1" applyFont="1" applyAlignment="1">
      <alignment horizontal="left"/>
    </xf>
    <xf numFmtId="178" fontId="1" fillId="0" borderId="0" xfId="1" applyNumberFormat="1" applyFont="1" applyBorder="1" applyAlignment="1">
      <alignment horizontal="center"/>
    </xf>
    <xf numFmtId="178" fontId="1" fillId="3" borderId="7" xfId="1" applyNumberFormat="1" applyFont="1" applyFill="1" applyBorder="1" applyAlignment="1">
      <alignment horizontal="center"/>
    </xf>
    <xf numFmtId="10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0" fontId="1" fillId="0" borderId="5" xfId="1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0" fontId="1" fillId="0" borderId="8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3" fillId="5" borderId="0" xfId="0" applyFont="1" applyFill="1"/>
    <xf numFmtId="0" fontId="3" fillId="0" borderId="0" xfId="0" applyFont="1" applyBorder="1"/>
    <xf numFmtId="0" fontId="2" fillId="0" borderId="0" xfId="0" applyFont="1" applyAlignment="1">
      <alignment horizontal="center"/>
    </xf>
    <xf numFmtId="49" fontId="1" fillId="0" borderId="6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26"/>
  <sheetViews>
    <sheetView tabSelected="1" workbookViewId="0">
      <selection activeCell="Q10" sqref="Q10"/>
    </sheetView>
  </sheetViews>
  <sheetFormatPr defaultColWidth="8.875" defaultRowHeight="16.5"/>
  <cols>
    <col min="1" max="1" width="9" style="1" customWidth="1"/>
    <col min="2" max="2" width="18.125" style="1" customWidth="1"/>
    <col min="3" max="3" width="11.5" style="1" customWidth="1"/>
    <col min="4" max="4" width="11.375" style="1" customWidth="1"/>
    <col min="5" max="5" width="1.5" style="1" customWidth="1"/>
    <col min="6" max="6" width="11.625" style="1" customWidth="1"/>
    <col min="7" max="7" width="10.125" style="1" customWidth="1"/>
    <col min="8" max="8" width="8.875" style="1"/>
    <col min="9" max="9" width="11.375" style="1" customWidth="1"/>
    <col min="10" max="10" width="12.125" style="1" customWidth="1"/>
    <col min="11" max="11" width="11.625" style="1" customWidth="1"/>
    <col min="12" max="12" width="11.625" style="1" hidden="1" customWidth="1"/>
    <col min="13" max="13" width="8.875" style="1"/>
    <col min="14" max="14" width="11.125" style="1" customWidth="1"/>
    <col min="15" max="17" width="11.625" style="1" customWidth="1"/>
    <col min="18" max="18" width="11.625" style="1" hidden="1" customWidth="1"/>
    <col min="19" max="19" width="11.625" style="1" customWidth="1"/>
    <col min="20" max="16384" width="8.875" style="1"/>
  </cols>
  <sheetData>
    <row r="1" spans="2:20" ht="21">
      <c r="B1" s="2" t="s">
        <v>56</v>
      </c>
    </row>
    <row r="2" spans="2:20" ht="21">
      <c r="B2" s="42" t="s">
        <v>0</v>
      </c>
      <c r="C2" s="42"/>
      <c r="D2" s="42"/>
      <c r="E2" s="42"/>
      <c r="F2" s="42"/>
      <c r="G2" s="42"/>
    </row>
    <row r="3" spans="2:20">
      <c r="B3" s="3" t="s">
        <v>1</v>
      </c>
      <c r="J3" s="40" t="s">
        <v>2</v>
      </c>
      <c r="O3" s="41" t="s">
        <v>3</v>
      </c>
    </row>
    <row r="4" spans="2:20" ht="17.25" thickBot="1">
      <c r="B4" s="1" t="s">
        <v>4</v>
      </c>
      <c r="C4" s="4">
        <v>5378450426.9899998</v>
      </c>
      <c r="D4" s="5" t="s">
        <v>51</v>
      </c>
      <c r="J4" s="1" t="s">
        <v>59</v>
      </c>
      <c r="O4" s="1" t="s">
        <v>5</v>
      </c>
    </row>
    <row r="5" spans="2:20">
      <c r="B5" s="1" t="s">
        <v>6</v>
      </c>
      <c r="C5" s="4">
        <v>936912</v>
      </c>
      <c r="D5" s="5" t="s">
        <v>52</v>
      </c>
      <c r="H5" s="39"/>
      <c r="I5"/>
      <c r="J5" s="9" t="s">
        <v>7</v>
      </c>
      <c r="K5" s="10" t="s">
        <v>8</v>
      </c>
      <c r="L5" s="10"/>
      <c r="M5" s="13" t="s">
        <v>9</v>
      </c>
      <c r="O5" s="9" t="s">
        <v>10</v>
      </c>
      <c r="P5" s="10" t="s">
        <v>11</v>
      </c>
      <c r="Q5" s="10" t="s">
        <v>12</v>
      </c>
      <c r="R5" s="10"/>
      <c r="S5" s="10" t="s">
        <v>13</v>
      </c>
      <c r="T5" s="13" t="s">
        <v>14</v>
      </c>
    </row>
    <row r="6" spans="2:20">
      <c r="B6" s="1" t="s">
        <v>15</v>
      </c>
      <c r="C6" s="4">
        <v>1048171</v>
      </c>
      <c r="D6" s="5" t="s">
        <v>53</v>
      </c>
      <c r="H6" s="39"/>
      <c r="I6"/>
      <c r="J6" s="11" t="s">
        <v>19</v>
      </c>
      <c r="K6" s="12">
        <v>4166</v>
      </c>
      <c r="L6" s="12"/>
      <c r="M6" s="14">
        <f t="shared" ref="M6:M12" si="0">K6/$K$12</f>
        <v>0.21624708019724889</v>
      </c>
      <c r="O6" s="11" t="s">
        <v>58</v>
      </c>
      <c r="P6" s="12">
        <v>224239</v>
      </c>
      <c r="Q6" s="19">
        <v>75192000</v>
      </c>
      <c r="R6" s="19"/>
      <c r="S6" s="25">
        <f t="shared" ref="S6:S12" si="1">P6/$P$12</f>
        <v>0.91658559714853294</v>
      </c>
      <c r="T6" s="14">
        <f t="shared" ref="T6:T12" si="2">Q6/$Q$12</f>
        <v>1.6462754561352388E-2</v>
      </c>
    </row>
    <row r="7" spans="2:20">
      <c r="B7" s="1" t="s">
        <v>18</v>
      </c>
      <c r="C7" s="6">
        <v>94595223.210000008</v>
      </c>
      <c r="D7" s="5" t="s">
        <v>54</v>
      </c>
      <c r="H7" s="39"/>
      <c r="I7"/>
      <c r="J7" s="11" t="s">
        <v>24</v>
      </c>
      <c r="K7" s="12">
        <v>2453</v>
      </c>
      <c r="L7" s="12"/>
      <c r="M7" s="14">
        <f t="shared" si="0"/>
        <v>0.12732935375032442</v>
      </c>
      <c r="O7" s="11" t="s">
        <v>20</v>
      </c>
      <c r="P7" s="12">
        <v>3771</v>
      </c>
      <c r="Q7" s="19">
        <v>998551700</v>
      </c>
      <c r="R7" s="19"/>
      <c r="S7" s="25">
        <f t="shared" si="1"/>
        <v>1.5414108548678499E-2</v>
      </c>
      <c r="T7" s="14">
        <f t="shared" si="2"/>
        <v>0.21862580532398634</v>
      </c>
    </row>
    <row r="8" spans="2:20" ht="15" customHeight="1">
      <c r="B8" s="1" t="s">
        <v>21</v>
      </c>
      <c r="C8" s="7">
        <v>1</v>
      </c>
      <c r="H8" s="39"/>
      <c r="I8"/>
      <c r="J8" s="11" t="s">
        <v>16</v>
      </c>
      <c r="K8" s="12">
        <v>7645</v>
      </c>
      <c r="L8" s="12"/>
      <c r="M8" s="14">
        <f t="shared" si="0"/>
        <v>0.39683363612769268</v>
      </c>
      <c r="O8" s="11" t="s">
        <v>25</v>
      </c>
      <c r="P8" s="12">
        <v>8572</v>
      </c>
      <c r="Q8" s="19">
        <v>193411950</v>
      </c>
      <c r="R8" s="19"/>
      <c r="S8" s="25">
        <f t="shared" si="1"/>
        <v>3.5038381988669341E-2</v>
      </c>
      <c r="T8" s="14">
        <f t="shared" si="2"/>
        <v>4.2346173290809662E-2</v>
      </c>
    </row>
    <row r="9" spans="2:20" ht="16.5" customHeight="1">
      <c r="C9" s="4"/>
      <c r="H9" s="39"/>
      <c r="I9"/>
      <c r="J9" s="11" t="s">
        <v>27</v>
      </c>
      <c r="K9" s="12">
        <v>1287</v>
      </c>
      <c r="L9" s="12"/>
      <c r="M9" s="14">
        <f t="shared" si="0"/>
        <v>6.6805086945237471E-2</v>
      </c>
      <c r="O9" s="11" t="s">
        <v>17</v>
      </c>
      <c r="P9" s="12">
        <v>1708</v>
      </c>
      <c r="Q9" s="19">
        <v>3088695150</v>
      </c>
      <c r="R9" s="19"/>
      <c r="S9" s="25">
        <f t="shared" si="1"/>
        <v>6.9815161498655203E-3</v>
      </c>
      <c r="T9" s="14">
        <f t="shared" si="2"/>
        <v>0.67624787436548428</v>
      </c>
    </row>
    <row r="10" spans="2:20">
      <c r="B10" s="3" t="s">
        <v>26</v>
      </c>
      <c r="C10" s="4"/>
      <c r="H10" s="39"/>
      <c r="I10"/>
      <c r="J10" s="11" t="s">
        <v>29</v>
      </c>
      <c r="K10" s="12">
        <v>744</v>
      </c>
      <c r="L10" s="12"/>
      <c r="M10" s="14">
        <f t="shared" si="0"/>
        <v>3.8619257721256163E-2</v>
      </c>
      <c r="O10" s="11" t="s">
        <v>30</v>
      </c>
      <c r="P10" s="12">
        <v>4102</v>
      </c>
      <c r="Q10" s="19">
        <v>27194350</v>
      </c>
      <c r="R10" s="19"/>
      <c r="S10" s="25">
        <f t="shared" si="1"/>
        <v>1.6767083868119651E-2</v>
      </c>
      <c r="T10" s="14">
        <f t="shared" si="2"/>
        <v>5.9540098614947511E-3</v>
      </c>
    </row>
    <row r="11" spans="2:20">
      <c r="B11" s="1" t="s">
        <v>28</v>
      </c>
      <c r="C11" s="4">
        <v>302</v>
      </c>
      <c r="D11" s="8" t="s">
        <v>55</v>
      </c>
      <c r="E11" s="8"/>
      <c r="J11" s="11" t="s">
        <v>22</v>
      </c>
      <c r="K11" s="12">
        <v>2970</v>
      </c>
      <c r="L11" s="12"/>
      <c r="M11" s="14">
        <f t="shared" si="0"/>
        <v>0.15416558525824034</v>
      </c>
      <c r="O11" s="11" t="s">
        <v>23</v>
      </c>
      <c r="P11" s="12">
        <v>2254</v>
      </c>
      <c r="Q11" s="19">
        <v>184355750</v>
      </c>
      <c r="R11" s="19"/>
      <c r="S11" s="25">
        <f t="shared" si="1"/>
        <v>9.2133122961340057E-3</v>
      </c>
      <c r="T11" s="14">
        <f t="shared" si="2"/>
        <v>4.0363382596872548E-2</v>
      </c>
    </row>
    <row r="12" spans="2:20" ht="17.25" thickBot="1">
      <c r="B12" s="1" t="s">
        <v>31</v>
      </c>
      <c r="C12" s="4">
        <v>48723842.710000001</v>
      </c>
      <c r="D12" s="8" t="s">
        <v>55</v>
      </c>
      <c r="E12" s="8"/>
      <c r="J12" s="15" t="s">
        <v>32</v>
      </c>
      <c r="K12" s="16">
        <f>SUM(K6:K11)</f>
        <v>19265</v>
      </c>
      <c r="L12" s="16"/>
      <c r="M12" s="17">
        <f t="shared" si="0"/>
        <v>1</v>
      </c>
      <c r="O12" s="15" t="s">
        <v>32</v>
      </c>
      <c r="P12" s="16">
        <f>SUM(P6:P11)</f>
        <v>244646</v>
      </c>
      <c r="Q12" s="16">
        <f>SUM(Q6:Q11)</f>
        <v>4567400900</v>
      </c>
      <c r="R12" s="16"/>
      <c r="S12" s="26">
        <f t="shared" si="1"/>
        <v>1</v>
      </c>
      <c r="T12" s="17">
        <f t="shared" si="2"/>
        <v>1</v>
      </c>
    </row>
    <row r="14" spans="2:20">
      <c r="B14" s="3" t="s">
        <v>33</v>
      </c>
      <c r="I14" s="3" t="s">
        <v>34</v>
      </c>
    </row>
    <row r="15" spans="2:20" ht="17.25" thickBot="1">
      <c r="B15" s="1" t="s">
        <v>35</v>
      </c>
      <c r="I15" s="1" t="s">
        <v>36</v>
      </c>
      <c r="O15"/>
      <c r="P15"/>
      <c r="Q15"/>
      <c r="R15"/>
      <c r="S15"/>
    </row>
    <row r="16" spans="2:20">
      <c r="B16" s="28" t="s">
        <v>37</v>
      </c>
      <c r="C16" s="29" t="s">
        <v>11</v>
      </c>
      <c r="D16" s="29" t="s">
        <v>12</v>
      </c>
      <c r="E16" s="29"/>
      <c r="F16" s="29" t="s">
        <v>38</v>
      </c>
      <c r="G16" s="30" t="s">
        <v>39</v>
      </c>
      <c r="I16" s="9" t="s">
        <v>40</v>
      </c>
      <c r="J16" s="10" t="s">
        <v>41</v>
      </c>
      <c r="K16" s="10" t="s">
        <v>12</v>
      </c>
      <c r="L16" s="10"/>
      <c r="M16" s="13" t="s">
        <v>42</v>
      </c>
      <c r="N16"/>
      <c r="O16"/>
      <c r="P16"/>
      <c r="Q16"/>
      <c r="R16"/>
      <c r="S16"/>
    </row>
    <row r="17" spans="2:22">
      <c r="B17" s="31" t="s">
        <v>50</v>
      </c>
      <c r="C17" s="32">
        <v>122</v>
      </c>
      <c r="D17" s="32">
        <v>3924127.14</v>
      </c>
      <c r="E17" s="32">
        <v>32164.976557000002</v>
      </c>
      <c r="F17" s="33">
        <f>D17/C17</f>
        <v>32164.976557377049</v>
      </c>
      <c r="G17" s="34">
        <f>C17/$C$23</f>
        <v>4.5513387277889075E-4</v>
      </c>
      <c r="I17" s="18" t="s">
        <v>57</v>
      </c>
      <c r="J17" s="19">
        <v>1099</v>
      </c>
      <c r="K17" s="19">
        <v>369169200</v>
      </c>
      <c r="L17" s="19"/>
      <c r="M17" s="20">
        <f>J17/$J$21</f>
        <v>5.704941860465116E-2</v>
      </c>
      <c r="N17"/>
      <c r="O17"/>
      <c r="R17"/>
      <c r="S17"/>
      <c r="T17"/>
      <c r="U17"/>
      <c r="V17"/>
    </row>
    <row r="18" spans="2:22">
      <c r="B18" s="31" t="s">
        <v>60</v>
      </c>
      <c r="C18" s="32">
        <v>23726</v>
      </c>
      <c r="D18" s="32">
        <v>363704704.91000003</v>
      </c>
      <c r="E18" s="32">
        <v>15329.373046999999</v>
      </c>
      <c r="F18" s="33">
        <f t="shared" ref="F18:F22" si="3">D18/C18</f>
        <v>15329.373046868415</v>
      </c>
      <c r="G18" s="34">
        <f>C18/$C$23</f>
        <v>8.8512346438950507E-2</v>
      </c>
      <c r="I18" s="18" t="s">
        <v>46</v>
      </c>
      <c r="J18" s="19">
        <v>4604</v>
      </c>
      <c r="K18" s="19">
        <v>1162266000</v>
      </c>
      <c r="L18" s="19"/>
      <c r="M18" s="20">
        <f>J18/$J$21</f>
        <v>0.23899501661129569</v>
      </c>
      <c r="N18"/>
      <c r="O18"/>
      <c r="R18"/>
      <c r="S18"/>
      <c r="T18"/>
      <c r="U18"/>
      <c r="V18"/>
    </row>
    <row r="19" spans="2:22">
      <c r="B19" s="31" t="s">
        <v>47</v>
      </c>
      <c r="C19" s="32">
        <v>31759</v>
      </c>
      <c r="D19" s="32">
        <v>786269017.11000001</v>
      </c>
      <c r="E19" s="32">
        <v>24757.360657000001</v>
      </c>
      <c r="F19" s="33">
        <f t="shared" si="3"/>
        <v>24757.36065713656</v>
      </c>
      <c r="G19" s="34">
        <f>C19/$C$23</f>
        <v>0.11848030053758025</v>
      </c>
      <c r="I19" s="18" t="s">
        <v>44</v>
      </c>
      <c r="J19" s="19">
        <v>9322</v>
      </c>
      <c r="K19" s="19">
        <v>1776327100</v>
      </c>
      <c r="L19" s="19"/>
      <c r="M19" s="20">
        <f>J19/$J$21</f>
        <v>0.48390780730897009</v>
      </c>
      <c r="N19"/>
      <c r="O19"/>
      <c r="R19"/>
      <c r="S19"/>
      <c r="T19"/>
      <c r="U19"/>
      <c r="V19"/>
    </row>
    <row r="20" spans="2:22">
      <c r="B20" s="31" t="s">
        <v>45</v>
      </c>
      <c r="C20" s="32">
        <v>39823</v>
      </c>
      <c r="D20" s="32">
        <v>1688396501.96</v>
      </c>
      <c r="E20" s="32">
        <v>42397.521582000001</v>
      </c>
      <c r="F20" s="33">
        <f t="shared" si="3"/>
        <v>42397.52158200035</v>
      </c>
      <c r="G20" s="34">
        <f>C20/$C$23</f>
        <v>0.14856390340716202</v>
      </c>
      <c r="I20" s="18" t="s">
        <v>48</v>
      </c>
      <c r="J20" s="19">
        <v>4239</v>
      </c>
      <c r="K20" s="19">
        <v>1262105600</v>
      </c>
      <c r="L20" s="19"/>
      <c r="M20" s="20">
        <f>J20/$J$21</f>
        <v>0.22004775747508307</v>
      </c>
      <c r="N20"/>
      <c r="O20"/>
      <c r="R20"/>
      <c r="S20"/>
      <c r="U20" s="27"/>
    </row>
    <row r="21" spans="2:22" ht="17.25" thickBot="1">
      <c r="B21" s="31" t="s">
        <v>43</v>
      </c>
      <c r="C21" s="32">
        <v>93641</v>
      </c>
      <c r="D21" s="32">
        <v>1989057216.4300001</v>
      </c>
      <c r="E21" s="32">
        <v>21241.306868</v>
      </c>
      <c r="F21" s="33">
        <f t="shared" si="3"/>
        <v>21241.306868038573</v>
      </c>
      <c r="G21" s="34">
        <f>C21/$C$23</f>
        <v>0.34933763099088611</v>
      </c>
      <c r="I21" s="21" t="s">
        <v>32</v>
      </c>
      <c r="J21" s="22">
        <f>SUM(J17:J20)</f>
        <v>19264</v>
      </c>
      <c r="K21" s="22">
        <f>SUM(K17:K20)</f>
        <v>4569867900</v>
      </c>
      <c r="L21" s="22"/>
      <c r="M21" s="23">
        <f>J21/$J$21</f>
        <v>1</v>
      </c>
      <c r="N21"/>
      <c r="O21"/>
      <c r="R21"/>
      <c r="S21"/>
      <c r="U21" s="27"/>
    </row>
    <row r="22" spans="2:22" ht="17.25" thickBot="1">
      <c r="B22" s="43" t="s">
        <v>49</v>
      </c>
      <c r="C22" s="35">
        <v>78982</v>
      </c>
      <c r="D22" s="35">
        <v>475434944.38</v>
      </c>
      <c r="E22" s="35">
        <v>6019.5353930000001</v>
      </c>
      <c r="F22" s="36">
        <f t="shared" si="3"/>
        <v>6019.5353926211037</v>
      </c>
      <c r="G22" s="37">
        <f>C22/$C$23</f>
        <v>0.29465068475264222</v>
      </c>
      <c r="N22"/>
      <c r="O22"/>
      <c r="R22"/>
      <c r="S22"/>
      <c r="U22" s="27"/>
    </row>
    <row r="23" spans="2:22">
      <c r="C23" s="38">
        <f>SUM(C17:C22)</f>
        <v>268053</v>
      </c>
      <c r="H23"/>
      <c r="I23"/>
      <c r="J23"/>
      <c r="K23"/>
      <c r="L23"/>
      <c r="M23"/>
      <c r="N23"/>
    </row>
    <row r="25" spans="2:22">
      <c r="J25" s="24"/>
    </row>
    <row r="26" spans="2:22">
      <c r="J26" s="6"/>
    </row>
  </sheetData>
  <mergeCells count="1">
    <mergeCell ref="B2:G2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2018-01-03T06:51:33Z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WorkbookGuid">
    <vt:lpwstr>4161e2b7-3800-4f07-bf88-1d52a9a74cc6</vt:lpwstr>
  </property>
</Properties>
</file>