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05" yWindow="-105" windowWidth="19425" windowHeight="11025" activeTab="3"/>
  </bookViews>
  <sheets>
    <sheet name="Sumif" sheetId="1" r:id="rId1"/>
    <sheet name="Sumifs" sheetId="2" r:id="rId2"/>
    <sheet name="Countif" sheetId="3" r:id="rId3"/>
    <sheet name="Countifs" sheetId="4" r:id="rId4"/>
  </sheets>
  <calcPr calcId="191029"/>
  <pivotCaches>
    <pivotCache cacheId="2" r:id="rId5"/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2" l="1"/>
  <c r="K24" i="2"/>
  <c r="K25" i="2"/>
  <c r="K26" i="2"/>
  <c r="K22" i="2"/>
  <c r="J18" i="2"/>
  <c r="J8" i="4"/>
  <c r="J4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K4" i="3"/>
  <c r="J14" i="2"/>
  <c r="J4" i="2"/>
  <c r="J12" i="1"/>
  <c r="J4" i="1"/>
</calcChain>
</file>

<file path=xl/sharedStrings.xml><?xml version="1.0" encoding="utf-8"?>
<sst xmlns="http://schemas.openxmlformats.org/spreadsheetml/2006/main" count="583" uniqueCount="43">
  <si>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</si>
  <si>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</si>
  <si>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</si>
  <si>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</si>
  <si>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</si>
  <si>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</si>
  <si>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</si>
  <si>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</si>
  <si>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</si>
  <si>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</si>
  <si>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</si>
  <si>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</si>
  <si>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</si>
  <si>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</si>
  <si>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</si>
  <si>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</si>
  <si>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</si>
  <si>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</si>
  <si>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</si>
  <si>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</si>
  <si>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</si>
  <si>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</si>
  <si>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</si>
  <si>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</si>
  <si>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</si>
  <si>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Row Labels</t>
  </si>
  <si>
    <t>Grand Total</t>
  </si>
  <si>
    <t>Sum of Units</t>
  </si>
  <si>
    <t>Q) Find the total Units that were sold in the East region</t>
  </si>
  <si>
    <t>Revenue</t>
  </si>
  <si>
    <t>Q) What was the total revenue generated from Binder</t>
  </si>
  <si>
    <t>Sum of Total</t>
  </si>
  <si>
    <t>Q) What is the total revenue generated from the Central region where the item is a Pencil?</t>
  </si>
  <si>
    <t>Sum of Revenue</t>
  </si>
  <si>
    <t>Sales Rep</t>
  </si>
  <si>
    <t>Q) How many units were sold by sales representative Jones where the cost of each item was greater than 4?</t>
  </si>
  <si>
    <t>Q) Find the total number of times Gill has a made a sale</t>
  </si>
  <si>
    <t>Sales &gt;3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</si>
  <si>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</si>
  <si>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</si>
  <si>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</si>
  <si>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</si>
  <si>
    <t>Total revenue for units&gt;50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</si>
</sst>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1" fontId="3" fillId="4" borderId="0" xfId="1" applyNumberFormat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</xf>
    <xf numFmtId="0" fontId="3" fillId="4" borderId="0" xfId="1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Border="1" applyAlignment="1" applyProtection="1">
      <alignment horizontal="center" vertical="center"/>
    </xf>
    <xf numFmtId="0" fontId="0" fillId="0" borderId="0" xfId="0" applyFill="1"/>
    <xf numFmtId="0" fontId="6" fillId="0" borderId="0" xfId="0" applyFont="1"/>
    <xf numFmtId="0" fontId="6" fillId="3" borderId="0" xfId="0" applyFont="1" applyFill="1"/>
    <xf numFmtId="0" fontId="0" fillId="5" borderId="0" xfId="0" applyFill="1"/>
    <xf numFmtId="0" fontId="2" fillId="6" borderId="0" xfId="0" applyFont="1" applyFill="1"/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vijeet Biswal" refreshedDate="44019.663264699077" createdVersion="6" refreshedVersion="6" minRefreshableVersion="3" recordCount="43">
  <cacheSource type="worksheet">
    <worksheetSource ref="A1:G44" sheet="Sumif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Total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vijeet Biswal" refreshedDate="44019.675568981482" createdVersion="6" refreshedVersion="6" minRefreshableVersion="3" recordCount="43">
  <cacheSource type="worksheet">
    <worksheetSource ref="A1:G44" sheet="Sumifs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Revenue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2:N18" firstHeaderRow="1" firstDataRow="1" firstDataCol="1"/>
  <pivotFields count="7">
    <pivotField numFmtId="164" showAll="0"/>
    <pivotField showAll="0"/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4:N8" firstHeaderRow="1" firstDataRow="1" firstDataCol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10" firstHeaderRow="1" firstDataRow="1" firstDataCol="1" rowPageCount="1" colPageCount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axis="axisPage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4" hier="-1"/>
  </pageField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I15" sqref="I15"/>
    </sheetView>
  </sheetViews>
  <sheetFormatPr defaultRowHeight="15" x14ac:dyDescent="0.25"/>
  <cols>
    <col min="1" max="1" width="9.5703125" bestFit="1" customWidth="1"/>
    <col min="13" max="13" width="12.42578125" bestFit="1" customWidth="1"/>
    <col min="14" max="14" width="11.42578125" bestFit="1" customWidth="1"/>
  </cols>
  <sheetData>
    <row r="1" spans="1:14" ht="14.45" x14ac:dyDescent="0.35">
      <c r="A1" s="21" t="s">
        <v>19</v>
      </c>
      <c r="B1" s="18" t="s">
        <v>20</v>
      </c>
      <c r="C1" s="18" t="s">
        <v>21</v>
      </c>
      <c r="D1" s="19" t="s">
        <v>22</v>
      </c>
      <c r="E1" s="20" t="s">
        <v>23</v>
      </c>
      <c r="F1" s="19" t="s">
        <v>24</v>
      </c>
      <c r="G1" s="19" t="s">
        <v>29</v>
      </c>
    </row>
    <row r="2" spans="1:14" ht="14.45" x14ac:dyDescent="0.3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7" t="s">
        <v>28</v>
      </c>
      <c r="K2" s="17"/>
      <c r="L2" s="17"/>
      <c r="M2" s="17"/>
      <c r="N2" s="17"/>
    </row>
    <row r="3" spans="1:14" ht="14.45" x14ac:dyDescent="0.3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4" ht="14.45" x14ac:dyDescent="0.3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16">
        <f>SUMIF(B2:B44,"East",E2:E44)</f>
        <v>691</v>
      </c>
      <c r="M4" s="13" t="s">
        <v>25</v>
      </c>
      <c r="N4" t="s">
        <v>27</v>
      </c>
    </row>
    <row r="5" spans="1:14" ht="14.45" x14ac:dyDescent="0.3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M5" s="14" t="s">
        <v>3</v>
      </c>
      <c r="N5" s="15">
        <v>1199</v>
      </c>
    </row>
    <row r="6" spans="1:14" ht="14.45" x14ac:dyDescent="0.3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M6" s="14" t="s">
        <v>0</v>
      </c>
      <c r="N6" s="15">
        <v>691</v>
      </c>
    </row>
    <row r="7" spans="1:14" ht="14.45" x14ac:dyDescent="0.3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M7" s="14" t="s">
        <v>9</v>
      </c>
      <c r="N7" s="15">
        <v>231</v>
      </c>
    </row>
    <row r="8" spans="1:14" ht="14.45" x14ac:dyDescent="0.3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M8" s="14" t="s">
        <v>26</v>
      </c>
      <c r="N8" s="15">
        <v>2121</v>
      </c>
    </row>
    <row r="9" spans="1:14" ht="14.45" x14ac:dyDescent="0.3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4" ht="14.45" x14ac:dyDescent="0.3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17" t="s">
        <v>30</v>
      </c>
      <c r="K10" s="17"/>
      <c r="L10" s="17"/>
      <c r="M10" s="17"/>
      <c r="N10" s="17"/>
    </row>
    <row r="11" spans="1:14" ht="14.45" x14ac:dyDescent="0.3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4" ht="14.45" x14ac:dyDescent="0.3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6">
        <f>SUMIF(D2:D44,"Binder",G2:G44)</f>
        <v>9577.65</v>
      </c>
      <c r="M12" s="13" t="s">
        <v>25</v>
      </c>
      <c r="N12" t="s">
        <v>31</v>
      </c>
    </row>
    <row r="13" spans="1:14" ht="14.45" x14ac:dyDescent="0.3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M13" s="14" t="s">
        <v>5</v>
      </c>
      <c r="N13" s="15">
        <v>9577.65</v>
      </c>
    </row>
    <row r="14" spans="1:14" ht="14.45" x14ac:dyDescent="0.3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M14" s="14" t="s">
        <v>17</v>
      </c>
      <c r="N14" s="15">
        <v>1700</v>
      </c>
    </row>
    <row r="15" spans="1:14" ht="14.45" x14ac:dyDescent="0.3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M15" s="14" t="s">
        <v>8</v>
      </c>
      <c r="N15" s="15">
        <v>2045.2199999999998</v>
      </c>
    </row>
    <row r="16" spans="1:14" ht="14.45" x14ac:dyDescent="0.3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M16" s="14" t="s">
        <v>18</v>
      </c>
      <c r="N16" s="15">
        <v>4169.87</v>
      </c>
    </row>
    <row r="17" spans="1:14" ht="14.45" x14ac:dyDescent="0.3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M17" s="14" t="s">
        <v>2</v>
      </c>
      <c r="N17" s="15">
        <v>2135.1400000000003</v>
      </c>
    </row>
    <row r="18" spans="1:14" ht="14.45" x14ac:dyDescent="0.3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M18" s="14" t="s">
        <v>26</v>
      </c>
      <c r="N18" s="15">
        <v>19627.879999999997</v>
      </c>
    </row>
    <row r="19" spans="1:14" ht="14.45" x14ac:dyDescent="0.3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4" ht="14.45" x14ac:dyDescent="0.3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4" ht="14.45" x14ac:dyDescent="0.3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14" ht="14.45" x14ac:dyDescent="0.3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14" ht="14.45" x14ac:dyDescent="0.3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14" ht="14.45" x14ac:dyDescent="0.3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14" ht="14.45" x14ac:dyDescent="0.3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14" ht="14.45" x14ac:dyDescent="0.3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14" ht="14.45" x14ac:dyDescent="0.3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4" ht="14.45" x14ac:dyDescent="0.3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4" ht="14.45" x14ac:dyDescent="0.3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4" ht="14.45" x14ac:dyDescent="0.3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4" ht="14.45" x14ac:dyDescent="0.3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4" ht="14.45" x14ac:dyDescent="0.3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ht="14.45" x14ac:dyDescent="0.3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14" workbookViewId="0">
      <selection activeCell="K35" sqref="K35"/>
    </sheetView>
  </sheetViews>
  <sheetFormatPr defaultRowHeight="15" x14ac:dyDescent="0.25"/>
  <cols>
    <col min="11" max="11" width="23" bestFit="1" customWidth="1"/>
    <col min="12" max="12" width="14.140625" customWidth="1"/>
    <col min="13" max="13" width="14.42578125" bestFit="1" customWidth="1"/>
  </cols>
  <sheetData>
    <row r="1" spans="1:19" x14ac:dyDescent="0.35">
      <c r="A1" s="21" t="s">
        <v>19</v>
      </c>
      <c r="B1" s="18" t="s">
        <v>20</v>
      </c>
      <c r="C1" s="18" t="s">
        <v>34</v>
      </c>
      <c r="D1" s="19" t="s">
        <v>22</v>
      </c>
      <c r="E1" s="20" t="s">
        <v>23</v>
      </c>
      <c r="F1" s="19" t="s">
        <v>24</v>
      </c>
      <c r="G1" s="19" t="s">
        <v>29</v>
      </c>
    </row>
    <row r="2" spans="1:19" x14ac:dyDescent="0.3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17" t="s">
        <v>32</v>
      </c>
      <c r="K2" s="17"/>
      <c r="L2" s="17"/>
      <c r="M2" s="17"/>
      <c r="N2" s="17"/>
      <c r="O2" s="17"/>
      <c r="P2" s="17"/>
      <c r="Q2" s="17"/>
      <c r="R2" s="22"/>
    </row>
    <row r="3" spans="1:19" x14ac:dyDescent="0.3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9" x14ac:dyDescent="0.3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6">
        <f>SUMIFS(G2:G44,B2:B44,"Central",D2:D44,"Pencil")</f>
        <v>1540.32</v>
      </c>
      <c r="L4" s="13" t="s">
        <v>22</v>
      </c>
      <c r="M4" t="s">
        <v>2</v>
      </c>
    </row>
    <row r="5" spans="1:19" x14ac:dyDescent="0.3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9" x14ac:dyDescent="0.3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L6" s="13" t="s">
        <v>25</v>
      </c>
      <c r="M6" t="s">
        <v>33</v>
      </c>
    </row>
    <row r="7" spans="1:19" x14ac:dyDescent="0.3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  <c r="L7" s="14" t="s">
        <v>3</v>
      </c>
      <c r="M7" s="15">
        <v>1540.3200000000002</v>
      </c>
    </row>
    <row r="8" spans="1:19" x14ac:dyDescent="0.3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L8" s="14" t="s">
        <v>0</v>
      </c>
      <c r="M8" s="15">
        <v>363.70000000000005</v>
      </c>
    </row>
    <row r="9" spans="1:19" x14ac:dyDescent="0.3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  <c r="L9" s="14" t="s">
        <v>9</v>
      </c>
      <c r="M9" s="15">
        <v>231.12</v>
      </c>
    </row>
    <row r="10" spans="1:19" x14ac:dyDescent="0.3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  <c r="L10" s="14" t="s">
        <v>26</v>
      </c>
      <c r="M10" s="15">
        <v>2135.1400000000003</v>
      </c>
    </row>
    <row r="11" spans="1:19" x14ac:dyDescent="0.3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9" x14ac:dyDescent="0.3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J12" s="17" t="s">
        <v>35</v>
      </c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9" x14ac:dyDescent="0.3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J14" s="16">
        <f>SUMIFS(E2:E44,C2:C44,"Jones",F2:F44,"&gt;5")</f>
        <v>140</v>
      </c>
    </row>
    <row r="15" spans="1:19" x14ac:dyDescent="0.3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9" x14ac:dyDescent="0.3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J16" s="24" t="s">
        <v>41</v>
      </c>
      <c r="K16" s="17"/>
      <c r="L16" s="17"/>
      <c r="M16" s="17"/>
      <c r="N16" s="17"/>
    </row>
    <row r="17" spans="1:12" x14ac:dyDescent="0.3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12" x14ac:dyDescent="0.3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J18" s="16">
        <f>SUMIFS(E2:E44,C2:C44,"Jones", D2:D44,"&lt;&gt;Pencil")</f>
        <v>266</v>
      </c>
    </row>
    <row r="19" spans="1:12" x14ac:dyDescent="0.3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12" x14ac:dyDescent="0.3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12" x14ac:dyDescent="0.3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J21" s="25" t="s">
        <v>34</v>
      </c>
      <c r="K21" s="26" t="s">
        <v>42</v>
      </c>
      <c r="L21" s="22"/>
    </row>
    <row r="22" spans="1:12" x14ac:dyDescent="0.3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J22" s="9" t="s">
        <v>1</v>
      </c>
      <c r="K22">
        <f>SUMIFS($G$2:$G$44,$C$2:$C$44,J22,$E$2:$E$44,"&gt;50")</f>
        <v>1912.5900000000001</v>
      </c>
    </row>
    <row r="23" spans="1:12" x14ac:dyDescent="0.3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J23" s="9" t="s">
        <v>4</v>
      </c>
      <c r="K23">
        <f t="shared" ref="K23:K26" si="0">SUMIFS($G$2:$G$44,$C$2:$C$44,J23,$E$2:$E$44,"&gt;50")</f>
        <v>479.04</v>
      </c>
    </row>
    <row r="24" spans="1:12" x14ac:dyDescent="0.3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J24" s="9" t="s">
        <v>6</v>
      </c>
      <c r="K24">
        <f t="shared" si="0"/>
        <v>2328.16</v>
      </c>
    </row>
    <row r="25" spans="1:12" x14ac:dyDescent="0.3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J25" s="9" t="s">
        <v>7</v>
      </c>
      <c r="K25">
        <f t="shared" si="0"/>
        <v>787.57</v>
      </c>
    </row>
    <row r="26" spans="1:12" x14ac:dyDescent="0.3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J26" s="9" t="s">
        <v>10</v>
      </c>
      <c r="K26">
        <f t="shared" si="0"/>
        <v>318.68</v>
      </c>
    </row>
    <row r="27" spans="1:12" x14ac:dyDescent="0.3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12" x14ac:dyDescent="0.3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12" x14ac:dyDescent="0.3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12" x14ac:dyDescent="0.3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12" x14ac:dyDescent="0.3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12" x14ac:dyDescent="0.3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 x14ac:dyDescent="0.3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 x14ac:dyDescent="0.3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 x14ac:dyDescent="0.3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 x14ac:dyDescent="0.3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 x14ac:dyDescent="0.3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 x14ac:dyDescent="0.3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 x14ac:dyDescent="0.3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 x14ac:dyDescent="0.3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 x14ac:dyDescent="0.3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 x14ac:dyDescent="0.3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 x14ac:dyDescent="0.3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 x14ac:dyDescent="0.3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L7" sqref="L7"/>
    </sheetView>
  </sheetViews>
  <sheetFormatPr defaultRowHeight="15" x14ac:dyDescent="0.25"/>
  <sheetData>
    <row r="1" spans="1:17" ht="14.45" x14ac:dyDescent="0.35">
      <c r="A1" s="21" t="s">
        <v>19</v>
      </c>
      <c r="B1" s="18" t="s">
        <v>20</v>
      </c>
      <c r="C1" s="18" t="s">
        <v>34</v>
      </c>
      <c r="D1" s="19" t="s">
        <v>22</v>
      </c>
      <c r="E1" s="20" t="s">
        <v>23</v>
      </c>
      <c r="F1" s="19" t="s">
        <v>24</v>
      </c>
      <c r="G1" s="19" t="s">
        <v>29</v>
      </c>
      <c r="H1" s="19" t="s">
        <v>37</v>
      </c>
    </row>
    <row r="2" spans="1:17" ht="14.45" x14ac:dyDescent="0.3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H2">
        <f>COUNTIF($C$2:$C$44,C2)</f>
        <v>8</v>
      </c>
      <c r="I2" t="b">
        <f>COUNTIF(C1:C44,C2)&gt;3</f>
        <v>1</v>
      </c>
      <c r="K2" s="17" t="s">
        <v>36</v>
      </c>
      <c r="L2" s="17"/>
      <c r="M2" s="17"/>
      <c r="N2" s="17"/>
      <c r="O2" s="17"/>
    </row>
    <row r="3" spans="1:17" ht="14.45" x14ac:dyDescent="0.3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  <c r="H3">
        <f t="shared" ref="H3:H44" si="0">COUNTIF($C$2:$C$44,C3)</f>
        <v>4</v>
      </c>
      <c r="I3" t="b">
        <f t="shared" ref="I3:I44" si="1">COUNTIF(C2:C45,C3)&gt;3</f>
        <v>1</v>
      </c>
    </row>
    <row r="4" spans="1:17" ht="14.45" x14ac:dyDescent="0.3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H4">
        <f t="shared" si="0"/>
        <v>5</v>
      </c>
      <c r="I4" t="b">
        <f t="shared" si="1"/>
        <v>1</v>
      </c>
      <c r="K4" s="16">
        <f>COUNTIF(C2:C44,"Gill")</f>
        <v>5</v>
      </c>
    </row>
    <row r="5" spans="1:17" ht="14.45" x14ac:dyDescent="0.3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  <c r="H5">
        <f t="shared" si="0"/>
        <v>5</v>
      </c>
      <c r="I5" t="b">
        <f t="shared" si="1"/>
        <v>1</v>
      </c>
    </row>
    <row r="6" spans="1:17" ht="14.45" x14ac:dyDescent="0.3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H6">
        <f t="shared" si="0"/>
        <v>4</v>
      </c>
      <c r="I6" t="b">
        <f t="shared" si="1"/>
        <v>1</v>
      </c>
      <c r="K6" s="17" t="s">
        <v>40</v>
      </c>
      <c r="L6" s="17"/>
      <c r="M6" s="17"/>
      <c r="N6" s="17"/>
      <c r="O6" s="17"/>
      <c r="P6" s="17"/>
      <c r="Q6" s="22"/>
    </row>
    <row r="7" spans="1:17" ht="14.45" x14ac:dyDescent="0.3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  <c r="H7">
        <f t="shared" si="0"/>
        <v>8</v>
      </c>
      <c r="I7" t="b">
        <f t="shared" si="1"/>
        <v>1</v>
      </c>
    </row>
    <row r="8" spans="1:17" ht="14.45" x14ac:dyDescent="0.3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H8">
        <f t="shared" si="0"/>
        <v>4</v>
      </c>
      <c r="I8" t="b">
        <f t="shared" si="1"/>
        <v>1</v>
      </c>
    </row>
    <row r="9" spans="1:17" ht="14.45" x14ac:dyDescent="0.3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  <c r="H9">
        <f t="shared" si="0"/>
        <v>5</v>
      </c>
      <c r="I9" t="b">
        <f t="shared" si="1"/>
        <v>1</v>
      </c>
    </row>
    <row r="10" spans="1:17" ht="14.45" x14ac:dyDescent="0.3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  <c r="H10">
        <f t="shared" si="0"/>
        <v>2</v>
      </c>
      <c r="I10" t="b">
        <f t="shared" si="1"/>
        <v>0</v>
      </c>
    </row>
    <row r="11" spans="1:17" ht="14.45" x14ac:dyDescent="0.3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  <c r="H11">
        <f t="shared" si="0"/>
        <v>8</v>
      </c>
      <c r="I11" t="b">
        <f t="shared" si="1"/>
        <v>1</v>
      </c>
    </row>
    <row r="12" spans="1:17" ht="14.45" x14ac:dyDescent="0.3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  <c r="H12">
        <f t="shared" si="0"/>
        <v>3</v>
      </c>
      <c r="I12" t="b">
        <f t="shared" si="1"/>
        <v>0</v>
      </c>
    </row>
    <row r="13" spans="1:17" ht="14.45" x14ac:dyDescent="0.3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  <c r="H13">
        <f t="shared" si="0"/>
        <v>2</v>
      </c>
      <c r="I13" t="b">
        <f t="shared" si="1"/>
        <v>0</v>
      </c>
    </row>
    <row r="14" spans="1:17" ht="14.45" x14ac:dyDescent="0.3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  <c r="H14">
        <f t="shared" si="0"/>
        <v>3</v>
      </c>
      <c r="I14" t="b">
        <f t="shared" si="1"/>
        <v>0</v>
      </c>
    </row>
    <row r="15" spans="1:17" ht="14.45" x14ac:dyDescent="0.3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  <c r="H15">
        <f t="shared" si="0"/>
        <v>8</v>
      </c>
      <c r="I15" t="b">
        <f t="shared" si="1"/>
        <v>1</v>
      </c>
    </row>
    <row r="16" spans="1:17" ht="14.45" x14ac:dyDescent="0.3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  <c r="H16">
        <f t="shared" si="0"/>
        <v>3</v>
      </c>
      <c r="I16" t="b">
        <f t="shared" si="1"/>
        <v>0</v>
      </c>
    </row>
    <row r="17" spans="1:9" ht="14.45" x14ac:dyDescent="0.3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  <c r="H17">
        <f t="shared" si="0"/>
        <v>8</v>
      </c>
      <c r="I17" t="b">
        <f t="shared" si="1"/>
        <v>1</v>
      </c>
    </row>
    <row r="18" spans="1:9" ht="14.45" x14ac:dyDescent="0.3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  <c r="H18">
        <f t="shared" si="0"/>
        <v>3</v>
      </c>
      <c r="I18" t="b">
        <f t="shared" si="1"/>
        <v>0</v>
      </c>
    </row>
    <row r="19" spans="1:9" ht="14.45" x14ac:dyDescent="0.3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  <c r="H19">
        <f t="shared" si="0"/>
        <v>8</v>
      </c>
      <c r="I19" t="b">
        <f t="shared" si="1"/>
        <v>0</v>
      </c>
    </row>
    <row r="20" spans="1:9" ht="14.45" x14ac:dyDescent="0.3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  <c r="H20">
        <f t="shared" si="0"/>
        <v>3</v>
      </c>
      <c r="I20" t="b">
        <f t="shared" si="1"/>
        <v>0</v>
      </c>
    </row>
    <row r="21" spans="1:9" ht="14.45" x14ac:dyDescent="0.3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  <c r="H21">
        <f t="shared" si="0"/>
        <v>4</v>
      </c>
      <c r="I21" t="b">
        <f t="shared" si="1"/>
        <v>0</v>
      </c>
    </row>
    <row r="22" spans="1:9" ht="14.45" x14ac:dyDescent="0.3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  <c r="H22">
        <f t="shared" si="0"/>
        <v>3</v>
      </c>
      <c r="I22" t="b">
        <f t="shared" si="1"/>
        <v>0</v>
      </c>
    </row>
    <row r="23" spans="1:9" ht="14.45" x14ac:dyDescent="0.3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  <c r="H23">
        <f t="shared" si="0"/>
        <v>3</v>
      </c>
      <c r="I23" t="b">
        <f t="shared" si="1"/>
        <v>0</v>
      </c>
    </row>
    <row r="24" spans="1:9" ht="14.45" x14ac:dyDescent="0.3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  <c r="H24">
        <f t="shared" si="0"/>
        <v>5</v>
      </c>
      <c r="I24" t="b">
        <f t="shared" si="1"/>
        <v>1</v>
      </c>
    </row>
    <row r="25" spans="1:9" ht="14.45" x14ac:dyDescent="0.3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  <c r="H25">
        <f t="shared" si="0"/>
        <v>3</v>
      </c>
      <c r="I25" t="b">
        <f t="shared" si="1"/>
        <v>0</v>
      </c>
    </row>
    <row r="26" spans="1:9" ht="14.45" x14ac:dyDescent="0.3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  <c r="H26">
        <f t="shared" si="0"/>
        <v>8</v>
      </c>
      <c r="I26" t="b">
        <f t="shared" si="1"/>
        <v>0</v>
      </c>
    </row>
    <row r="27" spans="1:9" ht="14.45" x14ac:dyDescent="0.3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  <c r="H27">
        <f t="shared" si="0"/>
        <v>4</v>
      </c>
      <c r="I27" t="b">
        <f t="shared" si="1"/>
        <v>0</v>
      </c>
    </row>
    <row r="28" spans="1:9" ht="14.45" x14ac:dyDescent="0.3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  <c r="H28">
        <f t="shared" si="0"/>
        <v>5</v>
      </c>
      <c r="I28" t="b">
        <f t="shared" si="1"/>
        <v>0</v>
      </c>
    </row>
    <row r="29" spans="1:9" ht="14.45" x14ac:dyDescent="0.3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  <c r="H29">
        <f t="shared" si="0"/>
        <v>4</v>
      </c>
      <c r="I29" t="b">
        <f t="shared" si="1"/>
        <v>0</v>
      </c>
    </row>
    <row r="30" spans="1:9" ht="14.45" x14ac:dyDescent="0.3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  <c r="H30">
        <f t="shared" si="0"/>
        <v>2</v>
      </c>
      <c r="I30" t="b">
        <f t="shared" si="1"/>
        <v>0</v>
      </c>
    </row>
    <row r="31" spans="1:9" ht="14.45" x14ac:dyDescent="0.3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  <c r="H31">
        <f t="shared" si="0"/>
        <v>5</v>
      </c>
      <c r="I31" t="b">
        <f t="shared" si="1"/>
        <v>0</v>
      </c>
    </row>
    <row r="32" spans="1:9" ht="14.45" x14ac:dyDescent="0.3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  <c r="H32">
        <f t="shared" si="0"/>
        <v>5</v>
      </c>
      <c r="I32" t="b">
        <f t="shared" si="1"/>
        <v>0</v>
      </c>
    </row>
    <row r="33" spans="1:9" ht="14.45" x14ac:dyDescent="0.3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  <c r="H33">
        <f t="shared" si="0"/>
        <v>4</v>
      </c>
      <c r="I33" t="b">
        <f t="shared" si="1"/>
        <v>0</v>
      </c>
    </row>
    <row r="34" spans="1:9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  <c r="H34">
        <f t="shared" si="0"/>
        <v>8</v>
      </c>
      <c r="I34" t="b">
        <f t="shared" si="1"/>
        <v>0</v>
      </c>
    </row>
    <row r="35" spans="1:9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  <c r="H35">
        <f t="shared" si="0"/>
        <v>3</v>
      </c>
      <c r="I35" t="b">
        <f t="shared" si="1"/>
        <v>0</v>
      </c>
    </row>
    <row r="36" spans="1:9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  <c r="H36">
        <f t="shared" si="0"/>
        <v>4</v>
      </c>
      <c r="I36" t="b">
        <f t="shared" si="1"/>
        <v>0</v>
      </c>
    </row>
    <row r="37" spans="1:9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  <c r="H37">
        <f t="shared" si="0"/>
        <v>4</v>
      </c>
      <c r="I37" t="b">
        <f t="shared" si="1"/>
        <v>0</v>
      </c>
    </row>
    <row r="38" spans="1:9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  <c r="H38">
        <f t="shared" si="0"/>
        <v>5</v>
      </c>
      <c r="I38" t="b">
        <f t="shared" si="1"/>
        <v>0</v>
      </c>
    </row>
    <row r="39" spans="1:9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  <c r="H39">
        <f t="shared" si="0"/>
        <v>4</v>
      </c>
      <c r="I39" t="b">
        <f t="shared" si="1"/>
        <v>0</v>
      </c>
    </row>
    <row r="40" spans="1:9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  <c r="H40">
        <f t="shared" si="0"/>
        <v>2</v>
      </c>
      <c r="I40" t="b">
        <f t="shared" si="1"/>
        <v>0</v>
      </c>
    </row>
    <row r="41" spans="1:9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  <c r="H41">
        <f t="shared" si="0"/>
        <v>4</v>
      </c>
      <c r="I41" t="b">
        <f t="shared" si="1"/>
        <v>0</v>
      </c>
    </row>
    <row r="42" spans="1:9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  <c r="H42">
        <f t="shared" si="0"/>
        <v>5</v>
      </c>
      <c r="I42" t="b">
        <f t="shared" si="1"/>
        <v>0</v>
      </c>
    </row>
    <row r="43" spans="1:9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  <c r="H43">
        <f t="shared" si="0"/>
        <v>5</v>
      </c>
      <c r="I43" t="b">
        <f t="shared" si="1"/>
        <v>0</v>
      </c>
    </row>
    <row r="44" spans="1:9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  <c r="H44">
        <f t="shared" si="0"/>
        <v>4</v>
      </c>
      <c r="I44" t="b">
        <f t="shared" si="1"/>
        <v>0</v>
      </c>
    </row>
  </sheetData>
  <conditionalFormatting sqref="I2:I44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K12" sqref="K12"/>
    </sheetView>
  </sheetViews>
  <sheetFormatPr defaultRowHeight="15" x14ac:dyDescent="0.25"/>
  <sheetData>
    <row r="1" spans="1:10" ht="14.45" x14ac:dyDescent="0.35">
      <c r="A1" s="21" t="s">
        <v>19</v>
      </c>
      <c r="B1" s="18" t="s">
        <v>20</v>
      </c>
      <c r="C1" s="18" t="s">
        <v>21</v>
      </c>
      <c r="D1" s="19" t="s">
        <v>22</v>
      </c>
      <c r="E1" s="20" t="s">
        <v>23</v>
      </c>
      <c r="F1" s="19" t="s">
        <v>24</v>
      </c>
      <c r="G1" s="19" t="s">
        <v>29</v>
      </c>
    </row>
    <row r="2" spans="1:10" ht="14.45" x14ac:dyDescent="0.35">
      <c r="A2" s="8">
        <v>43471</v>
      </c>
      <c r="B2" s="9" t="s">
        <v>0</v>
      </c>
      <c r="C2" s="9" t="s">
        <v>1</v>
      </c>
      <c r="D2" s="7" t="s">
        <v>2</v>
      </c>
      <c r="E2" s="10">
        <v>95</v>
      </c>
      <c r="F2" s="11">
        <v>1.99</v>
      </c>
      <c r="G2" s="12">
        <v>189.05</v>
      </c>
      <c r="J2" s="23" t="s">
        <v>38</v>
      </c>
    </row>
    <row r="3" spans="1:10" ht="14.45" x14ac:dyDescent="0.35">
      <c r="A3" s="8">
        <v>43488</v>
      </c>
      <c r="B3" s="9" t="s">
        <v>3</v>
      </c>
      <c r="C3" s="9" t="s">
        <v>4</v>
      </c>
      <c r="D3" s="7" t="s">
        <v>5</v>
      </c>
      <c r="E3" s="10">
        <v>50</v>
      </c>
      <c r="F3" s="11">
        <v>19.989999999999998</v>
      </c>
      <c r="G3" s="12">
        <v>999.49999999999989</v>
      </c>
    </row>
    <row r="4" spans="1:10" ht="14.45" x14ac:dyDescent="0.35">
      <c r="A4" s="8">
        <v>43505</v>
      </c>
      <c r="B4" s="9" t="s">
        <v>3</v>
      </c>
      <c r="C4" s="9" t="s">
        <v>6</v>
      </c>
      <c r="D4" s="7" t="s">
        <v>2</v>
      </c>
      <c r="E4" s="10">
        <v>36</v>
      </c>
      <c r="F4" s="11">
        <v>4.99</v>
      </c>
      <c r="G4" s="12">
        <v>179.64000000000001</v>
      </c>
      <c r="J4" s="16">
        <f>COUNTIFS(A2:A44,"&gt;2-10-2019",B2:B44,"East")</f>
        <v>6</v>
      </c>
    </row>
    <row r="5" spans="1:10" ht="14.45" x14ac:dyDescent="0.35">
      <c r="A5" s="8">
        <v>43522</v>
      </c>
      <c r="B5" s="9" t="s">
        <v>3</v>
      </c>
      <c r="C5" s="9" t="s">
        <v>7</v>
      </c>
      <c r="D5" s="7" t="s">
        <v>8</v>
      </c>
      <c r="E5" s="10">
        <v>27</v>
      </c>
      <c r="F5" s="11">
        <v>19.989999999999998</v>
      </c>
      <c r="G5" s="12">
        <v>539.7299999999999</v>
      </c>
    </row>
    <row r="6" spans="1:10" ht="14.45" x14ac:dyDescent="0.35">
      <c r="A6" s="8">
        <v>43539</v>
      </c>
      <c r="B6" s="9" t="s">
        <v>9</v>
      </c>
      <c r="C6" s="9" t="s">
        <v>10</v>
      </c>
      <c r="D6" s="7" t="s">
        <v>2</v>
      </c>
      <c r="E6" s="10">
        <v>56</v>
      </c>
      <c r="F6" s="11">
        <v>2.99</v>
      </c>
      <c r="G6" s="12">
        <v>167.44</v>
      </c>
      <c r="J6" t="s">
        <v>39</v>
      </c>
    </row>
    <row r="7" spans="1:10" ht="14.45" x14ac:dyDescent="0.35">
      <c r="A7" s="8">
        <v>43556</v>
      </c>
      <c r="B7" s="9" t="s">
        <v>0</v>
      </c>
      <c r="C7" s="9" t="s">
        <v>1</v>
      </c>
      <c r="D7" s="7" t="s">
        <v>5</v>
      </c>
      <c r="E7" s="10">
        <v>60</v>
      </c>
      <c r="F7" s="11">
        <v>4.99</v>
      </c>
      <c r="G7" s="12">
        <v>299.40000000000003</v>
      </c>
    </row>
    <row r="8" spans="1:10" ht="14.45" x14ac:dyDescent="0.35">
      <c r="A8" s="8">
        <v>43573</v>
      </c>
      <c r="B8" s="9" t="s">
        <v>3</v>
      </c>
      <c r="C8" s="9" t="s">
        <v>11</v>
      </c>
      <c r="D8" s="7" t="s">
        <v>2</v>
      </c>
      <c r="E8" s="10">
        <v>75</v>
      </c>
      <c r="F8" s="11">
        <v>1.99</v>
      </c>
      <c r="G8" s="12">
        <v>149.25</v>
      </c>
      <c r="J8" s="16">
        <f>COUNTIFS(D2:D44,"Pencil",C2:C44,"Gill")</f>
        <v>2</v>
      </c>
    </row>
    <row r="9" spans="1:10" ht="14.45" x14ac:dyDescent="0.35">
      <c r="A9" s="8">
        <v>43590</v>
      </c>
      <c r="B9" s="9" t="s">
        <v>3</v>
      </c>
      <c r="C9" s="9" t="s">
        <v>6</v>
      </c>
      <c r="D9" s="7" t="s">
        <v>2</v>
      </c>
      <c r="E9" s="10">
        <v>90</v>
      </c>
      <c r="F9" s="11">
        <v>4.99</v>
      </c>
      <c r="G9" s="12">
        <v>449.1</v>
      </c>
    </row>
    <row r="10" spans="1:10" ht="14.45" x14ac:dyDescent="0.35">
      <c r="A10" s="8">
        <v>43607</v>
      </c>
      <c r="B10" s="9" t="s">
        <v>9</v>
      </c>
      <c r="C10" s="9" t="s">
        <v>12</v>
      </c>
      <c r="D10" s="7" t="s">
        <v>2</v>
      </c>
      <c r="E10" s="10">
        <v>32</v>
      </c>
      <c r="F10" s="11">
        <v>1.99</v>
      </c>
      <c r="G10" s="12">
        <v>63.68</v>
      </c>
    </row>
    <row r="11" spans="1:10" ht="14.45" x14ac:dyDescent="0.35">
      <c r="A11" s="8">
        <v>43624</v>
      </c>
      <c r="B11" s="9" t="s">
        <v>0</v>
      </c>
      <c r="C11" s="9" t="s">
        <v>1</v>
      </c>
      <c r="D11" s="7" t="s">
        <v>5</v>
      </c>
      <c r="E11" s="10">
        <v>60</v>
      </c>
      <c r="F11" s="11">
        <v>8.99</v>
      </c>
      <c r="G11" s="12">
        <v>539.4</v>
      </c>
    </row>
    <row r="12" spans="1:10" ht="14.45" x14ac:dyDescent="0.35">
      <c r="A12" s="8">
        <v>43641</v>
      </c>
      <c r="B12" s="9" t="s">
        <v>3</v>
      </c>
      <c r="C12" s="9" t="s">
        <v>13</v>
      </c>
      <c r="D12" s="7" t="s">
        <v>2</v>
      </c>
      <c r="E12" s="10">
        <v>90</v>
      </c>
      <c r="F12" s="11">
        <v>4.99</v>
      </c>
      <c r="G12" s="12">
        <v>449.1</v>
      </c>
    </row>
    <row r="13" spans="1:10" ht="14.45" x14ac:dyDescent="0.35">
      <c r="A13" s="8">
        <v>43658</v>
      </c>
      <c r="B13" s="9" t="s">
        <v>0</v>
      </c>
      <c r="C13" s="9" t="s">
        <v>14</v>
      </c>
      <c r="D13" s="7" t="s">
        <v>5</v>
      </c>
      <c r="E13" s="10">
        <v>29</v>
      </c>
      <c r="F13" s="11">
        <v>1.99</v>
      </c>
      <c r="G13" s="12">
        <v>57.71</v>
      </c>
    </row>
    <row r="14" spans="1:10" ht="14.45" x14ac:dyDescent="0.35">
      <c r="A14" s="8">
        <v>43675</v>
      </c>
      <c r="B14" s="9" t="s">
        <v>0</v>
      </c>
      <c r="C14" s="9" t="s">
        <v>15</v>
      </c>
      <c r="D14" s="7" t="s">
        <v>5</v>
      </c>
      <c r="E14" s="10">
        <v>81</v>
      </c>
      <c r="F14" s="11">
        <v>19.989999999999998</v>
      </c>
      <c r="G14" s="12">
        <v>1619.1899999999998</v>
      </c>
    </row>
    <row r="15" spans="1:10" ht="14.45" x14ac:dyDescent="0.35">
      <c r="A15" s="8">
        <v>43692</v>
      </c>
      <c r="B15" s="9" t="s">
        <v>0</v>
      </c>
      <c r="C15" s="9" t="s">
        <v>1</v>
      </c>
      <c r="D15" s="7" t="s">
        <v>2</v>
      </c>
      <c r="E15" s="10">
        <v>35</v>
      </c>
      <c r="F15" s="11">
        <v>4.99</v>
      </c>
      <c r="G15" s="12">
        <v>174.65</v>
      </c>
    </row>
    <row r="16" spans="1:10" ht="14.45" x14ac:dyDescent="0.35">
      <c r="A16" s="8">
        <v>43709</v>
      </c>
      <c r="B16" s="9" t="s">
        <v>3</v>
      </c>
      <c r="C16" s="9" t="s">
        <v>16</v>
      </c>
      <c r="D16" s="7" t="s">
        <v>17</v>
      </c>
      <c r="E16" s="10">
        <v>2</v>
      </c>
      <c r="F16" s="11">
        <v>125</v>
      </c>
      <c r="G16" s="12">
        <v>250</v>
      </c>
    </row>
    <row r="17" spans="1:7" ht="14.45" x14ac:dyDescent="0.35">
      <c r="A17" s="8">
        <v>43726</v>
      </c>
      <c r="B17" s="9" t="s">
        <v>0</v>
      </c>
      <c r="C17" s="9" t="s">
        <v>1</v>
      </c>
      <c r="D17" s="7" t="s">
        <v>18</v>
      </c>
      <c r="E17" s="10">
        <v>16</v>
      </c>
      <c r="F17" s="11">
        <v>15.99</v>
      </c>
      <c r="G17" s="12">
        <v>255.84</v>
      </c>
    </row>
    <row r="18" spans="1:7" ht="14.45" x14ac:dyDescent="0.35">
      <c r="A18" s="8">
        <v>43743</v>
      </c>
      <c r="B18" s="9" t="s">
        <v>3</v>
      </c>
      <c r="C18" s="9" t="s">
        <v>13</v>
      </c>
      <c r="D18" s="7" t="s">
        <v>5</v>
      </c>
      <c r="E18" s="10">
        <v>28</v>
      </c>
      <c r="F18" s="11">
        <v>8.99</v>
      </c>
      <c r="G18" s="12">
        <v>251.72</v>
      </c>
    </row>
    <row r="19" spans="1:7" ht="14.45" x14ac:dyDescent="0.35">
      <c r="A19" s="8">
        <v>43760</v>
      </c>
      <c r="B19" s="9" t="s">
        <v>0</v>
      </c>
      <c r="C19" s="9" t="s">
        <v>1</v>
      </c>
      <c r="D19" s="7" t="s">
        <v>8</v>
      </c>
      <c r="E19" s="10">
        <v>64</v>
      </c>
      <c r="F19" s="11">
        <v>8.99</v>
      </c>
      <c r="G19" s="12">
        <v>575.36</v>
      </c>
    </row>
    <row r="20" spans="1:7" ht="14.45" x14ac:dyDescent="0.35">
      <c r="A20" s="8">
        <v>43777</v>
      </c>
      <c r="B20" s="9" t="s">
        <v>0</v>
      </c>
      <c r="C20" s="9" t="s">
        <v>15</v>
      </c>
      <c r="D20" s="7" t="s">
        <v>8</v>
      </c>
      <c r="E20" s="10">
        <v>15</v>
      </c>
      <c r="F20" s="11">
        <v>19.989999999999998</v>
      </c>
      <c r="G20" s="12">
        <v>299.84999999999997</v>
      </c>
    </row>
    <row r="21" spans="1:7" ht="14.45" x14ac:dyDescent="0.35">
      <c r="A21" s="8">
        <v>43794</v>
      </c>
      <c r="B21" s="9" t="s">
        <v>3</v>
      </c>
      <c r="C21" s="9" t="s">
        <v>4</v>
      </c>
      <c r="D21" s="7" t="s">
        <v>18</v>
      </c>
      <c r="E21" s="10">
        <v>96</v>
      </c>
      <c r="F21" s="11">
        <v>4.99</v>
      </c>
      <c r="G21" s="12">
        <v>479.04</v>
      </c>
    </row>
    <row r="22" spans="1:7" ht="14.45" x14ac:dyDescent="0.35">
      <c r="A22" s="8">
        <v>43811</v>
      </c>
      <c r="B22" s="9" t="s">
        <v>3</v>
      </c>
      <c r="C22" s="9" t="s">
        <v>16</v>
      </c>
      <c r="D22" s="7" t="s">
        <v>2</v>
      </c>
      <c r="E22" s="10">
        <v>67</v>
      </c>
      <c r="F22" s="11">
        <v>1.29</v>
      </c>
      <c r="G22" s="12">
        <v>86.43</v>
      </c>
    </row>
    <row r="23" spans="1:7" ht="14.45" x14ac:dyDescent="0.35">
      <c r="A23" s="8">
        <v>43828</v>
      </c>
      <c r="B23" s="9" t="s">
        <v>0</v>
      </c>
      <c r="C23" s="9" t="s">
        <v>15</v>
      </c>
      <c r="D23" s="7" t="s">
        <v>18</v>
      </c>
      <c r="E23" s="10">
        <v>74</v>
      </c>
      <c r="F23" s="11">
        <v>15.99</v>
      </c>
      <c r="G23" s="12">
        <v>1183.26</v>
      </c>
    </row>
    <row r="24" spans="1:7" ht="14.45" x14ac:dyDescent="0.35">
      <c r="A24" s="8">
        <v>43845</v>
      </c>
      <c r="B24" s="9" t="s">
        <v>3</v>
      </c>
      <c r="C24" s="9" t="s">
        <v>7</v>
      </c>
      <c r="D24" s="7" t="s">
        <v>5</v>
      </c>
      <c r="E24" s="10">
        <v>46</v>
      </c>
      <c r="F24" s="11">
        <v>8.99</v>
      </c>
      <c r="G24" s="12">
        <v>413.54</v>
      </c>
    </row>
    <row r="25" spans="1:7" ht="14.45" x14ac:dyDescent="0.35">
      <c r="A25" s="8">
        <v>43862</v>
      </c>
      <c r="B25" s="9" t="s">
        <v>3</v>
      </c>
      <c r="C25" s="9" t="s">
        <v>16</v>
      </c>
      <c r="D25" s="7" t="s">
        <v>5</v>
      </c>
      <c r="E25" s="10">
        <v>87</v>
      </c>
      <c r="F25" s="11">
        <v>15</v>
      </c>
      <c r="G25" s="12">
        <v>1305</v>
      </c>
    </row>
    <row r="26" spans="1:7" ht="14.45" x14ac:dyDescent="0.35">
      <c r="A26" s="8">
        <v>43879</v>
      </c>
      <c r="B26" s="9" t="s">
        <v>0</v>
      </c>
      <c r="C26" s="9" t="s">
        <v>1</v>
      </c>
      <c r="D26" s="7" t="s">
        <v>5</v>
      </c>
      <c r="E26" s="10">
        <v>4</v>
      </c>
      <c r="F26" s="11">
        <v>4.99</v>
      </c>
      <c r="G26" s="12">
        <v>19.96</v>
      </c>
    </row>
    <row r="27" spans="1:7" ht="14.45" x14ac:dyDescent="0.35">
      <c r="A27" s="8">
        <v>43897</v>
      </c>
      <c r="B27" s="9" t="s">
        <v>9</v>
      </c>
      <c r="C27" s="9" t="s">
        <v>10</v>
      </c>
      <c r="D27" s="7" t="s">
        <v>5</v>
      </c>
      <c r="E27" s="10">
        <v>7</v>
      </c>
      <c r="F27" s="11">
        <v>19.989999999999998</v>
      </c>
      <c r="G27" s="12">
        <v>139.92999999999998</v>
      </c>
    </row>
    <row r="28" spans="1:7" ht="14.45" x14ac:dyDescent="0.35">
      <c r="A28" s="8">
        <v>43914</v>
      </c>
      <c r="B28" s="9" t="s">
        <v>3</v>
      </c>
      <c r="C28" s="9" t="s">
        <v>6</v>
      </c>
      <c r="D28" s="7" t="s">
        <v>18</v>
      </c>
      <c r="E28" s="10">
        <v>50</v>
      </c>
      <c r="F28" s="11">
        <v>4.99</v>
      </c>
      <c r="G28" s="12">
        <v>249.5</v>
      </c>
    </row>
    <row r="29" spans="1:7" ht="14.45" x14ac:dyDescent="0.35">
      <c r="A29" s="8">
        <v>43931</v>
      </c>
      <c r="B29" s="9" t="s">
        <v>3</v>
      </c>
      <c r="C29" s="9" t="s">
        <v>11</v>
      </c>
      <c r="D29" s="7" t="s">
        <v>2</v>
      </c>
      <c r="E29" s="10">
        <v>66</v>
      </c>
      <c r="F29" s="11">
        <v>1.99</v>
      </c>
      <c r="G29" s="12">
        <v>131.34</v>
      </c>
    </row>
    <row r="30" spans="1:7" ht="14.45" x14ac:dyDescent="0.35">
      <c r="A30" s="8">
        <v>43948</v>
      </c>
      <c r="B30" s="9" t="s">
        <v>0</v>
      </c>
      <c r="C30" s="9" t="s">
        <v>14</v>
      </c>
      <c r="D30" s="7" t="s">
        <v>8</v>
      </c>
      <c r="E30" s="10">
        <v>96</v>
      </c>
      <c r="F30" s="11">
        <v>4.99</v>
      </c>
      <c r="G30" s="12">
        <v>479.04</v>
      </c>
    </row>
    <row r="31" spans="1:7" ht="14.45" x14ac:dyDescent="0.35">
      <c r="A31" s="8">
        <v>43965</v>
      </c>
      <c r="B31" s="9" t="s">
        <v>3</v>
      </c>
      <c r="C31" s="9" t="s">
        <v>7</v>
      </c>
      <c r="D31" s="7" t="s">
        <v>2</v>
      </c>
      <c r="E31" s="10">
        <v>53</v>
      </c>
      <c r="F31" s="11">
        <v>1.29</v>
      </c>
      <c r="G31" s="12">
        <v>68.37</v>
      </c>
    </row>
    <row r="32" spans="1:7" ht="14.45" x14ac:dyDescent="0.35">
      <c r="A32" s="8">
        <v>43982</v>
      </c>
      <c r="B32" s="9" t="s">
        <v>3</v>
      </c>
      <c r="C32" s="9" t="s">
        <v>7</v>
      </c>
      <c r="D32" s="7" t="s">
        <v>5</v>
      </c>
      <c r="E32" s="10">
        <v>80</v>
      </c>
      <c r="F32" s="11">
        <v>8.99</v>
      </c>
      <c r="G32" s="12">
        <v>719.2</v>
      </c>
    </row>
    <row r="33" spans="1:7" ht="14.45" x14ac:dyDescent="0.35">
      <c r="A33" s="8">
        <v>43999</v>
      </c>
      <c r="B33" s="9" t="s">
        <v>3</v>
      </c>
      <c r="C33" s="9" t="s">
        <v>4</v>
      </c>
      <c r="D33" s="7" t="s">
        <v>17</v>
      </c>
      <c r="E33" s="10">
        <v>5</v>
      </c>
      <c r="F33" s="11">
        <v>125</v>
      </c>
      <c r="G33" s="12">
        <v>625</v>
      </c>
    </row>
    <row r="34" spans="1:7" x14ac:dyDescent="0.25">
      <c r="A34" s="8">
        <v>44016</v>
      </c>
      <c r="B34" s="9" t="s">
        <v>0</v>
      </c>
      <c r="C34" s="9" t="s">
        <v>1</v>
      </c>
      <c r="D34" s="7" t="s">
        <v>18</v>
      </c>
      <c r="E34" s="10">
        <v>62</v>
      </c>
      <c r="F34" s="11">
        <v>4.99</v>
      </c>
      <c r="G34" s="12">
        <v>309.38</v>
      </c>
    </row>
    <row r="35" spans="1:7" x14ac:dyDescent="0.25">
      <c r="A35" s="8">
        <v>44033</v>
      </c>
      <c r="B35" s="9" t="s">
        <v>3</v>
      </c>
      <c r="C35" s="9" t="s">
        <v>13</v>
      </c>
      <c r="D35" s="7" t="s">
        <v>18</v>
      </c>
      <c r="E35" s="10">
        <v>55</v>
      </c>
      <c r="F35" s="11">
        <v>12.49</v>
      </c>
      <c r="G35" s="12">
        <v>686.95</v>
      </c>
    </row>
    <row r="36" spans="1:7" x14ac:dyDescent="0.25">
      <c r="A36" s="8">
        <v>44050</v>
      </c>
      <c r="B36" s="9" t="s">
        <v>3</v>
      </c>
      <c r="C36" s="9" t="s">
        <v>4</v>
      </c>
      <c r="D36" s="7" t="s">
        <v>18</v>
      </c>
      <c r="E36" s="10">
        <v>42</v>
      </c>
      <c r="F36" s="11">
        <v>23.95</v>
      </c>
      <c r="G36" s="12">
        <v>1005.9</v>
      </c>
    </row>
    <row r="37" spans="1:7" x14ac:dyDescent="0.25">
      <c r="A37" s="8">
        <v>44067</v>
      </c>
      <c r="B37" s="9" t="s">
        <v>9</v>
      </c>
      <c r="C37" s="9" t="s">
        <v>10</v>
      </c>
      <c r="D37" s="7" t="s">
        <v>17</v>
      </c>
      <c r="E37" s="10">
        <v>3</v>
      </c>
      <c r="F37" s="11">
        <v>275</v>
      </c>
      <c r="G37" s="12">
        <v>825</v>
      </c>
    </row>
    <row r="38" spans="1:7" x14ac:dyDescent="0.25">
      <c r="A38" s="8">
        <v>44084</v>
      </c>
      <c r="B38" s="9" t="s">
        <v>3</v>
      </c>
      <c r="C38" s="9" t="s">
        <v>7</v>
      </c>
      <c r="D38" s="7" t="s">
        <v>2</v>
      </c>
      <c r="E38" s="10">
        <v>7</v>
      </c>
      <c r="F38" s="11">
        <v>1.29</v>
      </c>
      <c r="G38" s="12">
        <v>9.0300000000000011</v>
      </c>
    </row>
    <row r="39" spans="1:7" x14ac:dyDescent="0.25">
      <c r="A39" s="8">
        <v>44101</v>
      </c>
      <c r="B39" s="9" t="s">
        <v>9</v>
      </c>
      <c r="C39" s="9" t="s">
        <v>10</v>
      </c>
      <c r="D39" s="7" t="s">
        <v>8</v>
      </c>
      <c r="E39" s="10">
        <v>76</v>
      </c>
      <c r="F39" s="11">
        <v>1.99</v>
      </c>
      <c r="G39" s="12">
        <v>151.24</v>
      </c>
    </row>
    <row r="40" spans="1:7" x14ac:dyDescent="0.25">
      <c r="A40" s="8">
        <v>44118</v>
      </c>
      <c r="B40" s="9" t="s">
        <v>9</v>
      </c>
      <c r="C40" s="9" t="s">
        <v>12</v>
      </c>
      <c r="D40" s="7" t="s">
        <v>5</v>
      </c>
      <c r="E40" s="10">
        <v>57</v>
      </c>
      <c r="F40" s="11">
        <v>19.989999999999998</v>
      </c>
      <c r="G40" s="12">
        <v>1139.4299999999998</v>
      </c>
    </row>
    <row r="41" spans="1:7" x14ac:dyDescent="0.25">
      <c r="A41" s="8">
        <v>44135</v>
      </c>
      <c r="B41" s="9" t="s">
        <v>3</v>
      </c>
      <c r="C41" s="9" t="s">
        <v>11</v>
      </c>
      <c r="D41" s="7" t="s">
        <v>2</v>
      </c>
      <c r="E41" s="10">
        <v>14</v>
      </c>
      <c r="F41" s="11">
        <v>1.29</v>
      </c>
      <c r="G41" s="12">
        <v>18.060000000000002</v>
      </c>
    </row>
    <row r="42" spans="1:7" x14ac:dyDescent="0.25">
      <c r="A42" s="8">
        <v>44152</v>
      </c>
      <c r="B42" s="9" t="s">
        <v>3</v>
      </c>
      <c r="C42" s="9" t="s">
        <v>6</v>
      </c>
      <c r="D42" s="7" t="s">
        <v>5</v>
      </c>
      <c r="E42" s="10">
        <v>11</v>
      </c>
      <c r="F42" s="11">
        <v>4.99</v>
      </c>
      <c r="G42" s="12">
        <v>54.89</v>
      </c>
    </row>
    <row r="43" spans="1:7" x14ac:dyDescent="0.25">
      <c r="A43" s="8">
        <v>44169</v>
      </c>
      <c r="B43" s="9" t="s">
        <v>3</v>
      </c>
      <c r="C43" s="9" t="s">
        <v>6</v>
      </c>
      <c r="D43" s="7" t="s">
        <v>5</v>
      </c>
      <c r="E43" s="10">
        <v>94</v>
      </c>
      <c r="F43" s="11">
        <v>19.989999999999998</v>
      </c>
      <c r="G43" s="12">
        <v>1879.06</v>
      </c>
    </row>
    <row r="44" spans="1:7" x14ac:dyDescent="0.25">
      <c r="A44" s="8">
        <v>44186</v>
      </c>
      <c r="B44" s="9" t="s">
        <v>3</v>
      </c>
      <c r="C44" s="9" t="s">
        <v>11</v>
      </c>
      <c r="D44" s="7" t="s">
        <v>5</v>
      </c>
      <c r="E44" s="10">
        <v>28</v>
      </c>
      <c r="F44" s="11">
        <v>4.99</v>
      </c>
      <c r="G44" s="12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User</cp:lastModifiedBy>
  <dcterms:created xsi:type="dcterms:W3CDTF">2020-07-06T20:31:55Z</dcterms:created>
  <dcterms:modified xsi:type="dcterms:W3CDTF">2023-03-14T16:27:56Z</dcterms:modified>
</cp:coreProperties>
</file>