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mc:AlternateContent xmlns:mc="http://schemas.openxmlformats.org/markup-compatibility/2006">
    <mc:Choice Requires="x15">
      <x15ac:absPath xmlns:x15ac="http://schemas.microsoft.com/office/spreadsheetml/2010/11/ac" url="/Users/cord/Downloads/"/>
    </mc:Choice>
  </mc:AlternateContent>
  <xr:revisionPtr revIDLastSave="0" documentId="13_ncr:1_{8DC189C8-F341-1940-AA7A-696680F3EC15}" xr6:coauthVersionLast="47" xr6:coauthVersionMax="47" xr10:uidLastSave="{00000000-0000-0000-0000-000000000000}"/>
  <bookViews>
    <workbookView xWindow="0" yWindow="760" windowWidth="34200" windowHeight="21380" tabRatio="821" activeTab="1" xr2:uid="{00000000-000D-0000-FFFF-FFFF00000000}"/>
  </bookViews>
  <sheets>
    <sheet name="Introduction" sheetId="10" r:id="rId1"/>
    <sheet name="Standard Observer (CIE)" sheetId="14" r:id="rId2"/>
    <sheet name="Available LED Spectra" sheetId="9" r:id="rId3"/>
    <sheet name="Trimmed LED Spectra" sheetId="5" r:id="rId4"/>
    <sheet name="Linearisation samples" sheetId="6" r:id="rId5"/>
    <sheet name="Linearisation Coefficients" sheetId="3" r:id="rId6"/>
    <sheet name="A matrix" sheetId="7" r:id="rId7"/>
    <sheet name="Stimulus" sheetId="13" r:id="rId8"/>
    <sheet name="LED Calculation"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3" l="1" a="1"/>
  <c r="B6" i="3" s="1"/>
  <c r="B5" i="3" a="1"/>
  <c r="B5" i="3" s="1"/>
  <c r="B4" i="3" a="1"/>
  <c r="B4" i="3" s="1"/>
  <c r="B3" i="3" a="1"/>
  <c r="B3" i="3" s="1"/>
  <c r="B2" i="3" a="1"/>
  <c r="B2" i="3" s="1"/>
  <c r="B3" i="5" l="1"/>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C3" i="5"/>
  <c r="D3" i="5"/>
  <c r="E3" i="5"/>
  <c r="F3" i="5"/>
  <c r="C4" i="5"/>
  <c r="D4" i="5"/>
  <c r="E4" i="5"/>
  <c r="F4" i="5"/>
  <c r="C5" i="5"/>
  <c r="D5" i="5"/>
  <c r="E5" i="5"/>
  <c r="F5" i="5"/>
  <c r="C6" i="5"/>
  <c r="D6" i="5"/>
  <c r="E6" i="5"/>
  <c r="F6" i="5"/>
  <c r="C7" i="5"/>
  <c r="D7" i="5"/>
  <c r="E7" i="5"/>
  <c r="F7" i="5"/>
  <c r="C8" i="5"/>
  <c r="D8" i="5"/>
  <c r="E8" i="5"/>
  <c r="F8" i="5"/>
  <c r="C9" i="5"/>
  <c r="D9" i="5"/>
  <c r="E9" i="5"/>
  <c r="F9" i="5"/>
  <c r="C10" i="5"/>
  <c r="D10" i="5"/>
  <c r="E10" i="5"/>
  <c r="F10" i="5"/>
  <c r="C11" i="5"/>
  <c r="D11" i="5"/>
  <c r="E11" i="5"/>
  <c r="F11" i="5"/>
  <c r="C12" i="5"/>
  <c r="D12" i="5"/>
  <c r="E12" i="5"/>
  <c r="F12" i="5"/>
  <c r="C13" i="5"/>
  <c r="D13" i="5"/>
  <c r="E13" i="5"/>
  <c r="F13" i="5"/>
  <c r="C14" i="5"/>
  <c r="D14" i="5"/>
  <c r="E14" i="5"/>
  <c r="F14" i="5"/>
  <c r="C15" i="5"/>
  <c r="D15" i="5"/>
  <c r="E15" i="5"/>
  <c r="F15" i="5"/>
  <c r="C16" i="5"/>
  <c r="D16" i="5"/>
  <c r="E16" i="5"/>
  <c r="F16" i="5"/>
  <c r="C17" i="5"/>
  <c r="D17" i="5"/>
  <c r="E17" i="5"/>
  <c r="F17" i="5"/>
  <c r="C18" i="5"/>
  <c r="D18" i="5"/>
  <c r="E18" i="5"/>
  <c r="F18" i="5"/>
  <c r="C19" i="5"/>
  <c r="D19" i="5"/>
  <c r="E19" i="5"/>
  <c r="F19" i="5"/>
  <c r="C20" i="5"/>
  <c r="D20" i="5"/>
  <c r="E20" i="5"/>
  <c r="F20" i="5"/>
  <c r="C21" i="5"/>
  <c r="D21" i="5"/>
  <c r="E21" i="5"/>
  <c r="F21" i="5"/>
  <c r="C22" i="5"/>
  <c r="D22" i="5"/>
  <c r="E22" i="5"/>
  <c r="F22" i="5"/>
  <c r="C23" i="5"/>
  <c r="D23" i="5"/>
  <c r="E23" i="5"/>
  <c r="F23" i="5"/>
  <c r="C24" i="5"/>
  <c r="D24" i="5"/>
  <c r="E24" i="5"/>
  <c r="F24" i="5"/>
  <c r="C25" i="5"/>
  <c r="D25" i="5"/>
  <c r="E25" i="5"/>
  <c r="F25" i="5"/>
  <c r="C26" i="5"/>
  <c r="D26" i="5"/>
  <c r="E26" i="5"/>
  <c r="F26" i="5"/>
  <c r="C27" i="5"/>
  <c r="D27" i="5"/>
  <c r="E27" i="5"/>
  <c r="F27" i="5"/>
  <c r="C28" i="5"/>
  <c r="D28" i="5"/>
  <c r="E28" i="5"/>
  <c r="F28" i="5"/>
  <c r="C29" i="5"/>
  <c r="D29" i="5"/>
  <c r="E29" i="5"/>
  <c r="F29" i="5"/>
  <c r="C30" i="5"/>
  <c r="D30" i="5"/>
  <c r="E30" i="5"/>
  <c r="F30" i="5"/>
  <c r="C31" i="5"/>
  <c r="D31" i="5"/>
  <c r="E31" i="5"/>
  <c r="F31" i="5"/>
  <c r="C32" i="5"/>
  <c r="D32" i="5"/>
  <c r="E32" i="5"/>
  <c r="F32" i="5"/>
  <c r="C33" i="5"/>
  <c r="D33" i="5"/>
  <c r="E33" i="5"/>
  <c r="F33" i="5"/>
  <c r="C34" i="5"/>
  <c r="D34" i="5"/>
  <c r="E34" i="5"/>
  <c r="F34" i="5"/>
  <c r="C35" i="5"/>
  <c r="D35" i="5"/>
  <c r="E35" i="5"/>
  <c r="F35" i="5"/>
  <c r="C36" i="5"/>
  <c r="D36" i="5"/>
  <c r="E36" i="5"/>
  <c r="F36" i="5"/>
  <c r="C37" i="5"/>
  <c r="D37" i="5"/>
  <c r="E37" i="5"/>
  <c r="F37" i="5"/>
  <c r="C38" i="5"/>
  <c r="D38" i="5"/>
  <c r="E38" i="5"/>
  <c r="F38" i="5"/>
  <c r="C39" i="5"/>
  <c r="D39" i="5"/>
  <c r="E39" i="5"/>
  <c r="F39" i="5"/>
  <c r="C40" i="5"/>
  <c r="D40" i="5"/>
  <c r="E40" i="5"/>
  <c r="F40" i="5"/>
  <c r="C41" i="5"/>
  <c r="D41" i="5"/>
  <c r="E41" i="5"/>
  <c r="F41" i="5"/>
  <c r="C42" i="5"/>
  <c r="D42" i="5"/>
  <c r="E42" i="5"/>
  <c r="F42" i="5"/>
  <c r="C43" i="5"/>
  <c r="D43" i="5"/>
  <c r="E43" i="5"/>
  <c r="F43" i="5"/>
  <c r="C44" i="5"/>
  <c r="D44" i="5"/>
  <c r="E44" i="5"/>
  <c r="F44" i="5"/>
  <c r="C45" i="5"/>
  <c r="D45" i="5"/>
  <c r="E45" i="5"/>
  <c r="F45" i="5"/>
  <c r="C46" i="5"/>
  <c r="D46" i="5"/>
  <c r="E46" i="5"/>
  <c r="F46" i="5"/>
  <c r="C47" i="5"/>
  <c r="D47" i="5"/>
  <c r="E47" i="5"/>
  <c r="F47" i="5"/>
  <c r="C48" i="5"/>
  <c r="D48" i="5"/>
  <c r="E48" i="5"/>
  <c r="F48" i="5"/>
  <c r="C49" i="5"/>
  <c r="D49" i="5"/>
  <c r="E49" i="5"/>
  <c r="F49" i="5"/>
  <c r="C50" i="5"/>
  <c r="D50" i="5"/>
  <c r="E50" i="5"/>
  <c r="F50" i="5"/>
  <c r="C51" i="5"/>
  <c r="D51" i="5"/>
  <c r="E51" i="5"/>
  <c r="F51" i="5"/>
  <c r="C52" i="5"/>
  <c r="D52" i="5"/>
  <c r="E52" i="5"/>
  <c r="F52" i="5"/>
  <c r="C53" i="5"/>
  <c r="D53" i="5"/>
  <c r="E53" i="5"/>
  <c r="F53" i="5"/>
  <c r="C54" i="5"/>
  <c r="D54" i="5"/>
  <c r="E54" i="5"/>
  <c r="F54" i="5"/>
  <c r="C55" i="5"/>
  <c r="D55" i="5"/>
  <c r="E55" i="5"/>
  <c r="F55" i="5"/>
  <c r="C56" i="5"/>
  <c r="D56" i="5"/>
  <c r="E56" i="5"/>
  <c r="F56" i="5"/>
  <c r="C57" i="5"/>
  <c r="D57" i="5"/>
  <c r="E57" i="5"/>
  <c r="F57" i="5"/>
  <c r="C58" i="5"/>
  <c r="D58" i="5"/>
  <c r="E58" i="5"/>
  <c r="F58" i="5"/>
  <c r="C59" i="5"/>
  <c r="D59" i="5"/>
  <c r="E59" i="5"/>
  <c r="F59" i="5"/>
  <c r="C60" i="5"/>
  <c r="D60" i="5"/>
  <c r="E60" i="5"/>
  <c r="F60" i="5"/>
  <c r="C61" i="5"/>
  <c r="D61" i="5"/>
  <c r="E61" i="5"/>
  <c r="F61" i="5"/>
  <c r="C62" i="5"/>
  <c r="D62" i="5"/>
  <c r="E62" i="5"/>
  <c r="F62" i="5"/>
  <c r="C63" i="5"/>
  <c r="D63" i="5"/>
  <c r="E63" i="5"/>
  <c r="F63" i="5"/>
  <c r="C64" i="5"/>
  <c r="D64" i="5"/>
  <c r="E64" i="5"/>
  <c r="F64" i="5"/>
  <c r="C65" i="5"/>
  <c r="D65" i="5"/>
  <c r="E65" i="5"/>
  <c r="F65" i="5"/>
  <c r="C66" i="5"/>
  <c r="D66" i="5"/>
  <c r="E66" i="5"/>
  <c r="F66" i="5"/>
  <c r="C67" i="5"/>
  <c r="D67" i="5"/>
  <c r="E67" i="5"/>
  <c r="F67" i="5"/>
  <c r="C68" i="5"/>
  <c r="D68" i="5"/>
  <c r="E68" i="5"/>
  <c r="F68" i="5"/>
  <c r="C69" i="5"/>
  <c r="D69" i="5"/>
  <c r="E69" i="5"/>
  <c r="F69" i="5"/>
  <c r="C70" i="5"/>
  <c r="D70" i="5"/>
  <c r="E70" i="5"/>
  <c r="F70" i="5"/>
  <c r="C71" i="5"/>
  <c r="D71" i="5"/>
  <c r="E71" i="5"/>
  <c r="F71" i="5"/>
  <c r="C72" i="5"/>
  <c r="D72" i="5"/>
  <c r="E72" i="5"/>
  <c r="F72" i="5"/>
  <c r="C73" i="5"/>
  <c r="D73" i="5"/>
  <c r="E73" i="5"/>
  <c r="F73" i="5"/>
  <c r="C74" i="5"/>
  <c r="D74" i="5"/>
  <c r="E74" i="5"/>
  <c r="F74" i="5"/>
  <c r="C75" i="5"/>
  <c r="D75" i="5"/>
  <c r="E75" i="5"/>
  <c r="F75" i="5"/>
  <c r="C76" i="5"/>
  <c r="D76" i="5"/>
  <c r="E76" i="5"/>
  <c r="F76" i="5"/>
  <c r="C77" i="5"/>
  <c r="D77" i="5"/>
  <c r="E77" i="5"/>
  <c r="F77" i="5"/>
  <c r="C78" i="5"/>
  <c r="D78" i="5"/>
  <c r="E78" i="5"/>
  <c r="F78" i="5"/>
  <c r="C79" i="5"/>
  <c r="D79" i="5"/>
  <c r="E79" i="5"/>
  <c r="F79" i="5"/>
  <c r="C80" i="5"/>
  <c r="D80" i="5"/>
  <c r="E80" i="5"/>
  <c r="F80" i="5"/>
  <c r="C81" i="5"/>
  <c r="D81" i="5"/>
  <c r="E81" i="5"/>
  <c r="F81" i="5"/>
  <c r="C82" i="5"/>
  <c r="D82" i="5"/>
  <c r="E82" i="5"/>
  <c r="F82" i="5"/>
  <c r="C83" i="5"/>
  <c r="D83" i="5"/>
  <c r="E83" i="5"/>
  <c r="F83" i="5"/>
  <c r="C84" i="5"/>
  <c r="D84" i="5"/>
  <c r="E84" i="5"/>
  <c r="F84" i="5"/>
  <c r="C85" i="5"/>
  <c r="D85" i="5"/>
  <c r="E85" i="5"/>
  <c r="F85" i="5"/>
  <c r="C86" i="5"/>
  <c r="D86" i="5"/>
  <c r="E86" i="5"/>
  <c r="F86" i="5"/>
  <c r="C87" i="5"/>
  <c r="D87" i="5"/>
  <c r="E87" i="5"/>
  <c r="F87" i="5"/>
  <c r="C88" i="5"/>
  <c r="D88" i="5"/>
  <c r="E88" i="5"/>
  <c r="F88" i="5"/>
  <c r="C89" i="5"/>
  <c r="D89" i="5"/>
  <c r="E89" i="5"/>
  <c r="F89" i="5"/>
  <c r="C90" i="5"/>
  <c r="D90" i="5"/>
  <c r="E90" i="5"/>
  <c r="F90" i="5"/>
  <c r="C91" i="5"/>
  <c r="D91" i="5"/>
  <c r="E91" i="5"/>
  <c r="F91" i="5"/>
  <c r="C92" i="5"/>
  <c r="D92" i="5"/>
  <c r="E92" i="5"/>
  <c r="F92" i="5"/>
  <c r="C93" i="5"/>
  <c r="D93" i="5"/>
  <c r="E93" i="5"/>
  <c r="F93" i="5"/>
  <c r="C94" i="5"/>
  <c r="D94" i="5"/>
  <c r="E94" i="5"/>
  <c r="F94" i="5"/>
  <c r="C95" i="5"/>
  <c r="D95" i="5"/>
  <c r="E95" i="5"/>
  <c r="F95" i="5"/>
  <c r="C96" i="5"/>
  <c r="D96" i="5"/>
  <c r="E96" i="5"/>
  <c r="F96" i="5"/>
  <c r="C97" i="5"/>
  <c r="D97" i="5"/>
  <c r="E97" i="5"/>
  <c r="F97" i="5"/>
  <c r="C98" i="5"/>
  <c r="D98" i="5"/>
  <c r="E98" i="5"/>
  <c r="F98" i="5"/>
  <c r="C99" i="5"/>
  <c r="D99" i="5"/>
  <c r="E99" i="5"/>
  <c r="F99" i="5"/>
  <c r="C100" i="5"/>
  <c r="D100" i="5"/>
  <c r="E100" i="5"/>
  <c r="F100" i="5"/>
  <c r="C101" i="5"/>
  <c r="D101" i="5"/>
  <c r="E101" i="5"/>
  <c r="F101" i="5"/>
  <c r="C102" i="5"/>
  <c r="D102" i="5"/>
  <c r="E102" i="5"/>
  <c r="F102" i="5"/>
  <c r="C103" i="5"/>
  <c r="D103" i="5"/>
  <c r="E103" i="5"/>
  <c r="F103" i="5"/>
  <c r="C104" i="5"/>
  <c r="D104" i="5"/>
  <c r="E104" i="5"/>
  <c r="F104" i="5"/>
  <c r="C105" i="5"/>
  <c r="D105" i="5"/>
  <c r="E105" i="5"/>
  <c r="F105" i="5"/>
  <c r="C106" i="5"/>
  <c r="D106" i="5"/>
  <c r="E106" i="5"/>
  <c r="F106" i="5"/>
  <c r="C107" i="5"/>
  <c r="D107" i="5"/>
  <c r="E107" i="5"/>
  <c r="F107" i="5"/>
  <c r="C108" i="5"/>
  <c r="D108" i="5"/>
  <c r="E108" i="5"/>
  <c r="F108" i="5"/>
  <c r="C109" i="5"/>
  <c r="D109" i="5"/>
  <c r="E109" i="5"/>
  <c r="F109" i="5"/>
  <c r="C110" i="5"/>
  <c r="D110" i="5"/>
  <c r="E110" i="5"/>
  <c r="F110" i="5"/>
  <c r="C111" i="5"/>
  <c r="D111" i="5"/>
  <c r="E111" i="5"/>
  <c r="F111" i="5"/>
  <c r="C112" i="5"/>
  <c r="D112" i="5"/>
  <c r="E112" i="5"/>
  <c r="F112" i="5"/>
  <c r="C113" i="5"/>
  <c r="D113" i="5"/>
  <c r="E113" i="5"/>
  <c r="F113" i="5"/>
  <c r="C114" i="5"/>
  <c r="D114" i="5"/>
  <c r="E114" i="5"/>
  <c r="F114" i="5"/>
  <c r="C115" i="5"/>
  <c r="D115" i="5"/>
  <c r="E115" i="5"/>
  <c r="F115" i="5"/>
  <c r="C116" i="5"/>
  <c r="D116" i="5"/>
  <c r="E116" i="5"/>
  <c r="F116" i="5"/>
  <c r="C117" i="5"/>
  <c r="D117" i="5"/>
  <c r="E117" i="5"/>
  <c r="F117" i="5"/>
  <c r="C118" i="5"/>
  <c r="D118" i="5"/>
  <c r="E118" i="5"/>
  <c r="F118" i="5"/>
  <c r="C119" i="5"/>
  <c r="D119" i="5"/>
  <c r="E119" i="5"/>
  <c r="F119" i="5"/>
  <c r="C120" i="5"/>
  <c r="D120" i="5"/>
  <c r="E120" i="5"/>
  <c r="F120" i="5"/>
  <c r="C121" i="5"/>
  <c r="D121" i="5"/>
  <c r="E121" i="5"/>
  <c r="F121" i="5"/>
  <c r="C122" i="5"/>
  <c r="D122" i="5"/>
  <c r="E122" i="5"/>
  <c r="F122" i="5"/>
  <c r="C123" i="5"/>
  <c r="D123" i="5"/>
  <c r="E123" i="5"/>
  <c r="F123" i="5"/>
  <c r="C124" i="5"/>
  <c r="D124" i="5"/>
  <c r="E124" i="5"/>
  <c r="F124" i="5"/>
  <c r="C125" i="5"/>
  <c r="D125" i="5"/>
  <c r="E125" i="5"/>
  <c r="F125" i="5"/>
  <c r="C126" i="5"/>
  <c r="D126" i="5"/>
  <c r="E126" i="5"/>
  <c r="F126" i="5"/>
  <c r="C127" i="5"/>
  <c r="D127" i="5"/>
  <c r="E127" i="5"/>
  <c r="F127" i="5"/>
  <c r="C128" i="5"/>
  <c r="D128" i="5"/>
  <c r="E128" i="5"/>
  <c r="F128" i="5"/>
  <c r="C129" i="5"/>
  <c r="D129" i="5"/>
  <c r="E129" i="5"/>
  <c r="F129" i="5"/>
  <c r="C130" i="5"/>
  <c r="D130" i="5"/>
  <c r="E130" i="5"/>
  <c r="F130" i="5"/>
  <c r="C131" i="5"/>
  <c r="D131" i="5"/>
  <c r="E131" i="5"/>
  <c r="F131" i="5"/>
  <c r="C132" i="5"/>
  <c r="D132" i="5"/>
  <c r="E132" i="5"/>
  <c r="F132" i="5"/>
  <c r="C133" i="5"/>
  <c r="D133" i="5"/>
  <c r="E133" i="5"/>
  <c r="F133" i="5"/>
  <c r="C134" i="5"/>
  <c r="D134" i="5"/>
  <c r="E134" i="5"/>
  <c r="F134" i="5"/>
  <c r="C135" i="5"/>
  <c r="D135" i="5"/>
  <c r="E135" i="5"/>
  <c r="F135" i="5"/>
  <c r="C136" i="5"/>
  <c r="D136" i="5"/>
  <c r="E136" i="5"/>
  <c r="F136" i="5"/>
  <c r="C137" i="5"/>
  <c r="D137" i="5"/>
  <c r="E137" i="5"/>
  <c r="F137" i="5"/>
  <c r="C138" i="5"/>
  <c r="D138" i="5"/>
  <c r="E138" i="5"/>
  <c r="F138" i="5"/>
  <c r="C139" i="5"/>
  <c r="D139" i="5"/>
  <c r="E139" i="5"/>
  <c r="F139" i="5"/>
  <c r="C140" i="5"/>
  <c r="D140" i="5"/>
  <c r="E140" i="5"/>
  <c r="F140" i="5"/>
  <c r="C141" i="5"/>
  <c r="D141" i="5"/>
  <c r="E141" i="5"/>
  <c r="F141" i="5"/>
  <c r="C142" i="5"/>
  <c r="D142" i="5"/>
  <c r="E142" i="5"/>
  <c r="F142" i="5"/>
  <c r="C143" i="5"/>
  <c r="D143" i="5"/>
  <c r="E143" i="5"/>
  <c r="F143" i="5"/>
  <c r="C144" i="5"/>
  <c r="D144" i="5"/>
  <c r="E144" i="5"/>
  <c r="F144" i="5"/>
  <c r="C145" i="5"/>
  <c r="D145" i="5"/>
  <c r="E145" i="5"/>
  <c r="F145" i="5"/>
  <c r="C146" i="5"/>
  <c r="D146" i="5"/>
  <c r="E146" i="5"/>
  <c r="F146" i="5"/>
  <c r="C147" i="5"/>
  <c r="D147" i="5"/>
  <c r="E147" i="5"/>
  <c r="F147" i="5"/>
  <c r="C148" i="5"/>
  <c r="D148" i="5"/>
  <c r="E148" i="5"/>
  <c r="F148" i="5"/>
  <c r="C149" i="5"/>
  <c r="D149" i="5"/>
  <c r="E149" i="5"/>
  <c r="F149" i="5"/>
  <c r="C150" i="5"/>
  <c r="D150" i="5"/>
  <c r="E150" i="5"/>
  <c r="F150" i="5"/>
  <c r="C151" i="5"/>
  <c r="D151" i="5"/>
  <c r="E151" i="5"/>
  <c r="F151" i="5"/>
  <c r="C152" i="5"/>
  <c r="D152" i="5"/>
  <c r="E152" i="5"/>
  <c r="F152" i="5"/>
  <c r="C153" i="5"/>
  <c r="D153" i="5"/>
  <c r="E153" i="5"/>
  <c r="F153" i="5"/>
  <c r="C154" i="5"/>
  <c r="D154" i="5"/>
  <c r="E154" i="5"/>
  <c r="F154" i="5"/>
  <c r="C155" i="5"/>
  <c r="D155" i="5"/>
  <c r="E155" i="5"/>
  <c r="F155" i="5"/>
  <c r="C156" i="5"/>
  <c r="D156" i="5"/>
  <c r="E156" i="5"/>
  <c r="F156" i="5"/>
  <c r="C157" i="5"/>
  <c r="D157" i="5"/>
  <c r="E157" i="5"/>
  <c r="F157" i="5"/>
  <c r="C158" i="5"/>
  <c r="D158" i="5"/>
  <c r="E158" i="5"/>
  <c r="F158" i="5"/>
  <c r="C159" i="5"/>
  <c r="D159" i="5"/>
  <c r="E159" i="5"/>
  <c r="F159" i="5"/>
  <c r="C160" i="5"/>
  <c r="D160" i="5"/>
  <c r="E160" i="5"/>
  <c r="F160" i="5"/>
  <c r="C161" i="5"/>
  <c r="D161" i="5"/>
  <c r="E161" i="5"/>
  <c r="F161" i="5"/>
  <c r="C162" i="5"/>
  <c r="D162" i="5"/>
  <c r="E162" i="5"/>
  <c r="F162" i="5"/>
  <c r="C163" i="5"/>
  <c r="D163" i="5"/>
  <c r="E163" i="5"/>
  <c r="F163" i="5"/>
  <c r="C164" i="5"/>
  <c r="D164" i="5"/>
  <c r="E164" i="5"/>
  <c r="F164" i="5"/>
  <c r="C165" i="5"/>
  <c r="D165" i="5"/>
  <c r="E165" i="5"/>
  <c r="F165" i="5"/>
  <c r="C166" i="5"/>
  <c r="D166" i="5"/>
  <c r="E166" i="5"/>
  <c r="F166" i="5"/>
  <c r="C167" i="5"/>
  <c r="D167" i="5"/>
  <c r="E167" i="5"/>
  <c r="F167" i="5"/>
  <c r="C168" i="5"/>
  <c r="D168" i="5"/>
  <c r="E168" i="5"/>
  <c r="F168" i="5"/>
  <c r="C169" i="5"/>
  <c r="D169" i="5"/>
  <c r="E169" i="5"/>
  <c r="F169" i="5"/>
  <c r="C170" i="5"/>
  <c r="D170" i="5"/>
  <c r="E170" i="5"/>
  <c r="F170" i="5"/>
  <c r="C171" i="5"/>
  <c r="D171" i="5"/>
  <c r="E171" i="5"/>
  <c r="F171" i="5"/>
  <c r="C172" i="5"/>
  <c r="D172" i="5"/>
  <c r="E172" i="5"/>
  <c r="F172" i="5"/>
  <c r="C173" i="5"/>
  <c r="D173" i="5"/>
  <c r="E173" i="5"/>
  <c r="F173" i="5"/>
  <c r="C174" i="5"/>
  <c r="D174" i="5"/>
  <c r="E174" i="5"/>
  <c r="F174" i="5"/>
  <c r="C175" i="5"/>
  <c r="D175" i="5"/>
  <c r="E175" i="5"/>
  <c r="F175" i="5"/>
  <c r="C176" i="5"/>
  <c r="D176" i="5"/>
  <c r="E176" i="5"/>
  <c r="F176" i="5"/>
  <c r="C177" i="5"/>
  <c r="D177" i="5"/>
  <c r="E177" i="5"/>
  <c r="F177" i="5"/>
  <c r="C178" i="5"/>
  <c r="D178" i="5"/>
  <c r="E178" i="5"/>
  <c r="F178" i="5"/>
  <c r="C179" i="5"/>
  <c r="D179" i="5"/>
  <c r="E179" i="5"/>
  <c r="F179" i="5"/>
  <c r="C180" i="5"/>
  <c r="D180" i="5"/>
  <c r="E180" i="5"/>
  <c r="F180" i="5"/>
  <c r="C181" i="5"/>
  <c r="D181" i="5"/>
  <c r="E181" i="5"/>
  <c r="F181" i="5"/>
  <c r="C182" i="5"/>
  <c r="D182" i="5"/>
  <c r="E182" i="5"/>
  <c r="F182" i="5"/>
  <c r="C183" i="5"/>
  <c r="D183" i="5"/>
  <c r="E183" i="5"/>
  <c r="F183" i="5"/>
  <c r="C184" i="5"/>
  <c r="D184" i="5"/>
  <c r="E184" i="5"/>
  <c r="F184" i="5"/>
  <c r="C185" i="5"/>
  <c r="D185" i="5"/>
  <c r="E185" i="5"/>
  <c r="F185" i="5"/>
  <c r="C186" i="5"/>
  <c r="D186" i="5"/>
  <c r="E186" i="5"/>
  <c r="F186" i="5"/>
  <c r="C187" i="5"/>
  <c r="D187" i="5"/>
  <c r="E187" i="5"/>
  <c r="F187" i="5"/>
  <c r="C188" i="5"/>
  <c r="D188" i="5"/>
  <c r="E188" i="5"/>
  <c r="F188" i="5"/>
  <c r="C189" i="5"/>
  <c r="D189" i="5"/>
  <c r="E189" i="5"/>
  <c r="F189" i="5"/>
  <c r="C190" i="5"/>
  <c r="D190" i="5"/>
  <c r="E190" i="5"/>
  <c r="F190" i="5"/>
  <c r="C191" i="5"/>
  <c r="D191" i="5"/>
  <c r="E191" i="5"/>
  <c r="F191" i="5"/>
  <c r="C192" i="5"/>
  <c r="D192" i="5"/>
  <c r="E192" i="5"/>
  <c r="F192" i="5"/>
  <c r="C193" i="5"/>
  <c r="D193" i="5"/>
  <c r="E193" i="5"/>
  <c r="F193" i="5"/>
  <c r="C194" i="5"/>
  <c r="D194" i="5"/>
  <c r="E194" i="5"/>
  <c r="F194" i="5"/>
  <c r="C195" i="5"/>
  <c r="D195" i="5"/>
  <c r="E195" i="5"/>
  <c r="F195" i="5"/>
  <c r="C196" i="5"/>
  <c r="D196" i="5"/>
  <c r="E196" i="5"/>
  <c r="F196" i="5"/>
  <c r="C197" i="5"/>
  <c r="D197" i="5"/>
  <c r="E197" i="5"/>
  <c r="F197" i="5"/>
  <c r="C198" i="5"/>
  <c r="D198" i="5"/>
  <c r="E198" i="5"/>
  <c r="F198" i="5"/>
  <c r="C199" i="5"/>
  <c r="D199" i="5"/>
  <c r="E199" i="5"/>
  <c r="F199" i="5"/>
  <c r="C200" i="5"/>
  <c r="D200" i="5"/>
  <c r="E200" i="5"/>
  <c r="F200" i="5"/>
  <c r="C201" i="5"/>
  <c r="D201" i="5"/>
  <c r="E201" i="5"/>
  <c r="F201" i="5"/>
  <c r="C202" i="5"/>
  <c r="D202" i="5"/>
  <c r="E202" i="5"/>
  <c r="F202" i="5"/>
  <c r="C203" i="5"/>
  <c r="D203" i="5"/>
  <c r="E203" i="5"/>
  <c r="F203" i="5"/>
  <c r="C204" i="5"/>
  <c r="D204" i="5"/>
  <c r="E204" i="5"/>
  <c r="F204" i="5"/>
  <c r="C205" i="5"/>
  <c r="D205" i="5"/>
  <c r="E205" i="5"/>
  <c r="F205" i="5"/>
  <c r="C206" i="5"/>
  <c r="D206" i="5"/>
  <c r="E206" i="5"/>
  <c r="F206" i="5"/>
  <c r="C207" i="5"/>
  <c r="D207" i="5"/>
  <c r="E207" i="5"/>
  <c r="F207" i="5"/>
  <c r="C208" i="5"/>
  <c r="D208" i="5"/>
  <c r="E208" i="5"/>
  <c r="F208" i="5"/>
  <c r="C209" i="5"/>
  <c r="D209" i="5"/>
  <c r="E209" i="5"/>
  <c r="F209" i="5"/>
  <c r="C210" i="5"/>
  <c r="D210" i="5"/>
  <c r="E210" i="5"/>
  <c r="F210" i="5"/>
  <c r="C211" i="5"/>
  <c r="D211" i="5"/>
  <c r="E211" i="5"/>
  <c r="F211" i="5"/>
  <c r="C212" i="5"/>
  <c r="D212" i="5"/>
  <c r="E212" i="5"/>
  <c r="F212" i="5"/>
  <c r="C213" i="5"/>
  <c r="D213" i="5"/>
  <c r="E213" i="5"/>
  <c r="F213" i="5"/>
  <c r="C214" i="5"/>
  <c r="D214" i="5"/>
  <c r="E214" i="5"/>
  <c r="F214" i="5"/>
  <c r="C215" i="5"/>
  <c r="D215" i="5"/>
  <c r="E215" i="5"/>
  <c r="F215" i="5"/>
  <c r="C216" i="5"/>
  <c r="D216" i="5"/>
  <c r="E216" i="5"/>
  <c r="F216" i="5"/>
  <c r="C217" i="5"/>
  <c r="D217" i="5"/>
  <c r="E217" i="5"/>
  <c r="F217" i="5"/>
  <c r="C218" i="5"/>
  <c r="D218" i="5"/>
  <c r="E218" i="5"/>
  <c r="F218" i="5"/>
  <c r="C219" i="5"/>
  <c r="D219" i="5"/>
  <c r="E219" i="5"/>
  <c r="F219" i="5"/>
  <c r="C220" i="5"/>
  <c r="D220" i="5"/>
  <c r="E220" i="5"/>
  <c r="F220" i="5"/>
  <c r="C221" i="5"/>
  <c r="D221" i="5"/>
  <c r="E221" i="5"/>
  <c r="F221" i="5"/>
  <c r="C222" i="5"/>
  <c r="D222" i="5"/>
  <c r="E222" i="5"/>
  <c r="F222" i="5"/>
  <c r="C223" i="5"/>
  <c r="D223" i="5"/>
  <c r="E223" i="5"/>
  <c r="F223" i="5"/>
  <c r="C224" i="5"/>
  <c r="D224" i="5"/>
  <c r="E224" i="5"/>
  <c r="F224" i="5"/>
  <c r="C225" i="5"/>
  <c r="D225" i="5"/>
  <c r="E225" i="5"/>
  <c r="F225" i="5"/>
  <c r="C226" i="5"/>
  <c r="D226" i="5"/>
  <c r="E226" i="5"/>
  <c r="F226" i="5"/>
  <c r="C227" i="5"/>
  <c r="D227" i="5"/>
  <c r="E227" i="5"/>
  <c r="F227" i="5"/>
  <c r="C228" i="5"/>
  <c r="D228" i="5"/>
  <c r="E228" i="5"/>
  <c r="F228" i="5"/>
  <c r="C229" i="5"/>
  <c r="D229" i="5"/>
  <c r="E229" i="5"/>
  <c r="F229" i="5"/>
  <c r="C230" i="5"/>
  <c r="D230" i="5"/>
  <c r="E230" i="5"/>
  <c r="F230" i="5"/>
  <c r="C231" i="5"/>
  <c r="D231" i="5"/>
  <c r="E231" i="5"/>
  <c r="F231" i="5"/>
  <c r="C232" i="5"/>
  <c r="D232" i="5"/>
  <c r="E232" i="5"/>
  <c r="F232" i="5"/>
  <c r="C233" i="5"/>
  <c r="D233" i="5"/>
  <c r="E233" i="5"/>
  <c r="F233" i="5"/>
  <c r="C234" i="5"/>
  <c r="D234" i="5"/>
  <c r="E234" i="5"/>
  <c r="F234" i="5"/>
  <c r="C235" i="5"/>
  <c r="D235" i="5"/>
  <c r="E235" i="5"/>
  <c r="F235" i="5"/>
  <c r="C236" i="5"/>
  <c r="D236" i="5"/>
  <c r="E236" i="5"/>
  <c r="F236" i="5"/>
  <c r="C237" i="5"/>
  <c r="D237" i="5"/>
  <c r="E237" i="5"/>
  <c r="F237" i="5"/>
  <c r="C238" i="5"/>
  <c r="D238" i="5"/>
  <c r="E238" i="5"/>
  <c r="F238" i="5"/>
  <c r="C239" i="5"/>
  <c r="D239" i="5"/>
  <c r="E239" i="5"/>
  <c r="F239" i="5"/>
  <c r="C240" i="5"/>
  <c r="D240" i="5"/>
  <c r="E240" i="5"/>
  <c r="F240" i="5"/>
  <c r="C241" i="5"/>
  <c r="D241" i="5"/>
  <c r="E241" i="5"/>
  <c r="F241" i="5"/>
  <c r="C242" i="5"/>
  <c r="D242" i="5"/>
  <c r="E242" i="5"/>
  <c r="F242" i="5"/>
  <c r="C243" i="5"/>
  <c r="D243" i="5"/>
  <c r="E243" i="5"/>
  <c r="F243" i="5"/>
  <c r="C244" i="5"/>
  <c r="D244" i="5"/>
  <c r="E244" i="5"/>
  <c r="F244" i="5"/>
  <c r="C245" i="5"/>
  <c r="D245" i="5"/>
  <c r="E245" i="5"/>
  <c r="F245" i="5"/>
  <c r="C246" i="5"/>
  <c r="D246" i="5"/>
  <c r="E246" i="5"/>
  <c r="F246" i="5"/>
  <c r="C247" i="5"/>
  <c r="D247" i="5"/>
  <c r="E247" i="5"/>
  <c r="F247" i="5"/>
  <c r="C248" i="5"/>
  <c r="D248" i="5"/>
  <c r="E248" i="5"/>
  <c r="F248" i="5"/>
  <c r="C249" i="5"/>
  <c r="D249" i="5"/>
  <c r="E249" i="5"/>
  <c r="F249" i="5"/>
  <c r="C250" i="5"/>
  <c r="D250" i="5"/>
  <c r="E250" i="5"/>
  <c r="F250" i="5"/>
  <c r="C251" i="5"/>
  <c r="D251" i="5"/>
  <c r="E251" i="5"/>
  <c r="F251" i="5"/>
  <c r="C252" i="5"/>
  <c r="D252" i="5"/>
  <c r="E252" i="5"/>
  <c r="F252" i="5"/>
  <c r="C253" i="5"/>
  <c r="D253" i="5"/>
  <c r="E253" i="5"/>
  <c r="F253" i="5"/>
  <c r="C254" i="5"/>
  <c r="D254" i="5"/>
  <c r="E254" i="5"/>
  <c r="F254" i="5"/>
  <c r="C255" i="5"/>
  <c r="D255" i="5"/>
  <c r="E255" i="5"/>
  <c r="F255" i="5"/>
  <c r="C256" i="5"/>
  <c r="D256" i="5"/>
  <c r="E256" i="5"/>
  <c r="F256" i="5"/>
  <c r="C257" i="5"/>
  <c r="D257" i="5"/>
  <c r="E257" i="5"/>
  <c r="F257" i="5"/>
  <c r="C258" i="5"/>
  <c r="D258" i="5"/>
  <c r="E258" i="5"/>
  <c r="F258" i="5"/>
  <c r="C259" i="5"/>
  <c r="D259" i="5"/>
  <c r="E259" i="5"/>
  <c r="F259" i="5"/>
  <c r="C260" i="5"/>
  <c r="D260" i="5"/>
  <c r="E260" i="5"/>
  <c r="F260" i="5"/>
  <c r="C261" i="5"/>
  <c r="D261" i="5"/>
  <c r="E261" i="5"/>
  <c r="F261" i="5"/>
  <c r="C262" i="5"/>
  <c r="D262" i="5"/>
  <c r="E262" i="5"/>
  <c r="F262" i="5"/>
  <c r="C263" i="5"/>
  <c r="D263" i="5"/>
  <c r="E263" i="5"/>
  <c r="F263" i="5"/>
  <c r="C264" i="5"/>
  <c r="D264" i="5"/>
  <c r="E264" i="5"/>
  <c r="F264" i="5"/>
  <c r="C265" i="5"/>
  <c r="D265" i="5"/>
  <c r="E265" i="5"/>
  <c r="F265" i="5"/>
  <c r="C266" i="5"/>
  <c r="D266" i="5"/>
  <c r="E266" i="5"/>
  <c r="F266" i="5"/>
  <c r="C267" i="5"/>
  <c r="D267" i="5"/>
  <c r="E267" i="5"/>
  <c r="F267" i="5"/>
  <c r="C268" i="5"/>
  <c r="D268" i="5"/>
  <c r="E268" i="5"/>
  <c r="F268" i="5"/>
  <c r="C269" i="5"/>
  <c r="D269" i="5"/>
  <c r="E269" i="5"/>
  <c r="F269" i="5"/>
  <c r="C270" i="5"/>
  <c r="D270" i="5"/>
  <c r="E270" i="5"/>
  <c r="F270" i="5"/>
  <c r="C271" i="5"/>
  <c r="D271" i="5"/>
  <c r="E271" i="5"/>
  <c r="F271" i="5"/>
  <c r="C272" i="5"/>
  <c r="D272" i="5"/>
  <c r="E272" i="5"/>
  <c r="F272" i="5"/>
  <c r="C273" i="5"/>
  <c r="D273" i="5"/>
  <c r="E273" i="5"/>
  <c r="F273" i="5"/>
  <c r="C274" i="5"/>
  <c r="D274" i="5"/>
  <c r="E274" i="5"/>
  <c r="F274" i="5"/>
  <c r="C275" i="5"/>
  <c r="D275" i="5"/>
  <c r="E275" i="5"/>
  <c r="F275" i="5"/>
  <c r="C276" i="5"/>
  <c r="D276" i="5"/>
  <c r="E276" i="5"/>
  <c r="F276" i="5"/>
  <c r="C277" i="5"/>
  <c r="D277" i="5"/>
  <c r="E277" i="5"/>
  <c r="F277" i="5"/>
  <c r="C278" i="5"/>
  <c r="D278" i="5"/>
  <c r="E278" i="5"/>
  <c r="F278" i="5"/>
  <c r="C279" i="5"/>
  <c r="D279" i="5"/>
  <c r="E279" i="5"/>
  <c r="F279" i="5"/>
  <c r="C280" i="5"/>
  <c r="D280" i="5"/>
  <c r="E280" i="5"/>
  <c r="F280" i="5"/>
  <c r="C281" i="5"/>
  <c r="D281" i="5"/>
  <c r="E281" i="5"/>
  <c r="F281" i="5"/>
  <c r="C282" i="5"/>
  <c r="D282" i="5"/>
  <c r="E282" i="5"/>
  <c r="F282" i="5"/>
  <c r="C283" i="5"/>
  <c r="D283" i="5"/>
  <c r="E283" i="5"/>
  <c r="F283" i="5"/>
  <c r="C284" i="5"/>
  <c r="D284" i="5"/>
  <c r="E284" i="5"/>
  <c r="F284" i="5"/>
  <c r="C285" i="5"/>
  <c r="D285" i="5"/>
  <c r="E285" i="5"/>
  <c r="F285" i="5"/>
  <c r="C286" i="5"/>
  <c r="D286" i="5"/>
  <c r="E286" i="5"/>
  <c r="F286" i="5"/>
  <c r="C287" i="5"/>
  <c r="D287" i="5"/>
  <c r="E287" i="5"/>
  <c r="F287" i="5"/>
  <c r="C288" i="5"/>
  <c r="D288" i="5"/>
  <c r="E288" i="5"/>
  <c r="F288" i="5"/>
  <c r="C289" i="5"/>
  <c r="D289" i="5"/>
  <c r="E289" i="5"/>
  <c r="F289" i="5"/>
  <c r="C290" i="5"/>
  <c r="D290" i="5"/>
  <c r="E290" i="5"/>
  <c r="F290" i="5"/>
  <c r="C291" i="5"/>
  <c r="D291" i="5"/>
  <c r="E291" i="5"/>
  <c r="F291" i="5"/>
  <c r="C292" i="5"/>
  <c r="D292" i="5"/>
  <c r="E292" i="5"/>
  <c r="F292" i="5"/>
  <c r="C293" i="5"/>
  <c r="D293" i="5"/>
  <c r="E293" i="5"/>
  <c r="F293" i="5"/>
  <c r="C294" i="5"/>
  <c r="D294" i="5"/>
  <c r="E294" i="5"/>
  <c r="F294" i="5"/>
  <c r="C295" i="5"/>
  <c r="D295" i="5"/>
  <c r="E295" i="5"/>
  <c r="F295" i="5"/>
  <c r="C296" i="5"/>
  <c r="D296" i="5"/>
  <c r="E296" i="5"/>
  <c r="F296" i="5"/>
  <c r="C297" i="5"/>
  <c r="D297" i="5"/>
  <c r="E297" i="5"/>
  <c r="F297" i="5"/>
  <c r="C298" i="5"/>
  <c r="D298" i="5"/>
  <c r="E298" i="5"/>
  <c r="F298" i="5"/>
  <c r="C299" i="5"/>
  <c r="D299" i="5"/>
  <c r="E299" i="5"/>
  <c r="F299" i="5"/>
  <c r="C300" i="5"/>
  <c r="D300" i="5"/>
  <c r="E300" i="5"/>
  <c r="F300" i="5"/>
  <c r="C301" i="5"/>
  <c r="D301" i="5"/>
  <c r="E301" i="5"/>
  <c r="F301" i="5"/>
  <c r="C302" i="5"/>
  <c r="D302" i="5"/>
  <c r="E302" i="5"/>
  <c r="F302" i="5"/>
  <c r="C303" i="5"/>
  <c r="D303" i="5"/>
  <c r="E303" i="5"/>
  <c r="F303" i="5"/>
  <c r="J23" i="9" a="1"/>
  <c r="J23" i="9" s="1"/>
  <c r="B3" i="7" l="1" a="1"/>
  <c r="B3" i="7" s="1"/>
  <c r="J24" i="9" a="1"/>
  <c r="J24" i="9" s="1"/>
  <c r="J27" i="9" l="1" a="1"/>
  <c r="J27" i="9" s="1"/>
  <c r="J28" i="9" a="1"/>
  <c r="J28" i="9" s="1"/>
  <c r="C2" i="13" l="1" a="1"/>
  <c r="C2" i="13" s="1"/>
  <c r="B24" i="7" l="1" a="1"/>
  <c r="B24" i="7" s="1"/>
  <c r="B35" i="7" l="1"/>
  <c r="I39" i="14"/>
  <c r="J26" i="9" a="1"/>
  <c r="J26" i="9" s="1"/>
  <c r="J25" i="9" a="1"/>
  <c r="J25" i="9" s="1"/>
  <c r="D16" i="7" l="1"/>
  <c r="D29" i="7" s="1"/>
  <c r="D40" i="7" s="1"/>
  <c r="B17" i="7"/>
  <c r="B30" i="7" s="1"/>
  <c r="B41" i="7" s="1"/>
  <c r="C17" i="7"/>
  <c r="C30" i="7" s="1"/>
  <c r="C41" i="7" s="1"/>
  <c r="F17" i="7"/>
  <c r="F30" i="7" s="1"/>
  <c r="F41" i="7" s="1"/>
  <c r="E16" i="7"/>
  <c r="E29" i="7" s="1"/>
  <c r="E40" i="7" s="1"/>
  <c r="B18" i="7"/>
  <c r="B31" i="7" s="1"/>
  <c r="B42" i="7" s="1"/>
  <c r="D18" i="7"/>
  <c r="D31" i="7" s="1"/>
  <c r="D42" i="7" s="1"/>
  <c r="E18" i="7"/>
  <c r="E31" i="7" s="1"/>
  <c r="E42" i="7" s="1"/>
  <c r="F16" i="7"/>
  <c r="F29" i="7" s="1"/>
  <c r="F40" i="7" s="1"/>
  <c r="B19" i="7"/>
  <c r="B32" i="7" s="1"/>
  <c r="B43" i="7" s="1"/>
  <c r="D17" i="7"/>
  <c r="D30" i="7" s="1"/>
  <c r="D41" i="7" s="1"/>
  <c r="C16" i="7"/>
  <c r="C29" i="7" s="1"/>
  <c r="C40" i="7" s="1"/>
  <c r="F19" i="7"/>
  <c r="F32" i="7" s="1"/>
  <c r="F43" i="7" s="1"/>
  <c r="E19" i="7"/>
  <c r="E32" i="7" s="1"/>
  <c r="E43" i="7" s="1"/>
  <c r="D15" i="7"/>
  <c r="D28" i="7" s="1"/>
  <c r="D39" i="7" s="1"/>
  <c r="C15" i="7"/>
  <c r="C28" i="7" s="1"/>
  <c r="C39" i="7" s="1"/>
  <c r="B16" i="7"/>
  <c r="B29" i="7" s="1"/>
  <c r="B40" i="7" s="1"/>
  <c r="F15" i="7"/>
  <c r="F28" i="7" s="1"/>
  <c r="F39" i="7" s="1"/>
  <c r="E15" i="7"/>
  <c r="E28" i="7" s="1"/>
  <c r="E39" i="7" s="1"/>
  <c r="D19" i="7"/>
  <c r="D32" i="7" s="1"/>
  <c r="D43" i="7" s="1"/>
  <c r="C19" i="7"/>
  <c r="C32" i="7" s="1"/>
  <c r="C43" i="7" s="1"/>
  <c r="F18" i="7"/>
  <c r="F31" i="7" s="1"/>
  <c r="F42" i="7" s="1"/>
  <c r="C18" i="7"/>
  <c r="C31" i="7" s="1"/>
  <c r="C42" i="7" s="1"/>
  <c r="E17" i="7"/>
  <c r="E30" i="7" s="1"/>
  <c r="E41" i="7" s="1"/>
  <c r="Q2" i="3" a="1"/>
  <c r="Q2" i="3" s="1"/>
  <c r="B15" i="7" l="1"/>
  <c r="G5" i="13"/>
  <c r="G2" i="13"/>
  <c r="G3" i="13" s="1"/>
  <c r="P2" i="3" a="1"/>
  <c r="P2" i="3" s="1"/>
  <c r="N6" i="7" l="1" a="1"/>
  <c r="N6" i="7" s="1"/>
  <c r="B28" i="7"/>
  <c r="B39" i="7" s="1"/>
  <c r="R10" i="3"/>
  <c r="R2" i="3"/>
  <c r="R201" i="3"/>
  <c r="R193" i="3"/>
  <c r="R185" i="3"/>
  <c r="R177" i="3"/>
  <c r="R169" i="3"/>
  <c r="R161" i="3"/>
  <c r="R153" i="3"/>
  <c r="R145" i="3"/>
  <c r="R137" i="3"/>
  <c r="R129" i="3"/>
  <c r="R121" i="3"/>
  <c r="R113" i="3"/>
  <c r="R105" i="3"/>
  <c r="R97" i="3"/>
  <c r="R89" i="3"/>
  <c r="R81" i="3"/>
  <c r="R73" i="3"/>
  <c r="R65" i="3"/>
  <c r="R57" i="3"/>
  <c r="R49" i="3"/>
  <c r="R41" i="3"/>
  <c r="R33" i="3"/>
  <c r="R25" i="3"/>
  <c r="R17" i="3"/>
  <c r="R9" i="3"/>
  <c r="R200" i="3"/>
  <c r="R192" i="3"/>
  <c r="R184" i="3"/>
  <c r="R176" i="3"/>
  <c r="R168" i="3"/>
  <c r="R160" i="3"/>
  <c r="R152" i="3"/>
  <c r="R144" i="3"/>
  <c r="R136" i="3"/>
  <c r="R128" i="3"/>
  <c r="R120" i="3"/>
  <c r="R112" i="3"/>
  <c r="R104" i="3"/>
  <c r="R96" i="3"/>
  <c r="R88" i="3"/>
  <c r="R80" i="3"/>
  <c r="R72" i="3"/>
  <c r="R64" i="3"/>
  <c r="R56" i="3"/>
  <c r="R48" i="3"/>
  <c r="R40" i="3"/>
  <c r="R32" i="3"/>
  <c r="R24" i="3"/>
  <c r="R16" i="3"/>
  <c r="R8" i="3"/>
  <c r="R199" i="3"/>
  <c r="R191" i="3"/>
  <c r="R183" i="3"/>
  <c r="R175" i="3"/>
  <c r="R167" i="3"/>
  <c r="R159" i="3"/>
  <c r="R151" i="3"/>
  <c r="R143" i="3"/>
  <c r="R135" i="3"/>
  <c r="R127" i="3"/>
  <c r="R119" i="3"/>
  <c r="R111" i="3"/>
  <c r="R103" i="3"/>
  <c r="R95" i="3"/>
  <c r="R87" i="3"/>
  <c r="R79" i="3"/>
  <c r="R71" i="3"/>
  <c r="R63" i="3"/>
  <c r="R55" i="3"/>
  <c r="R47" i="3"/>
  <c r="R39" i="3"/>
  <c r="R31" i="3"/>
  <c r="R23" i="3"/>
  <c r="R15" i="3"/>
  <c r="R7" i="3"/>
  <c r="R198" i="3"/>
  <c r="R190" i="3"/>
  <c r="R182" i="3"/>
  <c r="R174" i="3"/>
  <c r="R166" i="3"/>
  <c r="R158" i="3"/>
  <c r="R150" i="3"/>
  <c r="R142" i="3"/>
  <c r="R134" i="3"/>
  <c r="R126" i="3"/>
  <c r="R118" i="3"/>
  <c r="R110" i="3"/>
  <c r="R102" i="3"/>
  <c r="R94" i="3"/>
  <c r="R86" i="3"/>
  <c r="R78" i="3"/>
  <c r="R70" i="3"/>
  <c r="R62" i="3"/>
  <c r="R54" i="3"/>
  <c r="R46" i="3"/>
  <c r="R38" i="3"/>
  <c r="R30" i="3"/>
  <c r="R22" i="3"/>
  <c r="R14" i="3"/>
  <c r="R6" i="3"/>
  <c r="R197" i="3"/>
  <c r="R189" i="3"/>
  <c r="R181" i="3"/>
  <c r="R173" i="3"/>
  <c r="R165" i="3"/>
  <c r="R157" i="3"/>
  <c r="R149" i="3"/>
  <c r="R141" i="3"/>
  <c r="R133" i="3"/>
  <c r="R125" i="3"/>
  <c r="R117" i="3"/>
  <c r="R109" i="3"/>
  <c r="R101" i="3"/>
  <c r="R93" i="3"/>
  <c r="R85" i="3"/>
  <c r="R77" i="3"/>
  <c r="R69" i="3"/>
  <c r="R61" i="3"/>
  <c r="R53" i="3"/>
  <c r="R45" i="3"/>
  <c r="R37" i="3"/>
  <c r="R29" i="3"/>
  <c r="R21" i="3"/>
  <c r="R13" i="3"/>
  <c r="R5" i="3"/>
  <c r="R196" i="3"/>
  <c r="R188" i="3"/>
  <c r="R180" i="3"/>
  <c r="R172" i="3"/>
  <c r="R164" i="3"/>
  <c r="R156" i="3"/>
  <c r="R148" i="3"/>
  <c r="R140" i="3"/>
  <c r="R132" i="3"/>
  <c r="R124" i="3"/>
  <c r="R116" i="3"/>
  <c r="R108" i="3"/>
  <c r="R100" i="3"/>
  <c r="R92" i="3"/>
  <c r="R84" i="3"/>
  <c r="R76" i="3"/>
  <c r="R68" i="3"/>
  <c r="R60" i="3"/>
  <c r="R52" i="3"/>
  <c r="R44" i="3"/>
  <c r="R36" i="3"/>
  <c r="R28" i="3"/>
  <c r="R20" i="3"/>
  <c r="R12" i="3"/>
  <c r="R4" i="3"/>
  <c r="R195" i="3"/>
  <c r="R187" i="3"/>
  <c r="R179" i="3"/>
  <c r="R171" i="3"/>
  <c r="R163" i="3"/>
  <c r="R155" i="3"/>
  <c r="R147" i="3"/>
  <c r="R139" i="3"/>
  <c r="R131" i="3"/>
  <c r="R123" i="3"/>
  <c r="R115" i="3"/>
  <c r="R107" i="3"/>
  <c r="R99" i="3"/>
  <c r="R91" i="3"/>
  <c r="R83" i="3"/>
  <c r="R75" i="3"/>
  <c r="R67" i="3"/>
  <c r="R59" i="3"/>
  <c r="R51" i="3"/>
  <c r="R43" i="3"/>
  <c r="R35" i="3"/>
  <c r="R27" i="3"/>
  <c r="R19" i="3"/>
  <c r="R11" i="3"/>
  <c r="R3" i="3"/>
  <c r="R202" i="3"/>
  <c r="R194" i="3"/>
  <c r="R186" i="3"/>
  <c r="R178" i="3"/>
  <c r="R170" i="3"/>
  <c r="R162" i="3"/>
  <c r="R154" i="3"/>
  <c r="R146" i="3"/>
  <c r="R138" i="3"/>
  <c r="R130" i="3"/>
  <c r="R122" i="3"/>
  <c r="R114" i="3"/>
  <c r="R106" i="3"/>
  <c r="R98" i="3"/>
  <c r="R90" i="3"/>
  <c r="R82" i="3"/>
  <c r="R74" i="3"/>
  <c r="R66" i="3"/>
  <c r="R58" i="3"/>
  <c r="R50" i="3"/>
  <c r="R42" i="3"/>
  <c r="R34" i="3"/>
  <c r="R26" i="3"/>
  <c r="R18" i="3"/>
  <c r="R6" i="7" l="1" a="1"/>
  <c r="R6" i="7" s="1"/>
  <c r="Q6" i="7" a="1"/>
  <c r="Q6" i="7" s="1"/>
  <c r="O6" i="7" a="1"/>
  <c r="O6" i="7" s="1"/>
  <c r="P6" i="7" a="1"/>
  <c r="P6" i="7" s="1"/>
  <c r="N3" i="7" a="1"/>
  <c r="N3" i="7" s="1"/>
  <c r="N10" i="7" l="1" a="1"/>
  <c r="R34" i="7" s="1"/>
  <c r="N10" i="7" l="1"/>
  <c r="N34" i="7" s="1"/>
  <c r="O36" i="7"/>
  <c r="Q35" i="7"/>
  <c r="O18" i="7"/>
  <c r="R38" i="7"/>
  <c r="R18" i="7"/>
  <c r="O37" i="7"/>
  <c r="P38" i="7"/>
  <c r="Q18" i="7"/>
  <c r="Q34" i="7"/>
  <c r="N20" i="7"/>
  <c r="P35" i="7"/>
  <c r="P37" i="7"/>
  <c r="R20" i="7"/>
  <c r="O20" i="7"/>
  <c r="R22" i="7"/>
  <c r="O38" i="7"/>
  <c r="N38" i="7"/>
  <c r="P21" i="7"/>
  <c r="R21" i="7"/>
  <c r="O21" i="7"/>
  <c r="O19" i="7"/>
  <c r="R37" i="7"/>
  <c r="Q19" i="7"/>
  <c r="Q36" i="7"/>
  <c r="P36" i="7"/>
  <c r="N21" i="7"/>
  <c r="Q21" i="7"/>
  <c r="Q22" i="7"/>
  <c r="R36" i="7"/>
  <c r="N36" i="7"/>
  <c r="O22" i="7"/>
  <c r="N22" i="7"/>
  <c r="P18" i="7"/>
  <c r="Q38" i="7"/>
  <c r="Q37" i="7"/>
  <c r="P19" i="7"/>
  <c r="O35" i="7"/>
  <c r="O34" i="7"/>
  <c r="Q20" i="7"/>
  <c r="P20" i="7"/>
  <c r="P34" i="7"/>
  <c r="N37" i="7"/>
  <c r="R19" i="7"/>
  <c r="P22" i="7"/>
  <c r="N35" i="7"/>
  <c r="R35" i="7"/>
  <c r="N19" i="7"/>
  <c r="N18" i="7" l="1"/>
  <c r="N26" i="7" s="1" a="1"/>
  <c r="N42" i="7" a="1"/>
  <c r="N26" i="7" l="1"/>
  <c r="F9" i="13" a="1"/>
  <c r="N42" i="7"/>
  <c r="J11" i="13" l="1"/>
  <c r="Z16" i="13"/>
  <c r="F9" i="13"/>
  <c r="W3" i="13"/>
  <c r="X3" i="13"/>
  <c r="Y3" i="13"/>
  <c r="Z3" i="13"/>
  <c r="W4" i="13"/>
  <c r="X4" i="13"/>
  <c r="Y4" i="13"/>
  <c r="Z4" i="13"/>
  <c r="W5" i="13"/>
  <c r="X5" i="13"/>
  <c r="Y5" i="13"/>
  <c r="Z5" i="13"/>
  <c r="W6" i="13"/>
  <c r="X6" i="13"/>
  <c r="Y6" i="13"/>
  <c r="Z6" i="13"/>
  <c r="W7" i="13"/>
  <c r="X7" i="13"/>
  <c r="Y7" i="13"/>
  <c r="Z7" i="13"/>
  <c r="W8" i="13"/>
  <c r="X8" i="13"/>
  <c r="Y8" i="13"/>
  <c r="Z8" i="13"/>
  <c r="W9" i="13"/>
  <c r="X9" i="13"/>
  <c r="Y9" i="13"/>
  <c r="Z9" i="13"/>
  <c r="W10" i="13"/>
  <c r="X10" i="13"/>
  <c r="Y10" i="13"/>
  <c r="Z10" i="13"/>
  <c r="W11" i="13"/>
  <c r="X11" i="13"/>
  <c r="Y11" i="13"/>
  <c r="Z11" i="13"/>
  <c r="W12" i="13"/>
  <c r="X12" i="13"/>
  <c r="Y12" i="13"/>
  <c r="Z12" i="13"/>
  <c r="W13" i="13"/>
  <c r="X13" i="13"/>
  <c r="Y13" i="13"/>
  <c r="Z13" i="13"/>
  <c r="W14" i="13"/>
  <c r="X14" i="13"/>
  <c r="Y14" i="13"/>
  <c r="Z14" i="13"/>
  <c r="W15" i="13"/>
  <c r="X15" i="13"/>
  <c r="Y15" i="13"/>
  <c r="Z15" i="13"/>
  <c r="W16" i="13"/>
  <c r="X16" i="13"/>
  <c r="Y16" i="13"/>
  <c r="W17" i="13"/>
  <c r="X17" i="13"/>
  <c r="Y17" i="13"/>
  <c r="Z17" i="13"/>
  <c r="W18" i="13"/>
  <c r="X18" i="13"/>
  <c r="Y18" i="13"/>
  <c r="Z18" i="13"/>
  <c r="W19" i="13"/>
  <c r="X19" i="13"/>
  <c r="Y19" i="13"/>
  <c r="Z19" i="13"/>
  <c r="W20" i="13"/>
  <c r="X20" i="13"/>
  <c r="Y20" i="13"/>
  <c r="Z20" i="13"/>
  <c r="W21" i="13"/>
  <c r="X21" i="13"/>
  <c r="Y21" i="13"/>
  <c r="Z21" i="13"/>
  <c r="W22" i="13"/>
  <c r="X22" i="13"/>
  <c r="Y22" i="13"/>
  <c r="Z22" i="13"/>
  <c r="W23" i="13"/>
  <c r="X23" i="13"/>
  <c r="Y23" i="13"/>
  <c r="Z23" i="13"/>
  <c r="W24" i="13"/>
  <c r="X24" i="13"/>
  <c r="Y24" i="13"/>
  <c r="Z24" i="13"/>
  <c r="W25" i="13"/>
  <c r="X25" i="13"/>
  <c r="Y25" i="13"/>
  <c r="Z25" i="13"/>
  <c r="W26" i="13"/>
  <c r="X26" i="13"/>
  <c r="Y26" i="13"/>
  <c r="Z26" i="13"/>
  <c r="W27" i="13"/>
  <c r="X27" i="13"/>
  <c r="Y27" i="13"/>
  <c r="Z27" i="13"/>
  <c r="W28" i="13"/>
  <c r="X28" i="13"/>
  <c r="Y28" i="13"/>
  <c r="Z28" i="13"/>
  <c r="W29" i="13"/>
  <c r="X29" i="13"/>
  <c r="Y29" i="13"/>
  <c r="Z29" i="13"/>
  <c r="W30" i="13"/>
  <c r="X30" i="13"/>
  <c r="Y30" i="13"/>
  <c r="Z30" i="13"/>
  <c r="W31" i="13"/>
  <c r="X31" i="13"/>
  <c r="Y31" i="13"/>
  <c r="Z31" i="13"/>
  <c r="W32" i="13"/>
  <c r="X32" i="13"/>
  <c r="Y32" i="13"/>
  <c r="Z32" i="13"/>
  <c r="W33" i="13"/>
  <c r="X33" i="13"/>
  <c r="Y33" i="13"/>
  <c r="Z33" i="13"/>
  <c r="W34" i="13"/>
  <c r="X34" i="13"/>
  <c r="Y34" i="13"/>
  <c r="Z34" i="13"/>
  <c r="W35" i="13"/>
  <c r="X35" i="13"/>
  <c r="Y35" i="13"/>
  <c r="Z35" i="13"/>
  <c r="W36" i="13"/>
  <c r="X36" i="13"/>
  <c r="Y36" i="13"/>
  <c r="Z36" i="13"/>
  <c r="W37" i="13"/>
  <c r="X37" i="13"/>
  <c r="Y37" i="13"/>
  <c r="Z37" i="13"/>
  <c r="W38" i="13"/>
  <c r="X38" i="13"/>
  <c r="Y38" i="13"/>
  <c r="Z38" i="13"/>
  <c r="W39" i="13"/>
  <c r="X39" i="13"/>
  <c r="Y39" i="13"/>
  <c r="Z39" i="13"/>
  <c r="W40" i="13"/>
  <c r="X40" i="13"/>
  <c r="Y40" i="13"/>
  <c r="Z40" i="13"/>
  <c r="W41" i="13"/>
  <c r="X41" i="13"/>
  <c r="Y41" i="13"/>
  <c r="Z41" i="13"/>
  <c r="W42" i="13"/>
  <c r="X42" i="13"/>
  <c r="Y42" i="13"/>
  <c r="Z42" i="13"/>
  <c r="W43" i="13"/>
  <c r="X43" i="13"/>
  <c r="Y43" i="13"/>
  <c r="Z43" i="13"/>
  <c r="W44" i="13"/>
  <c r="X44" i="13"/>
  <c r="Y44" i="13"/>
  <c r="Z44" i="13"/>
  <c r="W45" i="13"/>
  <c r="X45" i="13"/>
  <c r="Y45" i="13"/>
  <c r="Z45" i="13"/>
  <c r="W46" i="13"/>
  <c r="X46" i="13"/>
  <c r="Y46" i="13"/>
  <c r="Z46" i="13"/>
  <c r="W47" i="13"/>
  <c r="X47" i="13"/>
  <c r="Y47" i="13"/>
  <c r="Z47" i="13"/>
  <c r="W48" i="13"/>
  <c r="X48" i="13"/>
  <c r="Y48" i="13"/>
  <c r="Z48" i="13"/>
  <c r="W49" i="13"/>
  <c r="X49" i="13"/>
  <c r="Y49" i="13"/>
  <c r="Z49" i="13"/>
  <c r="W50" i="13"/>
  <c r="X50" i="13"/>
  <c r="Y50" i="13"/>
  <c r="Z50" i="13"/>
  <c r="W51" i="13"/>
  <c r="X51" i="13"/>
  <c r="Y51" i="13"/>
  <c r="Z51" i="13"/>
  <c r="W52" i="13"/>
  <c r="X52" i="13"/>
  <c r="Y52" i="13"/>
  <c r="Z52" i="13"/>
  <c r="W53" i="13"/>
  <c r="X53" i="13"/>
  <c r="Y53" i="13"/>
  <c r="Z53" i="13"/>
  <c r="W54" i="13"/>
  <c r="X54" i="13"/>
  <c r="Y54" i="13"/>
  <c r="Z54" i="13"/>
  <c r="W55" i="13"/>
  <c r="X55" i="13"/>
  <c r="Y55" i="13"/>
  <c r="Z55" i="13"/>
  <c r="W56" i="13"/>
  <c r="X56" i="13"/>
  <c r="Y56" i="13"/>
  <c r="Z56" i="13"/>
  <c r="W57" i="13"/>
  <c r="X57" i="13"/>
  <c r="Y57" i="13"/>
  <c r="Z57" i="13"/>
  <c r="W58" i="13"/>
  <c r="X58" i="13"/>
  <c r="Y58" i="13"/>
  <c r="Z58" i="13"/>
  <c r="W59" i="13"/>
  <c r="X59" i="13"/>
  <c r="Y59" i="13"/>
  <c r="Z59" i="13"/>
  <c r="W60" i="13"/>
  <c r="X60" i="13"/>
  <c r="Y60" i="13"/>
  <c r="Z60" i="13"/>
  <c r="W61" i="13"/>
  <c r="X61" i="13"/>
  <c r="Y61" i="13"/>
  <c r="Z61" i="13"/>
  <c r="W62" i="13"/>
  <c r="X62" i="13"/>
  <c r="Y62" i="13"/>
  <c r="Z62" i="13"/>
  <c r="W63" i="13"/>
  <c r="X63" i="13"/>
  <c r="Y63" i="13"/>
  <c r="Z63" i="13"/>
  <c r="W64" i="13"/>
  <c r="X64" i="13"/>
  <c r="Y64" i="13"/>
  <c r="Z64" i="13"/>
  <c r="W65" i="13"/>
  <c r="X65" i="13"/>
  <c r="Y65" i="13"/>
  <c r="Z65" i="13"/>
  <c r="W66" i="13"/>
  <c r="X66" i="13"/>
  <c r="Y66" i="13"/>
  <c r="Z66" i="13"/>
  <c r="W67" i="13"/>
  <c r="X67" i="13"/>
  <c r="Y67" i="13"/>
  <c r="Z67" i="13"/>
  <c r="W68" i="13"/>
  <c r="X68" i="13"/>
  <c r="Y68" i="13"/>
  <c r="Z68" i="13"/>
  <c r="W69" i="13"/>
  <c r="X69" i="13"/>
  <c r="Y69" i="13"/>
  <c r="Z69" i="13"/>
  <c r="W70" i="13"/>
  <c r="X70" i="13"/>
  <c r="Y70" i="13"/>
  <c r="Z70" i="13"/>
  <c r="W71" i="13"/>
  <c r="X71" i="13"/>
  <c r="Y71" i="13"/>
  <c r="Z71" i="13"/>
  <c r="W72" i="13"/>
  <c r="X72" i="13"/>
  <c r="Y72" i="13"/>
  <c r="Z72" i="13"/>
  <c r="W73" i="13"/>
  <c r="X73" i="13"/>
  <c r="Y73" i="13"/>
  <c r="Z73" i="13"/>
  <c r="W74" i="13"/>
  <c r="X74" i="13"/>
  <c r="Y74" i="13"/>
  <c r="Z74" i="13"/>
  <c r="W75" i="13"/>
  <c r="X75" i="13"/>
  <c r="Y75" i="13"/>
  <c r="Z75" i="13"/>
  <c r="W76" i="13"/>
  <c r="X76" i="13"/>
  <c r="Y76" i="13"/>
  <c r="Z76" i="13"/>
  <c r="W77" i="13"/>
  <c r="X77" i="13"/>
  <c r="Y77" i="13"/>
  <c r="Z77" i="13"/>
  <c r="W78" i="13"/>
  <c r="X78" i="13"/>
  <c r="Y78" i="13"/>
  <c r="Z78" i="13"/>
  <c r="W79" i="13"/>
  <c r="X79" i="13"/>
  <c r="Y79" i="13"/>
  <c r="Z79" i="13"/>
  <c r="W80" i="13"/>
  <c r="X80" i="13"/>
  <c r="Y80" i="13"/>
  <c r="Z80" i="13"/>
  <c r="W81" i="13"/>
  <c r="X81" i="13"/>
  <c r="Y81" i="13"/>
  <c r="Z81" i="13"/>
  <c r="W82" i="13"/>
  <c r="X82" i="13"/>
  <c r="Y82" i="13"/>
  <c r="Z82" i="13"/>
  <c r="W83" i="13"/>
  <c r="X83" i="13"/>
  <c r="Y83" i="13"/>
  <c r="Z83" i="13"/>
  <c r="W84" i="13"/>
  <c r="X84" i="13"/>
  <c r="Y84" i="13"/>
  <c r="Z84" i="13"/>
  <c r="W85" i="13"/>
  <c r="X85" i="13"/>
  <c r="Y85" i="13"/>
  <c r="Z85" i="13"/>
  <c r="W86" i="13"/>
  <c r="X86" i="13"/>
  <c r="Y86" i="13"/>
  <c r="Z86" i="13"/>
  <c r="W87" i="13"/>
  <c r="X87" i="13"/>
  <c r="Y87" i="13"/>
  <c r="Z87" i="13"/>
  <c r="W88" i="13"/>
  <c r="X88" i="13"/>
  <c r="Y88" i="13"/>
  <c r="Z88" i="13"/>
  <c r="W89" i="13"/>
  <c r="X89" i="13"/>
  <c r="Y89" i="13"/>
  <c r="Z89" i="13"/>
  <c r="W90" i="13"/>
  <c r="X90" i="13"/>
  <c r="Y90" i="13"/>
  <c r="Z90" i="13"/>
  <c r="W91" i="13"/>
  <c r="X91" i="13"/>
  <c r="Y91" i="13"/>
  <c r="Z91" i="13"/>
  <c r="W92" i="13"/>
  <c r="X92" i="13"/>
  <c r="Y92" i="13"/>
  <c r="Z92" i="13"/>
  <c r="W93" i="13"/>
  <c r="X93" i="13"/>
  <c r="Y93" i="13"/>
  <c r="Z93" i="13"/>
  <c r="W94" i="13"/>
  <c r="X94" i="13"/>
  <c r="Y94" i="13"/>
  <c r="Z94" i="13"/>
  <c r="W95" i="13"/>
  <c r="X95" i="13"/>
  <c r="Y95" i="13"/>
  <c r="Z95" i="13"/>
  <c r="W96" i="13"/>
  <c r="X96" i="13"/>
  <c r="Y96" i="13"/>
  <c r="Z96" i="13"/>
  <c r="W97" i="13"/>
  <c r="X97" i="13"/>
  <c r="Y97" i="13"/>
  <c r="Z97" i="13"/>
  <c r="W98" i="13"/>
  <c r="X98" i="13"/>
  <c r="Y98" i="13"/>
  <c r="Z98" i="13"/>
  <c r="W99" i="13"/>
  <c r="X99" i="13"/>
  <c r="Y99" i="13"/>
  <c r="Z99" i="13"/>
  <c r="W100" i="13"/>
  <c r="X100" i="13"/>
  <c r="Y100" i="13"/>
  <c r="Z100" i="13"/>
  <c r="W101" i="13"/>
  <c r="X101" i="13"/>
  <c r="Y101" i="13"/>
  <c r="Z101" i="13"/>
  <c r="W102" i="13"/>
  <c r="X102" i="13"/>
  <c r="Y102" i="13"/>
  <c r="Z102" i="13"/>
  <c r="W103" i="13"/>
  <c r="X103" i="13"/>
  <c r="Y103" i="13"/>
  <c r="Z103" i="13"/>
  <c r="W104" i="13"/>
  <c r="X104" i="13"/>
  <c r="Y104" i="13"/>
  <c r="Z104" i="13"/>
  <c r="W105" i="13"/>
  <c r="X105" i="13"/>
  <c r="Y105" i="13"/>
  <c r="Z105" i="13"/>
  <c r="W106" i="13"/>
  <c r="X106" i="13"/>
  <c r="Y106" i="13"/>
  <c r="Z106" i="13"/>
  <c r="W107" i="13"/>
  <c r="X107" i="13"/>
  <c r="Y107" i="13"/>
  <c r="Z107" i="13"/>
  <c r="W108" i="13"/>
  <c r="X108" i="13"/>
  <c r="Y108" i="13"/>
  <c r="Z108" i="13"/>
  <c r="W109" i="13"/>
  <c r="X109" i="13"/>
  <c r="Y109" i="13"/>
  <c r="Z109" i="13"/>
  <c r="W110" i="13"/>
  <c r="X110" i="13"/>
  <c r="Y110" i="13"/>
  <c r="Z110" i="13"/>
  <c r="W111" i="13"/>
  <c r="X111" i="13"/>
  <c r="Y111" i="13"/>
  <c r="Z111" i="13"/>
  <c r="W112" i="13"/>
  <c r="X112" i="13"/>
  <c r="Y112" i="13"/>
  <c r="Z112" i="13"/>
  <c r="W113" i="13"/>
  <c r="X113" i="13"/>
  <c r="Y113" i="13"/>
  <c r="Z113" i="13"/>
  <c r="W114" i="13"/>
  <c r="X114" i="13"/>
  <c r="Y114" i="13"/>
  <c r="Z114" i="13"/>
  <c r="W115" i="13"/>
  <c r="X115" i="13"/>
  <c r="Y115" i="13"/>
  <c r="Z115" i="13"/>
  <c r="W116" i="13"/>
  <c r="X116" i="13"/>
  <c r="Y116" i="13"/>
  <c r="Z116" i="13"/>
  <c r="W117" i="13"/>
  <c r="X117" i="13"/>
  <c r="Y117" i="13"/>
  <c r="Z117" i="13"/>
  <c r="W118" i="13"/>
  <c r="X118" i="13"/>
  <c r="Y118" i="13"/>
  <c r="Z118" i="13"/>
  <c r="W119" i="13"/>
  <c r="X119" i="13"/>
  <c r="Y119" i="13"/>
  <c r="Z119" i="13"/>
  <c r="W120" i="13"/>
  <c r="X120" i="13"/>
  <c r="Y120" i="13"/>
  <c r="Z120" i="13"/>
  <c r="W121" i="13"/>
  <c r="X121" i="13"/>
  <c r="Y121" i="13"/>
  <c r="Z121" i="13"/>
  <c r="W122" i="13"/>
  <c r="X122" i="13"/>
  <c r="Y122" i="13"/>
  <c r="Z122" i="13"/>
  <c r="W123" i="13"/>
  <c r="X123" i="13"/>
  <c r="Y123" i="13"/>
  <c r="Z123" i="13"/>
  <c r="W124" i="13"/>
  <c r="X124" i="13"/>
  <c r="Y124" i="13"/>
  <c r="Z124" i="13"/>
  <c r="W125" i="13"/>
  <c r="X125" i="13"/>
  <c r="Y125" i="13"/>
  <c r="Z125" i="13"/>
  <c r="W126" i="13"/>
  <c r="X126" i="13"/>
  <c r="Y126" i="13"/>
  <c r="Z126" i="13"/>
  <c r="W127" i="13"/>
  <c r="X127" i="13"/>
  <c r="Y127" i="13"/>
  <c r="Z127" i="13"/>
  <c r="W128" i="13"/>
  <c r="X128" i="13"/>
  <c r="Y128" i="13"/>
  <c r="Z128" i="13"/>
  <c r="W129" i="13"/>
  <c r="X129" i="13"/>
  <c r="Y129" i="13"/>
  <c r="Z129" i="13"/>
  <c r="W130" i="13"/>
  <c r="X130" i="13"/>
  <c r="Y130" i="13"/>
  <c r="Z130" i="13"/>
  <c r="W131" i="13"/>
  <c r="X131" i="13"/>
  <c r="Y131" i="13"/>
  <c r="Z131" i="13"/>
  <c r="W132" i="13"/>
  <c r="X132" i="13"/>
  <c r="Y132" i="13"/>
  <c r="Z132" i="13"/>
  <c r="W133" i="13"/>
  <c r="X133" i="13"/>
  <c r="Y133" i="13"/>
  <c r="Z133" i="13"/>
  <c r="W134" i="13"/>
  <c r="X134" i="13"/>
  <c r="Y134" i="13"/>
  <c r="Z134" i="13"/>
  <c r="W135" i="13"/>
  <c r="X135" i="13"/>
  <c r="Y135" i="13"/>
  <c r="Z135" i="13"/>
  <c r="W136" i="13"/>
  <c r="X136" i="13"/>
  <c r="Y136" i="13"/>
  <c r="Z136" i="13"/>
  <c r="W137" i="13"/>
  <c r="X137" i="13"/>
  <c r="Y137" i="13"/>
  <c r="Z137" i="13"/>
  <c r="W138" i="13"/>
  <c r="X138" i="13"/>
  <c r="Y138" i="13"/>
  <c r="Z138" i="13"/>
  <c r="W139" i="13"/>
  <c r="X139" i="13"/>
  <c r="Y139" i="13"/>
  <c r="Z139" i="13"/>
  <c r="W140" i="13"/>
  <c r="X140" i="13"/>
  <c r="Y140" i="13"/>
  <c r="Z140" i="13"/>
  <c r="W141" i="13"/>
  <c r="X141" i="13"/>
  <c r="Y141" i="13"/>
  <c r="Z141" i="13"/>
  <c r="W142" i="13"/>
  <c r="X142" i="13"/>
  <c r="Y142" i="13"/>
  <c r="Z142" i="13"/>
  <c r="W143" i="13"/>
  <c r="X143" i="13"/>
  <c r="Y143" i="13"/>
  <c r="Z143" i="13"/>
  <c r="W144" i="13"/>
  <c r="X144" i="13"/>
  <c r="Y144" i="13"/>
  <c r="Z144" i="13"/>
  <c r="W145" i="13"/>
  <c r="X145" i="13"/>
  <c r="Y145" i="13"/>
  <c r="Z145" i="13"/>
  <c r="W146" i="13"/>
  <c r="X146" i="13"/>
  <c r="Y146" i="13"/>
  <c r="Z146" i="13"/>
  <c r="W147" i="13"/>
  <c r="X147" i="13"/>
  <c r="Y147" i="13"/>
  <c r="Z147" i="13"/>
  <c r="W148" i="13"/>
  <c r="X148" i="13"/>
  <c r="Y148" i="13"/>
  <c r="Z148" i="13"/>
  <c r="W149" i="13"/>
  <c r="X149" i="13"/>
  <c r="Y149" i="13"/>
  <c r="Z149" i="13"/>
  <c r="W150" i="13"/>
  <c r="X150" i="13"/>
  <c r="Y150" i="13"/>
  <c r="Z150" i="13"/>
  <c r="W151" i="13"/>
  <c r="X151" i="13"/>
  <c r="Y151" i="13"/>
  <c r="Z151" i="13"/>
  <c r="W152" i="13"/>
  <c r="X152" i="13"/>
  <c r="Y152" i="13"/>
  <c r="Z152" i="13"/>
  <c r="W153" i="13"/>
  <c r="X153" i="13"/>
  <c r="Y153" i="13"/>
  <c r="Z153" i="13"/>
  <c r="W154" i="13"/>
  <c r="X154" i="13"/>
  <c r="Y154" i="13"/>
  <c r="Z154" i="13"/>
  <c r="W155" i="13"/>
  <c r="X155" i="13"/>
  <c r="Y155" i="13"/>
  <c r="Z155" i="13"/>
  <c r="W156" i="13"/>
  <c r="X156" i="13"/>
  <c r="Y156" i="13"/>
  <c r="Z156" i="13"/>
  <c r="W157" i="13"/>
  <c r="X157" i="13"/>
  <c r="Y157" i="13"/>
  <c r="Z157" i="13"/>
  <c r="W158" i="13"/>
  <c r="X158" i="13"/>
  <c r="Y158" i="13"/>
  <c r="Z158" i="13"/>
  <c r="W159" i="13"/>
  <c r="X159" i="13"/>
  <c r="Y159" i="13"/>
  <c r="Z159" i="13"/>
  <c r="W160" i="13"/>
  <c r="X160" i="13"/>
  <c r="Y160" i="13"/>
  <c r="Z160" i="13"/>
  <c r="W161" i="13"/>
  <c r="X161" i="13"/>
  <c r="Y161" i="13"/>
  <c r="Z161" i="13"/>
  <c r="W162" i="13"/>
  <c r="X162" i="13"/>
  <c r="Y162" i="13"/>
  <c r="Z162" i="13"/>
  <c r="W163" i="13"/>
  <c r="X163" i="13"/>
  <c r="Y163" i="13"/>
  <c r="Z163" i="13"/>
  <c r="W164" i="13"/>
  <c r="X164" i="13"/>
  <c r="Y164" i="13"/>
  <c r="Z164" i="13"/>
  <c r="W165" i="13"/>
  <c r="X165" i="13"/>
  <c r="Y165" i="13"/>
  <c r="Z165" i="13"/>
  <c r="W166" i="13"/>
  <c r="X166" i="13"/>
  <c r="Y166" i="13"/>
  <c r="Z166" i="13"/>
  <c r="W167" i="13"/>
  <c r="X167" i="13"/>
  <c r="Y167" i="13"/>
  <c r="Z167" i="13"/>
  <c r="W168" i="13"/>
  <c r="X168" i="13"/>
  <c r="Y168" i="13"/>
  <c r="Z168" i="13"/>
  <c r="W169" i="13"/>
  <c r="X169" i="13"/>
  <c r="Y169" i="13"/>
  <c r="Z169" i="13"/>
  <c r="W170" i="13"/>
  <c r="X170" i="13"/>
  <c r="Y170" i="13"/>
  <c r="Z170" i="13"/>
  <c r="W171" i="13"/>
  <c r="X171" i="13"/>
  <c r="Y171" i="13"/>
  <c r="Z171" i="13"/>
  <c r="W172" i="13"/>
  <c r="X172" i="13"/>
  <c r="Y172" i="13"/>
  <c r="Z172" i="13"/>
  <c r="W173" i="13"/>
  <c r="X173" i="13"/>
  <c r="Y173" i="13"/>
  <c r="Z173" i="13"/>
  <c r="W174" i="13"/>
  <c r="X174" i="13"/>
  <c r="Y174" i="13"/>
  <c r="Z174" i="13"/>
  <c r="W175" i="13"/>
  <c r="X175" i="13"/>
  <c r="Y175" i="13"/>
  <c r="Z175" i="13"/>
  <c r="W176" i="13"/>
  <c r="X176" i="13"/>
  <c r="Y176" i="13"/>
  <c r="Z176" i="13"/>
  <c r="W177" i="13"/>
  <c r="X177" i="13"/>
  <c r="Y177" i="13"/>
  <c r="Z177" i="13"/>
  <c r="W178" i="13"/>
  <c r="X178" i="13"/>
  <c r="Y178" i="13"/>
  <c r="Z178" i="13"/>
  <c r="W179" i="13"/>
  <c r="X179" i="13"/>
  <c r="Y179" i="13"/>
  <c r="Z179" i="13"/>
  <c r="W180" i="13"/>
  <c r="X180" i="13"/>
  <c r="Y180" i="13"/>
  <c r="Z180" i="13"/>
  <c r="W181" i="13"/>
  <c r="X181" i="13"/>
  <c r="Y181" i="13"/>
  <c r="Z181" i="13"/>
  <c r="W182" i="13"/>
  <c r="X182" i="13"/>
  <c r="Y182" i="13"/>
  <c r="Z182" i="13"/>
  <c r="W183" i="13"/>
  <c r="X183" i="13"/>
  <c r="Y183" i="13"/>
  <c r="Z183" i="13"/>
  <c r="W184" i="13"/>
  <c r="X184" i="13"/>
  <c r="Y184" i="13"/>
  <c r="Z184" i="13"/>
  <c r="W185" i="13"/>
  <c r="X185" i="13"/>
  <c r="Y185" i="13"/>
  <c r="Z185" i="13"/>
  <c r="W186" i="13"/>
  <c r="X186" i="13"/>
  <c r="Y186" i="13"/>
  <c r="Z186" i="13"/>
  <c r="W187" i="13"/>
  <c r="X187" i="13"/>
  <c r="Y187" i="13"/>
  <c r="Z187" i="13"/>
  <c r="W188" i="13"/>
  <c r="X188" i="13"/>
  <c r="Y188" i="13"/>
  <c r="Z188" i="13"/>
  <c r="W189" i="13"/>
  <c r="X189" i="13"/>
  <c r="Y189" i="13"/>
  <c r="Z189" i="13"/>
  <c r="W190" i="13"/>
  <c r="X190" i="13"/>
  <c r="Y190" i="13"/>
  <c r="Z190" i="13"/>
  <c r="W191" i="13"/>
  <c r="X191" i="13"/>
  <c r="Y191" i="13"/>
  <c r="Z191" i="13"/>
  <c r="W192" i="13"/>
  <c r="X192" i="13"/>
  <c r="Y192" i="13"/>
  <c r="Z192" i="13"/>
  <c r="W193" i="13"/>
  <c r="X193" i="13"/>
  <c r="Y193" i="13"/>
  <c r="Z193" i="13"/>
  <c r="W194" i="13"/>
  <c r="X194" i="13"/>
  <c r="Y194" i="13"/>
  <c r="Z194" i="13"/>
  <c r="W195" i="13"/>
  <c r="X195" i="13"/>
  <c r="Y195" i="13"/>
  <c r="Z195" i="13"/>
  <c r="W196" i="13"/>
  <c r="X196" i="13"/>
  <c r="Y196" i="13"/>
  <c r="Z196" i="13"/>
  <c r="W197" i="13"/>
  <c r="X197" i="13"/>
  <c r="Y197" i="13"/>
  <c r="Z197" i="13"/>
  <c r="W198" i="13"/>
  <c r="X198" i="13"/>
  <c r="Y198" i="13"/>
  <c r="Z198" i="13"/>
  <c r="W199" i="13"/>
  <c r="X199" i="13"/>
  <c r="Y199" i="13"/>
  <c r="Z199" i="13"/>
  <c r="W200" i="13"/>
  <c r="X200" i="13"/>
  <c r="Y200" i="13"/>
  <c r="Z200" i="13"/>
  <c r="W201" i="13"/>
  <c r="X201" i="13"/>
  <c r="Y201" i="13"/>
  <c r="Z201" i="13"/>
  <c r="W302" i="13"/>
  <c r="X302" i="13"/>
  <c r="Y302" i="13"/>
  <c r="Z302" i="13"/>
  <c r="W303" i="13"/>
  <c r="X303" i="13"/>
  <c r="Y303" i="13"/>
  <c r="Z303" i="13"/>
  <c r="W304" i="13"/>
  <c r="X304" i="13"/>
  <c r="Y304" i="13"/>
  <c r="Z304" i="13"/>
  <c r="W305" i="13"/>
  <c r="X305" i="13"/>
  <c r="Y305" i="13"/>
  <c r="Z305" i="13"/>
  <c r="W306" i="13"/>
  <c r="X306" i="13"/>
  <c r="Y306" i="13"/>
  <c r="Z306" i="13"/>
  <c r="W307" i="13"/>
  <c r="X307" i="13"/>
  <c r="Y307" i="13"/>
  <c r="Z307" i="13"/>
  <c r="W308" i="13"/>
  <c r="X308" i="13"/>
  <c r="Y308" i="13"/>
  <c r="Z308" i="13"/>
  <c r="W309" i="13"/>
  <c r="X309" i="13"/>
  <c r="Y309" i="13"/>
  <c r="Z309" i="13"/>
  <c r="W310" i="13"/>
  <c r="X310" i="13"/>
  <c r="Y310" i="13"/>
  <c r="Z310" i="13"/>
  <c r="W311" i="13"/>
  <c r="X311" i="13"/>
  <c r="Y311" i="13"/>
  <c r="Z311" i="13"/>
  <c r="W312" i="13"/>
  <c r="X312" i="13"/>
  <c r="Y312" i="13"/>
  <c r="Z312" i="13"/>
  <c r="W313" i="13"/>
  <c r="X313" i="13"/>
  <c r="Y313" i="13"/>
  <c r="Z313" i="13"/>
  <c r="W314" i="13"/>
  <c r="X314" i="13"/>
  <c r="Y314" i="13"/>
  <c r="Z314" i="13"/>
  <c r="W315" i="13"/>
  <c r="X315" i="13"/>
  <c r="Y315" i="13"/>
  <c r="Z315" i="13"/>
  <c r="W316" i="13"/>
  <c r="X316" i="13"/>
  <c r="Y316" i="13"/>
  <c r="Z316" i="13"/>
  <c r="W317" i="13"/>
  <c r="X317" i="13"/>
  <c r="Y317" i="13"/>
  <c r="Z317" i="13"/>
  <c r="W318" i="13"/>
  <c r="X318" i="13"/>
  <c r="Y318" i="13"/>
  <c r="Z318" i="13"/>
  <c r="W319" i="13"/>
  <c r="X319" i="13"/>
  <c r="Y319" i="13"/>
  <c r="Z319" i="13"/>
  <c r="W320" i="13"/>
  <c r="X320" i="13"/>
  <c r="Y320" i="13"/>
  <c r="Z320" i="13"/>
  <c r="W321" i="13"/>
  <c r="X321" i="13"/>
  <c r="Y321" i="13"/>
  <c r="Z321" i="13"/>
  <c r="W322" i="13"/>
  <c r="X322" i="13"/>
  <c r="Y322" i="13"/>
  <c r="Z322" i="13"/>
  <c r="W323" i="13"/>
  <c r="X323" i="13"/>
  <c r="Y323" i="13"/>
  <c r="Z323" i="13"/>
  <c r="W324" i="13"/>
  <c r="X324" i="13"/>
  <c r="Y324" i="13"/>
  <c r="Z324" i="13"/>
  <c r="W325" i="13"/>
  <c r="X325" i="13"/>
  <c r="Y325" i="13"/>
  <c r="Z325" i="13"/>
  <c r="W326" i="13"/>
  <c r="X326" i="13"/>
  <c r="Y326" i="13"/>
  <c r="Z326" i="13"/>
  <c r="W327" i="13"/>
  <c r="X327" i="13"/>
  <c r="Y327" i="13"/>
  <c r="Z327" i="13"/>
  <c r="W328" i="13"/>
  <c r="X328" i="13"/>
  <c r="Y328" i="13"/>
  <c r="Z328" i="13"/>
  <c r="W329" i="13"/>
  <c r="X329" i="13"/>
  <c r="Y329" i="13"/>
  <c r="Z329" i="13"/>
  <c r="W330" i="13"/>
  <c r="X330" i="13"/>
  <c r="Y330" i="13"/>
  <c r="Z330" i="13"/>
  <c r="W331" i="13"/>
  <c r="X331" i="13"/>
  <c r="Y331" i="13"/>
  <c r="Z331" i="13"/>
  <c r="W332" i="13"/>
  <c r="X332" i="13"/>
  <c r="Y332" i="13"/>
  <c r="Z332" i="13"/>
  <c r="W333" i="13"/>
  <c r="X333" i="13"/>
  <c r="Y333" i="13"/>
  <c r="Z333" i="13"/>
  <c r="W334" i="13"/>
  <c r="X334" i="13"/>
  <c r="Y334" i="13"/>
  <c r="Z334" i="13"/>
  <c r="W335" i="13"/>
  <c r="X335" i="13"/>
  <c r="Y335" i="13"/>
  <c r="Z335" i="13"/>
  <c r="W336" i="13"/>
  <c r="X336" i="13"/>
  <c r="Y336" i="13"/>
  <c r="Z336" i="13"/>
  <c r="W337" i="13"/>
  <c r="X337" i="13"/>
  <c r="Y337" i="13"/>
  <c r="Z337" i="13"/>
  <c r="W338" i="13"/>
  <c r="X338" i="13"/>
  <c r="Y338" i="13"/>
  <c r="Z338" i="13"/>
  <c r="W339" i="13"/>
  <c r="X339" i="13"/>
  <c r="Y339" i="13"/>
  <c r="Z339" i="13"/>
  <c r="W340" i="13"/>
  <c r="X340" i="13"/>
  <c r="Y340" i="13"/>
  <c r="Z340" i="13"/>
  <c r="W341" i="13"/>
  <c r="X341" i="13"/>
  <c r="Y341" i="13"/>
  <c r="Z341" i="13"/>
  <c r="W342" i="13"/>
  <c r="X342" i="13"/>
  <c r="Y342" i="13"/>
  <c r="Z342" i="13"/>
  <c r="W343" i="13"/>
  <c r="X343" i="13"/>
  <c r="Y343" i="13"/>
  <c r="Z343" i="13"/>
  <c r="W344" i="13"/>
  <c r="X344" i="13"/>
  <c r="Y344" i="13"/>
  <c r="Z344" i="13"/>
  <c r="W345" i="13"/>
  <c r="X345" i="13"/>
  <c r="Y345" i="13"/>
  <c r="Z345" i="13"/>
  <c r="W346" i="13"/>
  <c r="X346" i="13"/>
  <c r="Y346" i="13"/>
  <c r="Z346" i="13"/>
  <c r="W347" i="13"/>
  <c r="X347" i="13"/>
  <c r="Y347" i="13"/>
  <c r="Z347" i="13"/>
  <c r="W348" i="13"/>
  <c r="X348" i="13"/>
  <c r="Y348" i="13"/>
  <c r="Z348" i="13"/>
  <c r="W349" i="13"/>
  <c r="X349" i="13"/>
  <c r="Y349" i="13"/>
  <c r="Z349" i="13"/>
  <c r="W350" i="13"/>
  <c r="X350" i="13"/>
  <c r="Y350" i="13"/>
  <c r="Z350" i="13"/>
  <c r="W351" i="13"/>
  <c r="X351" i="13"/>
  <c r="Y351" i="13"/>
  <c r="Z351" i="13"/>
  <c r="W352" i="13"/>
  <c r="X352" i="13"/>
  <c r="Y352" i="13"/>
  <c r="Z352" i="13"/>
  <c r="W353" i="13"/>
  <c r="X353" i="13"/>
  <c r="Y353" i="13"/>
  <c r="Z353" i="13"/>
  <c r="W354" i="13"/>
  <c r="X354" i="13"/>
  <c r="Y354" i="13"/>
  <c r="Z354" i="13"/>
  <c r="W355" i="13"/>
  <c r="X355" i="13"/>
  <c r="Y355" i="13"/>
  <c r="Z355" i="13"/>
  <c r="W356" i="13"/>
  <c r="X356" i="13"/>
  <c r="Y356" i="13"/>
  <c r="Z356" i="13"/>
  <c r="W357" i="13"/>
  <c r="X357" i="13"/>
  <c r="Y357" i="13"/>
  <c r="Z357" i="13"/>
  <c r="W358" i="13"/>
  <c r="X358" i="13"/>
  <c r="Y358" i="13"/>
  <c r="Z358" i="13"/>
  <c r="W359" i="13"/>
  <c r="X359" i="13"/>
  <c r="Y359" i="13"/>
  <c r="Z359" i="13"/>
  <c r="W360" i="13"/>
  <c r="X360" i="13"/>
  <c r="Y360" i="13"/>
  <c r="Z360" i="13"/>
  <c r="W361" i="13"/>
  <c r="X361" i="13"/>
  <c r="Y361" i="13"/>
  <c r="Z361" i="13"/>
  <c r="W362" i="13"/>
  <c r="X362" i="13"/>
  <c r="Y362" i="13"/>
  <c r="Z362" i="13"/>
  <c r="W363" i="13"/>
  <c r="X363" i="13"/>
  <c r="Y363" i="13"/>
  <c r="Z363" i="13"/>
  <c r="W364" i="13"/>
  <c r="X364" i="13"/>
  <c r="Y364" i="13"/>
  <c r="Z364" i="13"/>
  <c r="W365" i="13"/>
  <c r="X365" i="13"/>
  <c r="Y365" i="13"/>
  <c r="Z365" i="13"/>
  <c r="W366" i="13"/>
  <c r="X366" i="13"/>
  <c r="Y366" i="13"/>
  <c r="Z366" i="13"/>
  <c r="W367" i="13"/>
  <c r="X367" i="13"/>
  <c r="Y367" i="13"/>
  <c r="Z367" i="13"/>
  <c r="W368" i="13"/>
  <c r="X368" i="13"/>
  <c r="Y368" i="13"/>
  <c r="Z368" i="13"/>
  <c r="W369" i="13"/>
  <c r="X369" i="13"/>
  <c r="Y369" i="13"/>
  <c r="Z369" i="13"/>
  <c r="W370" i="13"/>
  <c r="X370" i="13"/>
  <c r="Y370" i="13"/>
  <c r="Z370" i="13"/>
  <c r="W371" i="13"/>
  <c r="X371" i="13"/>
  <c r="Y371" i="13"/>
  <c r="Z371" i="13"/>
  <c r="W372" i="13"/>
  <c r="X372" i="13"/>
  <c r="Y372" i="13"/>
  <c r="Z372" i="13"/>
  <c r="W373" i="13"/>
  <c r="X373" i="13"/>
  <c r="Y373" i="13"/>
  <c r="Z373" i="13"/>
  <c r="W374" i="13"/>
  <c r="X374" i="13"/>
  <c r="Y374" i="13"/>
  <c r="Z374" i="13"/>
  <c r="W375" i="13"/>
  <c r="X375" i="13"/>
  <c r="Y375" i="13"/>
  <c r="Z375" i="13"/>
  <c r="W376" i="13"/>
  <c r="X376" i="13"/>
  <c r="Y376" i="13"/>
  <c r="Z376" i="13"/>
  <c r="W377" i="13"/>
  <c r="X377" i="13"/>
  <c r="Y377" i="13"/>
  <c r="Z377" i="13"/>
  <c r="W378" i="13"/>
  <c r="X378" i="13"/>
  <c r="Y378" i="13"/>
  <c r="Z378" i="13"/>
  <c r="W379" i="13"/>
  <c r="X379" i="13"/>
  <c r="Y379" i="13"/>
  <c r="Z379" i="13"/>
  <c r="W380" i="13"/>
  <c r="X380" i="13"/>
  <c r="Y380" i="13"/>
  <c r="Z380" i="13"/>
  <c r="W381" i="13"/>
  <c r="X381" i="13"/>
  <c r="Y381" i="13"/>
  <c r="Z381" i="13"/>
  <c r="W382" i="13"/>
  <c r="X382" i="13"/>
  <c r="Y382" i="13"/>
  <c r="Z382" i="13"/>
  <c r="W383" i="13"/>
  <c r="X383" i="13"/>
  <c r="Y383" i="13"/>
  <c r="Z383" i="13"/>
  <c r="W384" i="13"/>
  <c r="X384" i="13"/>
  <c r="Y384" i="13"/>
  <c r="Z384" i="13"/>
  <c r="W385" i="13"/>
  <c r="X385" i="13"/>
  <c r="Y385" i="13"/>
  <c r="Z385" i="13"/>
  <c r="W386" i="13"/>
  <c r="X386" i="13"/>
  <c r="Y386" i="13"/>
  <c r="Z386" i="13"/>
  <c r="W387" i="13"/>
  <c r="X387" i="13"/>
  <c r="Y387" i="13"/>
  <c r="Z387" i="13"/>
  <c r="W388" i="13"/>
  <c r="X388" i="13"/>
  <c r="Y388" i="13"/>
  <c r="Z388" i="13"/>
  <c r="W389" i="13"/>
  <c r="X389" i="13"/>
  <c r="Y389" i="13"/>
  <c r="Z389" i="13"/>
  <c r="W390" i="13"/>
  <c r="X390" i="13"/>
  <c r="Y390" i="13"/>
  <c r="Z390" i="13"/>
  <c r="W391" i="13"/>
  <c r="X391" i="13"/>
  <c r="Y391" i="13"/>
  <c r="Z391" i="13"/>
  <c r="W392" i="13"/>
  <c r="X392" i="13"/>
  <c r="Y392" i="13"/>
  <c r="Z392" i="13"/>
  <c r="W393" i="13"/>
  <c r="X393" i="13"/>
  <c r="Y393" i="13"/>
  <c r="Z393" i="13"/>
  <c r="W394" i="13"/>
  <c r="X394" i="13"/>
  <c r="Y394" i="13"/>
  <c r="Z394" i="13"/>
  <c r="W395" i="13"/>
  <c r="X395" i="13"/>
  <c r="Y395" i="13"/>
  <c r="Z395" i="13"/>
  <c r="W396" i="13"/>
  <c r="X396" i="13"/>
  <c r="Y396" i="13"/>
  <c r="Z396" i="13"/>
  <c r="W397" i="13"/>
  <c r="X397" i="13"/>
  <c r="Y397" i="13"/>
  <c r="Z397" i="13"/>
  <c r="W398" i="13"/>
  <c r="X398" i="13"/>
  <c r="Y398" i="13"/>
  <c r="Z398" i="13"/>
  <c r="W399" i="13"/>
  <c r="X399" i="13"/>
  <c r="Y399" i="13"/>
  <c r="Z399" i="13"/>
  <c r="W400" i="13"/>
  <c r="X400" i="13"/>
  <c r="Y400" i="13"/>
  <c r="Z400" i="13"/>
  <c r="W401" i="13"/>
  <c r="X401" i="13"/>
  <c r="Y401" i="13"/>
  <c r="Z401" i="13"/>
  <c r="W2" i="13"/>
  <c r="X2" i="13"/>
  <c r="Y2" i="13"/>
  <c r="Z2" i="13"/>
  <c r="W202" i="13"/>
  <c r="Z203" i="13"/>
  <c r="Y204" i="13"/>
  <c r="X205" i="13"/>
  <c r="W206" i="13"/>
  <c r="Z207" i="13"/>
  <c r="Y208" i="13"/>
  <c r="X209" i="13"/>
  <c r="W210" i="13"/>
  <c r="Z211" i="13"/>
  <c r="Y212" i="13"/>
  <c r="X213" i="13"/>
  <c r="W214" i="13"/>
  <c r="Z215" i="13"/>
  <c r="Y216" i="13"/>
  <c r="X217" i="13"/>
  <c r="W218" i="13"/>
  <c r="Z219" i="13"/>
  <c r="Y220" i="13"/>
  <c r="X221" i="13"/>
  <c r="W222" i="13"/>
  <c r="Z223" i="13"/>
  <c r="Y224" i="13"/>
  <c r="X225" i="13"/>
  <c r="W226" i="13"/>
  <c r="Z227" i="13"/>
  <c r="Y228" i="13"/>
  <c r="X229" i="13"/>
  <c r="W230" i="13"/>
  <c r="Z231" i="13"/>
  <c r="Y232" i="13"/>
  <c r="X233" i="13"/>
  <c r="W234" i="13"/>
  <c r="Z235" i="13"/>
  <c r="Y236" i="13"/>
  <c r="X237" i="13"/>
  <c r="W238" i="13"/>
  <c r="Z239" i="13"/>
  <c r="Y240" i="13"/>
  <c r="X241" i="13"/>
  <c r="W242" i="13"/>
  <c r="Z243" i="13"/>
  <c r="Y244" i="13"/>
  <c r="X245" i="13"/>
  <c r="W246" i="13"/>
  <c r="Z247" i="13"/>
  <c r="Y248" i="13"/>
  <c r="X249" i="13"/>
  <c r="W250" i="13"/>
  <c r="Z251" i="13"/>
  <c r="Y252" i="13"/>
  <c r="X253" i="13"/>
  <c r="W254" i="13"/>
  <c r="Z255" i="13"/>
  <c r="Y256" i="13"/>
  <c r="X257" i="13"/>
  <c r="W258" i="13"/>
  <c r="Z259" i="13"/>
  <c r="Y260" i="13"/>
  <c r="X261" i="13"/>
  <c r="W262" i="13"/>
  <c r="Z263" i="13"/>
  <c r="Y264" i="13"/>
  <c r="X265" i="13"/>
  <c r="W266" i="13"/>
  <c r="Z267" i="13"/>
  <c r="Y268" i="13"/>
  <c r="X269" i="13"/>
  <c r="X202" i="13"/>
  <c r="W203" i="13"/>
  <c r="Z204" i="13"/>
  <c r="Y205" i="13"/>
  <c r="X206" i="13"/>
  <c r="W207" i="13"/>
  <c r="Z208" i="13"/>
  <c r="Y209" i="13"/>
  <c r="X210" i="13"/>
  <c r="W211" i="13"/>
  <c r="Z212" i="13"/>
  <c r="Y213" i="13"/>
  <c r="X214" i="13"/>
  <c r="W215" i="13"/>
  <c r="Z216" i="13"/>
  <c r="Y217" i="13"/>
  <c r="X218" i="13"/>
  <c r="W219" i="13"/>
  <c r="Z220" i="13"/>
  <c r="Y221" i="13"/>
  <c r="X222" i="13"/>
  <c r="W223" i="13"/>
  <c r="Z224" i="13"/>
  <c r="Y225" i="13"/>
  <c r="X226" i="13"/>
  <c r="W227" i="13"/>
  <c r="Z228" i="13"/>
  <c r="Y229" i="13"/>
  <c r="X230" i="13"/>
  <c r="W231" i="13"/>
  <c r="Z232" i="13"/>
  <c r="Y233" i="13"/>
  <c r="X234" i="13"/>
  <c r="W235" i="13"/>
  <c r="Z236" i="13"/>
  <c r="Y237" i="13"/>
  <c r="X238" i="13"/>
  <c r="W239" i="13"/>
  <c r="Z240" i="13"/>
  <c r="Y241" i="13"/>
  <c r="X242" i="13"/>
  <c r="W243" i="13"/>
  <c r="Z244" i="13"/>
  <c r="Y245" i="13"/>
  <c r="X246" i="13"/>
  <c r="W247" i="13"/>
  <c r="Z248" i="13"/>
  <c r="Y249" i="13"/>
  <c r="X250" i="13"/>
  <c r="W251" i="13"/>
  <c r="Z252" i="13"/>
  <c r="Y253" i="13"/>
  <c r="X254" i="13"/>
  <c r="W255" i="13"/>
  <c r="Z256" i="13"/>
  <c r="Y257" i="13"/>
  <c r="X258" i="13"/>
  <c r="W259" i="13"/>
  <c r="Z260" i="13"/>
  <c r="Y261" i="13"/>
  <c r="X262" i="13"/>
  <c r="W263" i="13"/>
  <c r="Z264" i="13"/>
  <c r="Y265" i="13"/>
  <c r="X266" i="13"/>
  <c r="W267" i="13"/>
  <c r="Z268" i="13"/>
  <c r="Y202" i="13"/>
  <c r="X203" i="13"/>
  <c r="W204" i="13"/>
  <c r="Z205" i="13"/>
  <c r="Y206" i="13"/>
  <c r="X207" i="13"/>
  <c r="W208" i="13"/>
  <c r="Z209" i="13"/>
  <c r="Y210" i="13"/>
  <c r="X211" i="13"/>
  <c r="W212" i="13"/>
  <c r="Z213" i="13"/>
  <c r="Y214" i="13"/>
  <c r="X215" i="13"/>
  <c r="W216" i="13"/>
  <c r="Z217" i="13"/>
  <c r="Y218" i="13"/>
  <c r="X219" i="13"/>
  <c r="W220" i="13"/>
  <c r="Z221" i="13"/>
  <c r="Y222" i="13"/>
  <c r="X223" i="13"/>
  <c r="W224" i="13"/>
  <c r="Z225" i="13"/>
  <c r="Y226" i="13"/>
  <c r="X227" i="13"/>
  <c r="W228" i="13"/>
  <c r="Z229" i="13"/>
  <c r="Y230" i="13"/>
  <c r="X231" i="13"/>
  <c r="W232" i="13"/>
  <c r="Z233" i="13"/>
  <c r="Y234" i="13"/>
  <c r="X235" i="13"/>
  <c r="W236" i="13"/>
  <c r="Z237" i="13"/>
  <c r="Y238" i="13"/>
  <c r="X239" i="13"/>
  <c r="W240" i="13"/>
  <c r="Z241" i="13"/>
  <c r="Y242" i="13"/>
  <c r="X243" i="13"/>
  <c r="W244" i="13"/>
  <c r="Z245" i="13"/>
  <c r="Y246" i="13"/>
  <c r="X247" i="13"/>
  <c r="W248" i="13"/>
  <c r="Z249" i="13"/>
  <c r="Y250" i="13"/>
  <c r="X251" i="13"/>
  <c r="W252" i="13"/>
  <c r="Z253" i="13"/>
  <c r="Y254" i="13"/>
  <c r="X255" i="13"/>
  <c r="W256" i="13"/>
  <c r="Z257" i="13"/>
  <c r="Y258" i="13"/>
  <c r="X259" i="13"/>
  <c r="W260" i="13"/>
  <c r="Z261" i="13"/>
  <c r="Y262" i="13"/>
  <c r="X263" i="13"/>
  <c r="W264" i="13"/>
  <c r="Z265" i="13"/>
  <c r="Y266" i="13"/>
  <c r="X267" i="13"/>
  <c r="W268" i="13"/>
  <c r="Z269" i="13"/>
  <c r="Z202" i="13"/>
  <c r="W209" i="13"/>
  <c r="X212" i="13"/>
  <c r="Y215" i="13"/>
  <c r="Z218" i="13"/>
  <c r="W225" i="13"/>
  <c r="X228" i="13"/>
  <c r="Y231" i="13"/>
  <c r="Z234" i="13"/>
  <c r="W241" i="13"/>
  <c r="X244" i="13"/>
  <c r="Y247" i="13"/>
  <c r="Z250" i="13"/>
  <c r="W257" i="13"/>
  <c r="X260" i="13"/>
  <c r="Y263" i="13"/>
  <c r="Z266" i="13"/>
  <c r="Y269" i="13"/>
  <c r="Y270" i="13"/>
  <c r="X271" i="13"/>
  <c r="W272" i="13"/>
  <c r="Z273" i="13"/>
  <c r="Y274" i="13"/>
  <c r="X275" i="13"/>
  <c r="W276" i="13"/>
  <c r="Z277" i="13"/>
  <c r="Y278" i="13"/>
  <c r="X279" i="13"/>
  <c r="W280" i="13"/>
  <c r="Z281" i="13"/>
  <c r="Y282" i="13"/>
  <c r="X283" i="13"/>
  <c r="W284" i="13"/>
  <c r="Z285" i="13"/>
  <c r="Y286" i="13"/>
  <c r="X287" i="13"/>
  <c r="W288" i="13"/>
  <c r="Z289" i="13"/>
  <c r="Y290" i="13"/>
  <c r="X291" i="13"/>
  <c r="W292" i="13"/>
  <c r="Z293" i="13"/>
  <c r="Y294" i="13"/>
  <c r="X295" i="13"/>
  <c r="W296" i="13"/>
  <c r="Z297" i="13"/>
  <c r="Y298" i="13"/>
  <c r="X299" i="13"/>
  <c r="W300" i="13"/>
  <c r="Z301" i="13"/>
  <c r="Y203" i="13"/>
  <c r="Z206" i="13"/>
  <c r="W213" i="13"/>
  <c r="X216" i="13"/>
  <c r="Y219" i="13"/>
  <c r="Z222" i="13"/>
  <c r="W229" i="13"/>
  <c r="X232" i="13"/>
  <c r="Y235" i="13"/>
  <c r="Z238" i="13"/>
  <c r="W245" i="13"/>
  <c r="X248" i="13"/>
  <c r="Y251" i="13"/>
  <c r="Z254" i="13"/>
  <c r="W261" i="13"/>
  <c r="X264" i="13"/>
  <c r="Y267" i="13"/>
  <c r="Z270" i="13"/>
  <c r="Y271" i="13"/>
  <c r="X272" i="13"/>
  <c r="W273" i="13"/>
  <c r="Z274" i="13"/>
  <c r="Y275" i="13"/>
  <c r="X276" i="13"/>
  <c r="W277" i="13"/>
  <c r="Z278" i="13"/>
  <c r="Y279" i="13"/>
  <c r="X280" i="13"/>
  <c r="W281" i="13"/>
  <c r="Z282" i="13"/>
  <c r="Y283" i="13"/>
  <c r="X284" i="13"/>
  <c r="W285" i="13"/>
  <c r="Z286" i="13"/>
  <c r="Y287" i="13"/>
  <c r="X288" i="13"/>
  <c r="W289" i="13"/>
  <c r="Z290" i="13"/>
  <c r="Y291" i="13"/>
  <c r="X292" i="13"/>
  <c r="W293" i="13"/>
  <c r="Z294" i="13"/>
  <c r="Y295" i="13"/>
  <c r="X296" i="13"/>
  <c r="W297" i="13"/>
  <c r="Z298" i="13"/>
  <c r="Y299" i="13"/>
  <c r="X300" i="13"/>
  <c r="W301" i="13"/>
  <c r="X204" i="13"/>
  <c r="Y207" i="13"/>
  <c r="Z210" i="13"/>
  <c r="W217" i="13"/>
  <c r="X220" i="13"/>
  <c r="Y223" i="13"/>
  <c r="Z226" i="13"/>
  <c r="W233" i="13"/>
  <c r="X236" i="13"/>
  <c r="Y239" i="13"/>
  <c r="Z242" i="13"/>
  <c r="W249" i="13"/>
  <c r="X252" i="13"/>
  <c r="Y255" i="13"/>
  <c r="Z258" i="13"/>
  <c r="W265" i="13"/>
  <c r="X268" i="13"/>
  <c r="W270" i="13"/>
  <c r="Z271" i="13"/>
  <c r="Y272" i="13"/>
  <c r="X273" i="13"/>
  <c r="W274" i="13"/>
  <c r="Z275" i="13"/>
  <c r="Y276" i="13"/>
  <c r="X277" i="13"/>
  <c r="W278" i="13"/>
  <c r="Z279" i="13"/>
  <c r="Y280" i="13"/>
  <c r="X281" i="13"/>
  <c r="W282" i="13"/>
  <c r="Z283" i="13"/>
  <c r="Y284" i="13"/>
  <c r="X285" i="13"/>
  <c r="W286" i="13"/>
  <c r="Z287" i="13"/>
  <c r="Y288" i="13"/>
  <c r="X289" i="13"/>
  <c r="W290" i="13"/>
  <c r="Z291" i="13"/>
  <c r="Y292" i="13"/>
  <c r="X293" i="13"/>
  <c r="W294" i="13"/>
  <c r="Z295" i="13"/>
  <c r="Y296" i="13"/>
  <c r="X297" i="13"/>
  <c r="W298" i="13"/>
  <c r="Z299" i="13"/>
  <c r="Y300" i="13"/>
  <c r="X301" i="13"/>
  <c r="Z300" i="13"/>
  <c r="Y297" i="13"/>
  <c r="X294" i="13"/>
  <c r="W291" i="13"/>
  <c r="Z284" i="13"/>
  <c r="Y281" i="13"/>
  <c r="X278" i="13"/>
  <c r="W275" i="13"/>
  <c r="W253" i="13"/>
  <c r="X240" i="13"/>
  <c r="Y227" i="13"/>
  <c r="Z214" i="13"/>
  <c r="Z296" i="13"/>
  <c r="Y293" i="13"/>
  <c r="X290" i="13"/>
  <c r="W287" i="13"/>
  <c r="Z280" i="13"/>
  <c r="Y277" i="13"/>
  <c r="X274" i="13"/>
  <c r="W271" i="13"/>
  <c r="Z262" i="13"/>
  <c r="W237" i="13"/>
  <c r="X224" i="13"/>
  <c r="Y211" i="13"/>
  <c r="W299" i="13"/>
  <c r="Z292" i="13"/>
  <c r="Y289" i="13"/>
  <c r="X286" i="13"/>
  <c r="W283" i="13"/>
  <c r="Z276" i="13"/>
  <c r="Y273" i="13"/>
  <c r="X270" i="13"/>
  <c r="Y259" i="13"/>
  <c r="Z246" i="13"/>
  <c r="W221" i="13"/>
  <c r="X208" i="13"/>
  <c r="Y301" i="13"/>
  <c r="X298" i="13"/>
  <c r="W295" i="13"/>
  <c r="Z288" i="13"/>
  <c r="Y285" i="13"/>
  <c r="X282" i="13"/>
  <c r="W279" i="13"/>
  <c r="Z272" i="13"/>
  <c r="W269" i="13"/>
  <c r="X256" i="13"/>
  <c r="Y243" i="13"/>
  <c r="Z230" i="13"/>
  <c r="W205" i="13"/>
  <c r="V2" i="13" l="1"/>
  <c r="B2" i="8" s="1" a="1"/>
  <c r="V3" i="13"/>
  <c r="B3" i="8" s="1" a="1"/>
  <c r="V4" i="13"/>
  <c r="B4" i="8" s="1" a="1"/>
  <c r="V5" i="13"/>
  <c r="B5" i="8" s="1" a="1"/>
  <c r="V6" i="13"/>
  <c r="B6" i="8" s="1" a="1"/>
  <c r="V7" i="13"/>
  <c r="B7" i="8" s="1" a="1"/>
  <c r="V8" i="13"/>
  <c r="B8" i="8" s="1" a="1"/>
  <c r="V9" i="13"/>
  <c r="B9" i="8" s="1" a="1"/>
  <c r="V10" i="13"/>
  <c r="B10" i="8" s="1" a="1"/>
  <c r="V11" i="13"/>
  <c r="B11" i="8" s="1" a="1"/>
  <c r="V12" i="13"/>
  <c r="B12" i="8" s="1" a="1"/>
  <c r="V13" i="13"/>
  <c r="B13" i="8" s="1" a="1"/>
  <c r="V14" i="13"/>
  <c r="B14" i="8" s="1" a="1"/>
  <c r="V15" i="13"/>
  <c r="B15" i="8" s="1" a="1"/>
  <c r="V16" i="13"/>
  <c r="B16" i="8" s="1" a="1"/>
  <c r="V17" i="13"/>
  <c r="B17" i="8" s="1" a="1"/>
  <c r="V18" i="13"/>
  <c r="B18" i="8" s="1" a="1"/>
  <c r="V19" i="13"/>
  <c r="B19" i="8" s="1" a="1"/>
  <c r="V20" i="13"/>
  <c r="B20" i="8" s="1" a="1"/>
  <c r="V21" i="13"/>
  <c r="B21" i="8" s="1" a="1"/>
  <c r="V22" i="13"/>
  <c r="B22" i="8" s="1" a="1"/>
  <c r="V23" i="13"/>
  <c r="B23" i="8" s="1" a="1"/>
  <c r="V24" i="13"/>
  <c r="B24" i="8" s="1" a="1"/>
  <c r="V25" i="13"/>
  <c r="B25" i="8" s="1" a="1"/>
  <c r="V26" i="13"/>
  <c r="B26" i="8" s="1" a="1"/>
  <c r="V27" i="13"/>
  <c r="B27" i="8" s="1" a="1"/>
  <c r="V28" i="13"/>
  <c r="B28" i="8" s="1" a="1"/>
  <c r="V29" i="13"/>
  <c r="B29" i="8" s="1" a="1"/>
  <c r="V30" i="13"/>
  <c r="B30" i="8" s="1" a="1"/>
  <c r="V31" i="13"/>
  <c r="B31" i="8" s="1" a="1"/>
  <c r="V32" i="13"/>
  <c r="B32" i="8" s="1" a="1"/>
  <c r="V33" i="13"/>
  <c r="B33" i="8" s="1" a="1"/>
  <c r="V34" i="13"/>
  <c r="B34" i="8" s="1" a="1"/>
  <c r="V35" i="13"/>
  <c r="B35" i="8" s="1" a="1"/>
  <c r="V36" i="13"/>
  <c r="B36" i="8" s="1" a="1"/>
  <c r="V37" i="13"/>
  <c r="B37" i="8" s="1" a="1"/>
  <c r="V38" i="13"/>
  <c r="B38" i="8" s="1" a="1"/>
  <c r="V39" i="13"/>
  <c r="B39" i="8" s="1" a="1"/>
  <c r="V40" i="13"/>
  <c r="B40" i="8" s="1" a="1"/>
  <c r="V41" i="13"/>
  <c r="B41" i="8" s="1" a="1"/>
  <c r="V42" i="13"/>
  <c r="B42" i="8" s="1" a="1"/>
  <c r="V43" i="13"/>
  <c r="B43" i="8" s="1" a="1"/>
  <c r="V44" i="13"/>
  <c r="B44" i="8" s="1" a="1"/>
  <c r="V45" i="13"/>
  <c r="B45" i="8" s="1" a="1"/>
  <c r="V46" i="13"/>
  <c r="B46" i="8" s="1" a="1"/>
  <c r="V47" i="13"/>
  <c r="B47" i="8" s="1" a="1"/>
  <c r="V48" i="13"/>
  <c r="B48" i="8" s="1" a="1"/>
  <c r="V49" i="13"/>
  <c r="B49" i="8" s="1" a="1"/>
  <c r="V50" i="13"/>
  <c r="B50" i="8" s="1" a="1"/>
  <c r="V51" i="13"/>
  <c r="B51" i="8" s="1" a="1"/>
  <c r="V52" i="13"/>
  <c r="B52" i="8" s="1" a="1"/>
  <c r="V53" i="13"/>
  <c r="B53" i="8" s="1" a="1"/>
  <c r="V54" i="13"/>
  <c r="B54" i="8" s="1" a="1"/>
  <c r="V55" i="13"/>
  <c r="B55" i="8" s="1" a="1"/>
  <c r="V56" i="13"/>
  <c r="B56" i="8" s="1" a="1"/>
  <c r="V57" i="13"/>
  <c r="B57" i="8" s="1" a="1"/>
  <c r="V58" i="13"/>
  <c r="B58" i="8" s="1" a="1"/>
  <c r="V59" i="13"/>
  <c r="B59" i="8" s="1" a="1"/>
  <c r="V60" i="13"/>
  <c r="B60" i="8" s="1" a="1"/>
  <c r="V61" i="13"/>
  <c r="B61" i="8" s="1" a="1"/>
  <c r="V62" i="13"/>
  <c r="B62" i="8" s="1" a="1"/>
  <c r="V63" i="13"/>
  <c r="B63" i="8" s="1" a="1"/>
  <c r="V64" i="13"/>
  <c r="B64" i="8" s="1" a="1"/>
  <c r="V65" i="13"/>
  <c r="B65" i="8" s="1" a="1"/>
  <c r="V66" i="13"/>
  <c r="B66" i="8" s="1" a="1"/>
  <c r="V67" i="13"/>
  <c r="B67" i="8" s="1" a="1"/>
  <c r="V68" i="13"/>
  <c r="B68" i="8" s="1" a="1"/>
  <c r="V69" i="13"/>
  <c r="B69" i="8" s="1" a="1"/>
  <c r="V70" i="13"/>
  <c r="B70" i="8" s="1" a="1"/>
  <c r="V71" i="13"/>
  <c r="B71" i="8" s="1" a="1"/>
  <c r="V72" i="13"/>
  <c r="B72" i="8" s="1" a="1"/>
  <c r="V73" i="13"/>
  <c r="B73" i="8" s="1" a="1"/>
  <c r="V74" i="13"/>
  <c r="B74" i="8" s="1" a="1"/>
  <c r="V75" i="13"/>
  <c r="B75" i="8" s="1" a="1"/>
  <c r="V76" i="13"/>
  <c r="B76" i="8" s="1" a="1"/>
  <c r="V77" i="13"/>
  <c r="B77" i="8" s="1" a="1"/>
  <c r="V78" i="13"/>
  <c r="B78" i="8" s="1" a="1"/>
  <c r="V79" i="13"/>
  <c r="B79" i="8" s="1" a="1"/>
  <c r="V80" i="13"/>
  <c r="B80" i="8" s="1" a="1"/>
  <c r="V81" i="13"/>
  <c r="B81" i="8" s="1" a="1"/>
  <c r="V82" i="13"/>
  <c r="B82" i="8" s="1" a="1"/>
  <c r="V83" i="13"/>
  <c r="B83" i="8" s="1" a="1"/>
  <c r="V84" i="13"/>
  <c r="B84" i="8" s="1" a="1"/>
  <c r="V85" i="13"/>
  <c r="B85" i="8" s="1" a="1"/>
  <c r="V86" i="13"/>
  <c r="B86" i="8" s="1" a="1"/>
  <c r="V87" i="13"/>
  <c r="B87" i="8" s="1" a="1"/>
  <c r="V88" i="13"/>
  <c r="B88" i="8" s="1" a="1"/>
  <c r="V89" i="13"/>
  <c r="B89" i="8" s="1" a="1"/>
  <c r="V90" i="13"/>
  <c r="B90" i="8" s="1" a="1"/>
  <c r="V91" i="13"/>
  <c r="B91" i="8" s="1" a="1"/>
  <c r="V92" i="13"/>
  <c r="B92" i="8" s="1" a="1"/>
  <c r="V93" i="13"/>
  <c r="B93" i="8" s="1" a="1"/>
  <c r="V94" i="13"/>
  <c r="B94" i="8" s="1" a="1"/>
  <c r="V95" i="13"/>
  <c r="B95" i="8" s="1" a="1"/>
  <c r="V96" i="13"/>
  <c r="B96" i="8" s="1" a="1"/>
  <c r="V97" i="13"/>
  <c r="B97" i="8" s="1" a="1"/>
  <c r="V98" i="13"/>
  <c r="B98" i="8" s="1" a="1"/>
  <c r="V99" i="13"/>
  <c r="B99" i="8" s="1" a="1"/>
  <c r="V100" i="13"/>
  <c r="B100" i="8" s="1" a="1"/>
  <c r="V101" i="13"/>
  <c r="B101" i="8" s="1" a="1"/>
  <c r="V102" i="13"/>
  <c r="B102" i="8" s="1" a="1"/>
  <c r="V103" i="13"/>
  <c r="B103" i="8" s="1" a="1"/>
  <c r="V104" i="13"/>
  <c r="B104" i="8" s="1" a="1"/>
  <c r="V105" i="13"/>
  <c r="B105" i="8" s="1" a="1"/>
  <c r="V106" i="13"/>
  <c r="B106" i="8" s="1" a="1"/>
  <c r="V107" i="13"/>
  <c r="B107" i="8" s="1" a="1"/>
  <c r="V108" i="13"/>
  <c r="B108" i="8" s="1" a="1"/>
  <c r="V109" i="13"/>
  <c r="B109" i="8" s="1" a="1"/>
  <c r="V110" i="13"/>
  <c r="B110" i="8" s="1" a="1"/>
  <c r="V111" i="13"/>
  <c r="B111" i="8" s="1" a="1"/>
  <c r="V112" i="13"/>
  <c r="B112" i="8" s="1" a="1"/>
  <c r="V113" i="13"/>
  <c r="B113" i="8" s="1" a="1"/>
  <c r="V114" i="13"/>
  <c r="B114" i="8" s="1" a="1"/>
  <c r="V115" i="13"/>
  <c r="B115" i="8" s="1" a="1"/>
  <c r="V116" i="13"/>
  <c r="B116" i="8" s="1" a="1"/>
  <c r="V117" i="13"/>
  <c r="B117" i="8" s="1" a="1"/>
  <c r="V118" i="13"/>
  <c r="B118" i="8" s="1" a="1"/>
  <c r="V119" i="13"/>
  <c r="B119" i="8" s="1" a="1"/>
  <c r="V120" i="13"/>
  <c r="B120" i="8" s="1" a="1"/>
  <c r="V121" i="13"/>
  <c r="B121" i="8" s="1" a="1"/>
  <c r="V122" i="13"/>
  <c r="B122" i="8" s="1" a="1"/>
  <c r="V123" i="13"/>
  <c r="B123" i="8" s="1" a="1"/>
  <c r="V124" i="13"/>
  <c r="B124" i="8" s="1" a="1"/>
  <c r="V125" i="13"/>
  <c r="B125" i="8" s="1" a="1"/>
  <c r="V126" i="13"/>
  <c r="B126" i="8" s="1" a="1"/>
  <c r="V127" i="13"/>
  <c r="B127" i="8" s="1" a="1"/>
  <c r="V128" i="13"/>
  <c r="B128" i="8" s="1" a="1"/>
  <c r="V129" i="13"/>
  <c r="B129" i="8" s="1" a="1"/>
  <c r="V130" i="13"/>
  <c r="B130" i="8" s="1" a="1"/>
  <c r="V131" i="13"/>
  <c r="B131" i="8" s="1" a="1"/>
  <c r="V132" i="13"/>
  <c r="B132" i="8" s="1" a="1"/>
  <c r="V133" i="13"/>
  <c r="B133" i="8" s="1" a="1"/>
  <c r="V134" i="13"/>
  <c r="B134" i="8" s="1" a="1"/>
  <c r="V135" i="13"/>
  <c r="B135" i="8" s="1" a="1"/>
  <c r="V136" i="13"/>
  <c r="B136" i="8" s="1" a="1"/>
  <c r="V137" i="13"/>
  <c r="B137" i="8" s="1" a="1"/>
  <c r="V138" i="13"/>
  <c r="B138" i="8" s="1" a="1"/>
  <c r="V139" i="13"/>
  <c r="B139" i="8" s="1" a="1"/>
  <c r="V140" i="13"/>
  <c r="B140" i="8" s="1" a="1"/>
  <c r="V141" i="13"/>
  <c r="B141" i="8" s="1" a="1"/>
  <c r="V142" i="13"/>
  <c r="B142" i="8" s="1" a="1"/>
  <c r="V143" i="13"/>
  <c r="B143" i="8" s="1" a="1"/>
  <c r="V144" i="13"/>
  <c r="B144" i="8" s="1" a="1"/>
  <c r="V145" i="13"/>
  <c r="B145" i="8" s="1" a="1"/>
  <c r="V146" i="13"/>
  <c r="B146" i="8" s="1" a="1"/>
  <c r="V147" i="13"/>
  <c r="B147" i="8" s="1" a="1"/>
  <c r="V148" i="13"/>
  <c r="B148" i="8" s="1" a="1"/>
  <c r="V149" i="13"/>
  <c r="B149" i="8" s="1" a="1"/>
  <c r="V150" i="13"/>
  <c r="B150" i="8" s="1" a="1"/>
  <c r="V151" i="13"/>
  <c r="B151" i="8" s="1" a="1"/>
  <c r="V152" i="13"/>
  <c r="B152" i="8" s="1" a="1"/>
  <c r="V153" i="13"/>
  <c r="B153" i="8" s="1" a="1"/>
  <c r="V154" i="13"/>
  <c r="B154" i="8" s="1" a="1"/>
  <c r="V155" i="13"/>
  <c r="B155" i="8" s="1" a="1"/>
  <c r="V156" i="13"/>
  <c r="B156" i="8" s="1" a="1"/>
  <c r="V157" i="13"/>
  <c r="B157" i="8" s="1" a="1"/>
  <c r="V158" i="13"/>
  <c r="B158" i="8" s="1" a="1"/>
  <c r="V159" i="13"/>
  <c r="B159" i="8" s="1" a="1"/>
  <c r="V160" i="13"/>
  <c r="B160" i="8" s="1" a="1"/>
  <c r="V161" i="13"/>
  <c r="B161" i="8" s="1" a="1"/>
  <c r="V162" i="13"/>
  <c r="B162" i="8" s="1" a="1"/>
  <c r="V163" i="13"/>
  <c r="B163" i="8" s="1" a="1"/>
  <c r="V164" i="13"/>
  <c r="B164" i="8" s="1" a="1"/>
  <c r="V165" i="13"/>
  <c r="B165" i="8" s="1" a="1"/>
  <c r="V166" i="13"/>
  <c r="B166" i="8" s="1" a="1"/>
  <c r="V167" i="13"/>
  <c r="B167" i="8" s="1" a="1"/>
  <c r="V168" i="13"/>
  <c r="B168" i="8" s="1" a="1"/>
  <c r="V169" i="13"/>
  <c r="B169" i="8" s="1" a="1"/>
  <c r="V170" i="13"/>
  <c r="B170" i="8" s="1" a="1"/>
  <c r="V171" i="13"/>
  <c r="B171" i="8" s="1" a="1"/>
  <c r="V172" i="13"/>
  <c r="B172" i="8" s="1" a="1"/>
  <c r="V173" i="13"/>
  <c r="B173" i="8" s="1" a="1"/>
  <c r="V174" i="13"/>
  <c r="B174" i="8" s="1" a="1"/>
  <c r="V175" i="13"/>
  <c r="B175" i="8" s="1" a="1"/>
  <c r="V176" i="13"/>
  <c r="B176" i="8" s="1" a="1"/>
  <c r="V177" i="13"/>
  <c r="B177" i="8" s="1" a="1"/>
  <c r="V178" i="13"/>
  <c r="B178" i="8" s="1" a="1"/>
  <c r="V179" i="13"/>
  <c r="B179" i="8" s="1" a="1"/>
  <c r="V180" i="13"/>
  <c r="B180" i="8" s="1" a="1"/>
  <c r="V181" i="13"/>
  <c r="B181" i="8" s="1" a="1"/>
  <c r="V182" i="13"/>
  <c r="B182" i="8" s="1" a="1"/>
  <c r="V183" i="13"/>
  <c r="B183" i="8" s="1" a="1"/>
  <c r="V184" i="13"/>
  <c r="B184" i="8" s="1" a="1"/>
  <c r="V185" i="13"/>
  <c r="B185" i="8" s="1" a="1"/>
  <c r="V186" i="13"/>
  <c r="B186" i="8" s="1" a="1"/>
  <c r="V187" i="13"/>
  <c r="B187" i="8" s="1" a="1"/>
  <c r="V188" i="13"/>
  <c r="B188" i="8" s="1" a="1"/>
  <c r="V189" i="13"/>
  <c r="B189" i="8" s="1" a="1"/>
  <c r="V190" i="13"/>
  <c r="B190" i="8" s="1" a="1"/>
  <c r="V191" i="13"/>
  <c r="B191" i="8" s="1" a="1"/>
  <c r="V192" i="13"/>
  <c r="B192" i="8" s="1" a="1"/>
  <c r="V193" i="13"/>
  <c r="B193" i="8" s="1" a="1"/>
  <c r="V194" i="13"/>
  <c r="B194" i="8" s="1" a="1"/>
  <c r="V195" i="13"/>
  <c r="B195" i="8" s="1" a="1"/>
  <c r="V196" i="13"/>
  <c r="B196" i="8" s="1" a="1"/>
  <c r="V197" i="13"/>
  <c r="B197" i="8" s="1" a="1"/>
  <c r="V198" i="13"/>
  <c r="B198" i="8" s="1" a="1"/>
  <c r="V199" i="13"/>
  <c r="B199" i="8" s="1" a="1"/>
  <c r="V200" i="13"/>
  <c r="B200" i="8" s="1" a="1"/>
  <c r="V201" i="13"/>
  <c r="B201" i="8" s="1" a="1"/>
  <c r="V302" i="13"/>
  <c r="B302" i="8" s="1" a="1"/>
  <c r="V303" i="13"/>
  <c r="B303" i="8" s="1" a="1"/>
  <c r="V304" i="13"/>
  <c r="B304" i="8" s="1" a="1"/>
  <c r="V305" i="13"/>
  <c r="B305" i="8" s="1" a="1"/>
  <c r="V306" i="13"/>
  <c r="B306" i="8" s="1" a="1"/>
  <c r="V307" i="13"/>
  <c r="B307" i="8" s="1" a="1"/>
  <c r="V308" i="13"/>
  <c r="B308" i="8" s="1" a="1"/>
  <c r="V309" i="13"/>
  <c r="B309" i="8" s="1" a="1"/>
  <c r="V310" i="13"/>
  <c r="B310" i="8" s="1" a="1"/>
  <c r="V311" i="13"/>
  <c r="B311" i="8" s="1" a="1"/>
  <c r="V312" i="13"/>
  <c r="B312" i="8" s="1" a="1"/>
  <c r="V313" i="13"/>
  <c r="B313" i="8" s="1" a="1"/>
  <c r="V314" i="13"/>
  <c r="B314" i="8" s="1" a="1"/>
  <c r="V315" i="13"/>
  <c r="B315" i="8" s="1" a="1"/>
  <c r="V316" i="13"/>
  <c r="B316" i="8" s="1" a="1"/>
  <c r="V317" i="13"/>
  <c r="B317" i="8" s="1" a="1"/>
  <c r="V318" i="13"/>
  <c r="B318" i="8" s="1" a="1"/>
  <c r="V319" i="13"/>
  <c r="B319" i="8" s="1" a="1"/>
  <c r="V320" i="13"/>
  <c r="B320" i="8" s="1" a="1"/>
  <c r="V321" i="13"/>
  <c r="B321" i="8" s="1" a="1"/>
  <c r="V322" i="13"/>
  <c r="B322" i="8" s="1" a="1"/>
  <c r="V323" i="13"/>
  <c r="B323" i="8" s="1" a="1"/>
  <c r="V324" i="13"/>
  <c r="B324" i="8" s="1" a="1"/>
  <c r="V325" i="13"/>
  <c r="B325" i="8" s="1" a="1"/>
  <c r="V326" i="13"/>
  <c r="B326" i="8" s="1" a="1"/>
  <c r="V327" i="13"/>
  <c r="B327" i="8" s="1" a="1"/>
  <c r="V328" i="13"/>
  <c r="B328" i="8" s="1" a="1"/>
  <c r="V329" i="13"/>
  <c r="B329" i="8" s="1" a="1"/>
  <c r="V330" i="13"/>
  <c r="B330" i="8" s="1" a="1"/>
  <c r="V331" i="13"/>
  <c r="B331" i="8" s="1" a="1"/>
  <c r="V332" i="13"/>
  <c r="B332" i="8" s="1" a="1"/>
  <c r="V333" i="13"/>
  <c r="B333" i="8" s="1" a="1"/>
  <c r="V334" i="13"/>
  <c r="B334" i="8" s="1" a="1"/>
  <c r="V335" i="13"/>
  <c r="B335" i="8" s="1" a="1"/>
  <c r="V336" i="13"/>
  <c r="B336" i="8" s="1" a="1"/>
  <c r="V337" i="13"/>
  <c r="B337" i="8" s="1" a="1"/>
  <c r="V338" i="13"/>
  <c r="B338" i="8" s="1" a="1"/>
  <c r="V339" i="13"/>
  <c r="B339" i="8" s="1" a="1"/>
  <c r="V340" i="13"/>
  <c r="B340" i="8" s="1" a="1"/>
  <c r="V341" i="13"/>
  <c r="B341" i="8" s="1" a="1"/>
  <c r="V342" i="13"/>
  <c r="B342" i="8" s="1" a="1"/>
  <c r="V343" i="13"/>
  <c r="B343" i="8" s="1" a="1"/>
  <c r="V344" i="13"/>
  <c r="B344" i="8" s="1" a="1"/>
  <c r="V345" i="13"/>
  <c r="B345" i="8" s="1" a="1"/>
  <c r="V346" i="13"/>
  <c r="B346" i="8" s="1" a="1"/>
  <c r="V347" i="13"/>
  <c r="B347" i="8" s="1" a="1"/>
  <c r="V348" i="13"/>
  <c r="B348" i="8" s="1" a="1"/>
  <c r="V349" i="13"/>
  <c r="B349" i="8" s="1" a="1"/>
  <c r="V350" i="13"/>
  <c r="B350" i="8" s="1" a="1"/>
  <c r="V351" i="13"/>
  <c r="B351" i="8" s="1" a="1"/>
  <c r="V352" i="13"/>
  <c r="B352" i="8" s="1" a="1"/>
  <c r="V353" i="13"/>
  <c r="B353" i="8" s="1" a="1"/>
  <c r="V354" i="13"/>
  <c r="B354" i="8" s="1" a="1"/>
  <c r="V355" i="13"/>
  <c r="B355" i="8" s="1" a="1"/>
  <c r="V356" i="13"/>
  <c r="B356" i="8" s="1" a="1"/>
  <c r="V357" i="13"/>
  <c r="B357" i="8" s="1" a="1"/>
  <c r="V358" i="13"/>
  <c r="B358" i="8" s="1" a="1"/>
  <c r="V359" i="13"/>
  <c r="B359" i="8" s="1" a="1"/>
  <c r="V360" i="13"/>
  <c r="B360" i="8" s="1" a="1"/>
  <c r="V361" i="13"/>
  <c r="B361" i="8" s="1" a="1"/>
  <c r="V362" i="13"/>
  <c r="B362" i="8" s="1" a="1"/>
  <c r="V363" i="13"/>
  <c r="B363" i="8" s="1" a="1"/>
  <c r="V364" i="13"/>
  <c r="B364" i="8" s="1" a="1"/>
  <c r="V365" i="13"/>
  <c r="B365" i="8" s="1" a="1"/>
  <c r="V366" i="13"/>
  <c r="B366" i="8" s="1" a="1"/>
  <c r="V367" i="13"/>
  <c r="B367" i="8" s="1" a="1"/>
  <c r="V368" i="13"/>
  <c r="B368" i="8" s="1" a="1"/>
  <c r="V369" i="13"/>
  <c r="B369" i="8" s="1" a="1"/>
  <c r="V370" i="13"/>
  <c r="B370" i="8" s="1" a="1"/>
  <c r="V371" i="13"/>
  <c r="B371" i="8" s="1" a="1"/>
  <c r="V372" i="13"/>
  <c r="B372" i="8" s="1" a="1"/>
  <c r="V373" i="13"/>
  <c r="B373" i="8" s="1" a="1"/>
  <c r="V374" i="13"/>
  <c r="B374" i="8" s="1" a="1"/>
  <c r="V375" i="13"/>
  <c r="B375" i="8" s="1" a="1"/>
  <c r="V376" i="13"/>
  <c r="B376" i="8" s="1" a="1"/>
  <c r="V377" i="13"/>
  <c r="B377" i="8" s="1" a="1"/>
  <c r="V378" i="13"/>
  <c r="B378" i="8" s="1" a="1"/>
  <c r="V379" i="13"/>
  <c r="B379" i="8" s="1" a="1"/>
  <c r="V380" i="13"/>
  <c r="B380" i="8" s="1" a="1"/>
  <c r="V381" i="13"/>
  <c r="B381" i="8" s="1" a="1"/>
  <c r="V382" i="13"/>
  <c r="B382" i="8" s="1" a="1"/>
  <c r="V383" i="13"/>
  <c r="B383" i="8" s="1" a="1"/>
  <c r="V384" i="13"/>
  <c r="B384" i="8" s="1" a="1"/>
  <c r="V385" i="13"/>
  <c r="B385" i="8" s="1" a="1"/>
  <c r="V386" i="13"/>
  <c r="B386" i="8" s="1" a="1"/>
  <c r="V387" i="13"/>
  <c r="B387" i="8" s="1" a="1"/>
  <c r="V388" i="13"/>
  <c r="B388" i="8" s="1" a="1"/>
  <c r="V389" i="13"/>
  <c r="B389" i="8" s="1" a="1"/>
  <c r="V390" i="13"/>
  <c r="B390" i="8" s="1" a="1"/>
  <c r="V391" i="13"/>
  <c r="B391" i="8" s="1" a="1"/>
  <c r="V392" i="13"/>
  <c r="B392" i="8" s="1" a="1"/>
  <c r="V393" i="13"/>
  <c r="B393" i="8" s="1" a="1"/>
  <c r="V394" i="13"/>
  <c r="B394" i="8" s="1" a="1"/>
  <c r="V395" i="13"/>
  <c r="B395" i="8" s="1" a="1"/>
  <c r="V396" i="13"/>
  <c r="B396" i="8" s="1" a="1"/>
  <c r="V397" i="13"/>
  <c r="B397" i="8" s="1" a="1"/>
  <c r="V398" i="13"/>
  <c r="B398" i="8" s="1" a="1"/>
  <c r="V399" i="13"/>
  <c r="B399" i="8" s="1" a="1"/>
  <c r="V400" i="13"/>
  <c r="B400" i="8" s="1" a="1"/>
  <c r="V401" i="13"/>
  <c r="B401" i="8" s="1" a="1"/>
  <c r="V203" i="13"/>
  <c r="B203" i="8" s="1" a="1"/>
  <c r="V207" i="13"/>
  <c r="B207" i="8" s="1" a="1"/>
  <c r="V211" i="13"/>
  <c r="B211" i="8" s="1" a="1"/>
  <c r="V215" i="13"/>
  <c r="B215" i="8" s="1" a="1"/>
  <c r="V219" i="13"/>
  <c r="B219" i="8" s="1" a="1"/>
  <c r="V223" i="13"/>
  <c r="B223" i="8" s="1" a="1"/>
  <c r="V227" i="13"/>
  <c r="B227" i="8" s="1" a="1"/>
  <c r="V231" i="13"/>
  <c r="B231" i="8" s="1" a="1"/>
  <c r="V235" i="13"/>
  <c r="B235" i="8" s="1" a="1"/>
  <c r="V239" i="13"/>
  <c r="B239" i="8" s="1" a="1"/>
  <c r="V243" i="13"/>
  <c r="B243" i="8" s="1" a="1"/>
  <c r="V247" i="13"/>
  <c r="B247" i="8" s="1" a="1"/>
  <c r="V251" i="13"/>
  <c r="B251" i="8" s="1" a="1"/>
  <c r="V255" i="13"/>
  <c r="B255" i="8" s="1" a="1"/>
  <c r="V259" i="13"/>
  <c r="B259" i="8" s="1" a="1"/>
  <c r="V263" i="13"/>
  <c r="B263" i="8" s="1" a="1"/>
  <c r="V267" i="13"/>
  <c r="B267" i="8" s="1" a="1"/>
  <c r="V204" i="13"/>
  <c r="B204" i="8" s="1" a="1"/>
  <c r="V208" i="13"/>
  <c r="B208" i="8" s="1" a="1"/>
  <c r="V212" i="13"/>
  <c r="B212" i="8" s="1" a="1"/>
  <c r="V216" i="13"/>
  <c r="B216" i="8" s="1" a="1"/>
  <c r="V220" i="13"/>
  <c r="B220" i="8" s="1" a="1"/>
  <c r="V224" i="13"/>
  <c r="B224" i="8" s="1" a="1"/>
  <c r="V228" i="13"/>
  <c r="B228" i="8" s="1" a="1"/>
  <c r="V232" i="13"/>
  <c r="B232" i="8" s="1" a="1"/>
  <c r="V236" i="13"/>
  <c r="B236" i="8" s="1" a="1"/>
  <c r="V240" i="13"/>
  <c r="B240" i="8" s="1" a="1"/>
  <c r="V244" i="13"/>
  <c r="B244" i="8" s="1" a="1"/>
  <c r="V248" i="13"/>
  <c r="B248" i="8" s="1" a="1"/>
  <c r="V252" i="13"/>
  <c r="B252" i="8" s="1" a="1"/>
  <c r="V256" i="13"/>
  <c r="B256" i="8" s="1" a="1"/>
  <c r="V260" i="13"/>
  <c r="B260" i="8" s="1" a="1"/>
  <c r="V264" i="13"/>
  <c r="B264" i="8" s="1" a="1"/>
  <c r="V268" i="13"/>
  <c r="B268" i="8" s="1" a="1"/>
  <c r="V205" i="13"/>
  <c r="B205" i="8" s="1" a="1"/>
  <c r="V209" i="13"/>
  <c r="B209" i="8" s="1" a="1"/>
  <c r="V213" i="13"/>
  <c r="B213" i="8" s="1" a="1"/>
  <c r="V217" i="13"/>
  <c r="B217" i="8" s="1" a="1"/>
  <c r="V221" i="13"/>
  <c r="B221" i="8" s="1" a="1"/>
  <c r="V225" i="13"/>
  <c r="B225" i="8" s="1" a="1"/>
  <c r="V229" i="13"/>
  <c r="B229" i="8" s="1" a="1"/>
  <c r="V233" i="13"/>
  <c r="B233" i="8" s="1" a="1"/>
  <c r="V237" i="13"/>
  <c r="B237" i="8" s="1" a="1"/>
  <c r="V241" i="13"/>
  <c r="B241" i="8" s="1" a="1"/>
  <c r="V245" i="13"/>
  <c r="B245" i="8" s="1" a="1"/>
  <c r="V249" i="13"/>
  <c r="B249" i="8" s="1" a="1"/>
  <c r="V253" i="13"/>
  <c r="B253" i="8" s="1" a="1"/>
  <c r="V257" i="13"/>
  <c r="B257" i="8" s="1" a="1"/>
  <c r="V261" i="13"/>
  <c r="B261" i="8" s="1" a="1"/>
  <c r="V265" i="13"/>
  <c r="B265" i="8" s="1" a="1"/>
  <c r="V269" i="13"/>
  <c r="B269" i="8" s="1" a="1"/>
  <c r="V206" i="13"/>
  <c r="B206" i="8" s="1" a="1"/>
  <c r="V222" i="13"/>
  <c r="B222" i="8" s="1" a="1"/>
  <c r="V238" i="13"/>
  <c r="B238" i="8" s="1" a="1"/>
  <c r="V254" i="13"/>
  <c r="B254" i="8" s="1" a="1"/>
  <c r="V273" i="13"/>
  <c r="B273" i="8" s="1" a="1"/>
  <c r="V277" i="13"/>
  <c r="B277" i="8" s="1" a="1"/>
  <c r="V281" i="13"/>
  <c r="B281" i="8" s="1" a="1"/>
  <c r="V285" i="13"/>
  <c r="B285" i="8" s="1" a="1"/>
  <c r="V289" i="13"/>
  <c r="B289" i="8" s="1" a="1"/>
  <c r="V293" i="13"/>
  <c r="B293" i="8" s="1" a="1"/>
  <c r="V297" i="13"/>
  <c r="B297" i="8" s="1" a="1"/>
  <c r="V301" i="13"/>
  <c r="B301" i="8" s="1" a="1"/>
  <c r="V210" i="13"/>
  <c r="B210" i="8" s="1" a="1"/>
  <c r="V226" i="13"/>
  <c r="B226" i="8" s="1" a="1"/>
  <c r="V242" i="13"/>
  <c r="B242" i="8" s="1" a="1"/>
  <c r="V258" i="13"/>
  <c r="B258" i="8" s="1" a="1"/>
  <c r="V270" i="13"/>
  <c r="B270" i="8" s="1" a="1"/>
  <c r="V274" i="13"/>
  <c r="B274" i="8" s="1" a="1"/>
  <c r="V278" i="13"/>
  <c r="B278" i="8" s="1" a="1"/>
  <c r="V282" i="13"/>
  <c r="B282" i="8" s="1" a="1"/>
  <c r="V286" i="13"/>
  <c r="B286" i="8" s="1" a="1"/>
  <c r="V290" i="13"/>
  <c r="B290" i="8" s="1" a="1"/>
  <c r="V294" i="13"/>
  <c r="B294" i="8" s="1" a="1"/>
  <c r="V298" i="13"/>
  <c r="B298" i="8" s="1" a="1"/>
  <c r="V214" i="13"/>
  <c r="B214" i="8" s="1" a="1"/>
  <c r="V230" i="13"/>
  <c r="B230" i="8" s="1" a="1"/>
  <c r="V246" i="13"/>
  <c r="B246" i="8" s="1" a="1"/>
  <c r="V262" i="13"/>
  <c r="B262" i="8" s="1" a="1"/>
  <c r="V271" i="13"/>
  <c r="B271" i="8" s="1" a="1"/>
  <c r="V275" i="13"/>
  <c r="B275" i="8" s="1" a="1"/>
  <c r="V279" i="13"/>
  <c r="B279" i="8" s="1" a="1"/>
  <c r="V283" i="13"/>
  <c r="B283" i="8" s="1" a="1"/>
  <c r="V287" i="13"/>
  <c r="B287" i="8" s="1" a="1"/>
  <c r="V291" i="13"/>
  <c r="B291" i="8" s="1" a="1"/>
  <c r="V295" i="13"/>
  <c r="B295" i="8" s="1" a="1"/>
  <c r="V299" i="13"/>
  <c r="B299" i="8" s="1" a="1"/>
  <c r="V288" i="13"/>
  <c r="B288" i="8" s="1" a="1"/>
  <c r="V272" i="13"/>
  <c r="B272" i="8" s="1" a="1"/>
  <c r="V266" i="13"/>
  <c r="B266" i="8" s="1" a="1"/>
  <c r="V202" i="13"/>
  <c r="B202" i="8" s="1" a="1"/>
  <c r="V300" i="13"/>
  <c r="B300" i="8" s="1" a="1"/>
  <c r="V284" i="13"/>
  <c r="B284" i="8" s="1" a="1"/>
  <c r="V250" i="13"/>
  <c r="B250" i="8" s="1" a="1"/>
  <c r="V296" i="13"/>
  <c r="B296" i="8" s="1" a="1"/>
  <c r="V280" i="13"/>
  <c r="B280" i="8" s="1" a="1"/>
  <c r="V234" i="13"/>
  <c r="B234" i="8" s="1" a="1"/>
  <c r="V292" i="13"/>
  <c r="B292" i="8" s="1" a="1"/>
  <c r="V276" i="13"/>
  <c r="B276" i="8" s="1" a="1"/>
  <c r="V218" i="13"/>
  <c r="B218" i="8" s="1" a="1"/>
  <c r="B218" i="8" l="1"/>
  <c r="I218" i="8" s="1"/>
  <c r="J218" i="8"/>
  <c r="K218" i="8"/>
  <c r="L218" i="8"/>
  <c r="M218" i="8"/>
  <c r="B276" i="8"/>
  <c r="I276" i="8" s="1"/>
  <c r="J276" i="8"/>
  <c r="K276" i="8"/>
  <c r="L276" i="8"/>
  <c r="M276" i="8"/>
  <c r="B292" i="8"/>
  <c r="I292" i="8" s="1"/>
  <c r="J292" i="8"/>
  <c r="K292" i="8"/>
  <c r="L292" i="8"/>
  <c r="M292" i="8"/>
  <c r="B234" i="8"/>
  <c r="I234" i="8" s="1"/>
  <c r="J234" i="8"/>
  <c r="K234" i="8"/>
  <c r="L234" i="8"/>
  <c r="M234" i="8"/>
  <c r="B280" i="8"/>
  <c r="I280" i="8" s="1"/>
  <c r="J280" i="8"/>
  <c r="K280" i="8"/>
  <c r="L280" i="8"/>
  <c r="M280" i="8"/>
  <c r="B296" i="8"/>
  <c r="I296" i="8" s="1"/>
  <c r="J296" i="8"/>
  <c r="K296" i="8"/>
  <c r="L296" i="8"/>
  <c r="M296" i="8"/>
  <c r="B250" i="8"/>
  <c r="I250" i="8" s="1"/>
  <c r="J250" i="8"/>
  <c r="K250" i="8"/>
  <c r="L250" i="8"/>
  <c r="M250" i="8"/>
  <c r="B284" i="8"/>
  <c r="I284" i="8" s="1"/>
  <c r="J284" i="8"/>
  <c r="K284" i="8"/>
  <c r="L284" i="8"/>
  <c r="M284" i="8"/>
  <c r="B300" i="8"/>
  <c r="I300" i="8" s="1"/>
  <c r="J300" i="8"/>
  <c r="K300" i="8"/>
  <c r="L300" i="8"/>
  <c r="M300" i="8"/>
  <c r="B202" i="8"/>
  <c r="I202" i="8" s="1"/>
  <c r="J202" i="8"/>
  <c r="K202" i="8"/>
  <c r="L202" i="8"/>
  <c r="M202" i="8"/>
  <c r="B266" i="8"/>
  <c r="I266" i="8" s="1"/>
  <c r="J266" i="8"/>
  <c r="K266" i="8"/>
  <c r="L266" i="8"/>
  <c r="M266" i="8"/>
  <c r="B272" i="8"/>
  <c r="I272" i="8" s="1"/>
  <c r="J272" i="8"/>
  <c r="K272" i="8"/>
  <c r="L272" i="8"/>
  <c r="M272" i="8"/>
  <c r="B288" i="8"/>
  <c r="I288" i="8" s="1"/>
  <c r="J288" i="8"/>
  <c r="K288" i="8"/>
  <c r="L288" i="8"/>
  <c r="M288" i="8"/>
  <c r="B299" i="8"/>
  <c r="I299" i="8" s="1"/>
  <c r="J299" i="8"/>
  <c r="K299" i="8"/>
  <c r="L299" i="8"/>
  <c r="M299" i="8"/>
  <c r="B295" i="8"/>
  <c r="I295" i="8" s="1"/>
  <c r="J295" i="8"/>
  <c r="K295" i="8"/>
  <c r="L295" i="8"/>
  <c r="M295" i="8"/>
  <c r="B291" i="8"/>
  <c r="I291" i="8" s="1"/>
  <c r="J291" i="8"/>
  <c r="K291" i="8"/>
  <c r="L291" i="8"/>
  <c r="M291" i="8"/>
  <c r="B287" i="8"/>
  <c r="I287" i="8" s="1"/>
  <c r="J287" i="8"/>
  <c r="K287" i="8"/>
  <c r="L287" i="8"/>
  <c r="M287" i="8"/>
  <c r="B283" i="8"/>
  <c r="I283" i="8" s="1"/>
  <c r="J283" i="8"/>
  <c r="K283" i="8"/>
  <c r="L283" i="8"/>
  <c r="M283" i="8"/>
  <c r="B279" i="8"/>
  <c r="I279" i="8" s="1"/>
  <c r="J279" i="8"/>
  <c r="K279" i="8"/>
  <c r="L279" i="8"/>
  <c r="M279" i="8"/>
  <c r="B275" i="8"/>
  <c r="I275" i="8" s="1"/>
  <c r="J275" i="8"/>
  <c r="K275" i="8"/>
  <c r="L275" i="8"/>
  <c r="M275" i="8"/>
  <c r="B271" i="8"/>
  <c r="I271" i="8" s="1"/>
  <c r="J271" i="8"/>
  <c r="K271" i="8"/>
  <c r="L271" i="8"/>
  <c r="M271" i="8"/>
  <c r="B262" i="8"/>
  <c r="I262" i="8" s="1"/>
  <c r="J262" i="8"/>
  <c r="K262" i="8"/>
  <c r="L262" i="8"/>
  <c r="M262" i="8"/>
  <c r="B246" i="8"/>
  <c r="I246" i="8" s="1"/>
  <c r="J246" i="8"/>
  <c r="K246" i="8"/>
  <c r="L246" i="8"/>
  <c r="M246" i="8"/>
  <c r="B230" i="8"/>
  <c r="I230" i="8" s="1"/>
  <c r="J230" i="8"/>
  <c r="K230" i="8"/>
  <c r="L230" i="8"/>
  <c r="M230" i="8"/>
  <c r="B214" i="8"/>
  <c r="I214" i="8" s="1"/>
  <c r="J214" i="8"/>
  <c r="K214" i="8"/>
  <c r="L214" i="8"/>
  <c r="M214" i="8"/>
  <c r="B298" i="8"/>
  <c r="I298" i="8" s="1"/>
  <c r="J298" i="8"/>
  <c r="K298" i="8"/>
  <c r="L298" i="8"/>
  <c r="M298" i="8"/>
  <c r="B294" i="8"/>
  <c r="I294" i="8" s="1"/>
  <c r="J294" i="8"/>
  <c r="K294" i="8"/>
  <c r="L294" i="8"/>
  <c r="M294" i="8"/>
  <c r="B290" i="8"/>
  <c r="I290" i="8" s="1"/>
  <c r="J290" i="8"/>
  <c r="K290" i="8"/>
  <c r="L290" i="8"/>
  <c r="M290" i="8"/>
  <c r="B286" i="8"/>
  <c r="I286" i="8" s="1"/>
  <c r="J286" i="8"/>
  <c r="K286" i="8"/>
  <c r="L286" i="8"/>
  <c r="M286" i="8"/>
  <c r="B282" i="8"/>
  <c r="I282" i="8" s="1"/>
  <c r="J282" i="8"/>
  <c r="K282" i="8"/>
  <c r="L282" i="8"/>
  <c r="M282" i="8"/>
  <c r="B278" i="8"/>
  <c r="I278" i="8" s="1"/>
  <c r="J278" i="8"/>
  <c r="K278" i="8"/>
  <c r="L278" i="8"/>
  <c r="M278" i="8"/>
  <c r="B274" i="8"/>
  <c r="I274" i="8" s="1"/>
  <c r="J274" i="8"/>
  <c r="K274" i="8"/>
  <c r="L274" i="8"/>
  <c r="M274" i="8"/>
  <c r="B270" i="8"/>
  <c r="I270" i="8" s="1"/>
  <c r="J270" i="8"/>
  <c r="K270" i="8"/>
  <c r="L270" i="8"/>
  <c r="M270" i="8"/>
  <c r="B258" i="8"/>
  <c r="I258" i="8" s="1"/>
  <c r="J258" i="8"/>
  <c r="K258" i="8"/>
  <c r="L258" i="8"/>
  <c r="M258" i="8"/>
  <c r="B242" i="8"/>
  <c r="I242" i="8" s="1"/>
  <c r="J242" i="8"/>
  <c r="K242" i="8"/>
  <c r="L242" i="8"/>
  <c r="M242" i="8"/>
  <c r="B226" i="8"/>
  <c r="I226" i="8" s="1"/>
  <c r="J226" i="8"/>
  <c r="K226" i="8"/>
  <c r="L226" i="8"/>
  <c r="M226" i="8"/>
  <c r="B210" i="8"/>
  <c r="I210" i="8" s="1"/>
  <c r="J210" i="8"/>
  <c r="K210" i="8"/>
  <c r="L210" i="8"/>
  <c r="M210" i="8"/>
  <c r="B301" i="8"/>
  <c r="I301" i="8" s="1"/>
  <c r="J301" i="8"/>
  <c r="K301" i="8"/>
  <c r="L301" i="8"/>
  <c r="M301" i="8"/>
  <c r="B297" i="8"/>
  <c r="I297" i="8" s="1"/>
  <c r="J297" i="8"/>
  <c r="K297" i="8"/>
  <c r="L297" i="8"/>
  <c r="M297" i="8"/>
  <c r="B293" i="8"/>
  <c r="I293" i="8" s="1"/>
  <c r="J293" i="8"/>
  <c r="K293" i="8"/>
  <c r="L293" i="8"/>
  <c r="M293" i="8"/>
  <c r="B289" i="8"/>
  <c r="I289" i="8" s="1"/>
  <c r="J289" i="8"/>
  <c r="K289" i="8"/>
  <c r="L289" i="8"/>
  <c r="M289" i="8"/>
  <c r="B285" i="8"/>
  <c r="I285" i="8" s="1"/>
  <c r="J285" i="8"/>
  <c r="K285" i="8"/>
  <c r="L285" i="8"/>
  <c r="M285" i="8"/>
  <c r="B281" i="8"/>
  <c r="I281" i="8" s="1"/>
  <c r="J281" i="8"/>
  <c r="K281" i="8"/>
  <c r="L281" i="8"/>
  <c r="M281" i="8"/>
  <c r="B277" i="8"/>
  <c r="I277" i="8" s="1"/>
  <c r="J277" i="8"/>
  <c r="K277" i="8"/>
  <c r="L277" i="8"/>
  <c r="M277" i="8"/>
  <c r="B273" i="8"/>
  <c r="I273" i="8" s="1"/>
  <c r="J273" i="8"/>
  <c r="K273" i="8"/>
  <c r="L273" i="8"/>
  <c r="M273" i="8"/>
  <c r="B254" i="8"/>
  <c r="I254" i="8" s="1"/>
  <c r="J254" i="8"/>
  <c r="K254" i="8"/>
  <c r="L254" i="8"/>
  <c r="M254" i="8"/>
  <c r="B238" i="8"/>
  <c r="I238" i="8" s="1"/>
  <c r="J238" i="8"/>
  <c r="K238" i="8"/>
  <c r="L238" i="8"/>
  <c r="M238" i="8"/>
  <c r="B222" i="8"/>
  <c r="I222" i="8" s="1"/>
  <c r="J222" i="8"/>
  <c r="K222" i="8"/>
  <c r="L222" i="8"/>
  <c r="M222" i="8"/>
  <c r="B206" i="8"/>
  <c r="I206" i="8" s="1"/>
  <c r="J206" i="8"/>
  <c r="K206" i="8"/>
  <c r="L206" i="8"/>
  <c r="M206" i="8"/>
  <c r="B269" i="8"/>
  <c r="I269" i="8" s="1"/>
  <c r="J269" i="8"/>
  <c r="K269" i="8"/>
  <c r="L269" i="8"/>
  <c r="M269" i="8"/>
  <c r="B265" i="8"/>
  <c r="I265" i="8" s="1"/>
  <c r="J265" i="8"/>
  <c r="K265" i="8"/>
  <c r="L265" i="8"/>
  <c r="M265" i="8"/>
  <c r="B261" i="8"/>
  <c r="I261" i="8" s="1"/>
  <c r="J261" i="8"/>
  <c r="K261" i="8"/>
  <c r="L261" i="8"/>
  <c r="M261" i="8"/>
  <c r="B257" i="8"/>
  <c r="I257" i="8" s="1"/>
  <c r="J257" i="8"/>
  <c r="K257" i="8"/>
  <c r="L257" i="8"/>
  <c r="M257" i="8"/>
  <c r="B253" i="8"/>
  <c r="I253" i="8" s="1"/>
  <c r="J253" i="8"/>
  <c r="K253" i="8"/>
  <c r="L253" i="8"/>
  <c r="M253" i="8"/>
  <c r="B249" i="8"/>
  <c r="I249" i="8" s="1"/>
  <c r="J249" i="8"/>
  <c r="K249" i="8"/>
  <c r="L249" i="8"/>
  <c r="M249" i="8"/>
  <c r="B245" i="8"/>
  <c r="I245" i="8" s="1"/>
  <c r="J245" i="8"/>
  <c r="K245" i="8"/>
  <c r="L245" i="8"/>
  <c r="M245" i="8"/>
  <c r="B241" i="8"/>
  <c r="I241" i="8" s="1"/>
  <c r="J241" i="8"/>
  <c r="K241" i="8"/>
  <c r="L241" i="8"/>
  <c r="M241" i="8"/>
  <c r="B237" i="8"/>
  <c r="I237" i="8" s="1"/>
  <c r="J237" i="8"/>
  <c r="K237" i="8"/>
  <c r="L237" i="8"/>
  <c r="M237" i="8"/>
  <c r="B233" i="8"/>
  <c r="I233" i="8" s="1"/>
  <c r="J233" i="8"/>
  <c r="K233" i="8"/>
  <c r="L233" i="8"/>
  <c r="M233" i="8"/>
  <c r="B229" i="8"/>
  <c r="I229" i="8" s="1"/>
  <c r="J229" i="8"/>
  <c r="K229" i="8"/>
  <c r="L229" i="8"/>
  <c r="M229" i="8"/>
  <c r="B225" i="8"/>
  <c r="I225" i="8" s="1"/>
  <c r="J225" i="8"/>
  <c r="K225" i="8"/>
  <c r="L225" i="8"/>
  <c r="M225" i="8"/>
  <c r="B221" i="8"/>
  <c r="I221" i="8" s="1"/>
  <c r="J221" i="8"/>
  <c r="K221" i="8"/>
  <c r="L221" i="8"/>
  <c r="M221" i="8"/>
  <c r="B217" i="8"/>
  <c r="I217" i="8" s="1"/>
  <c r="J217" i="8"/>
  <c r="K217" i="8"/>
  <c r="L217" i="8"/>
  <c r="M217" i="8"/>
  <c r="B213" i="8"/>
  <c r="I213" i="8" s="1"/>
  <c r="J213" i="8"/>
  <c r="K213" i="8"/>
  <c r="L213" i="8"/>
  <c r="M213" i="8"/>
  <c r="B209" i="8"/>
  <c r="I209" i="8" s="1"/>
  <c r="J209" i="8"/>
  <c r="K209" i="8"/>
  <c r="L209" i="8"/>
  <c r="M209" i="8"/>
  <c r="B205" i="8"/>
  <c r="I205" i="8" s="1"/>
  <c r="J205" i="8"/>
  <c r="K205" i="8"/>
  <c r="L205" i="8"/>
  <c r="M205" i="8"/>
  <c r="B268" i="8"/>
  <c r="I268" i="8" s="1"/>
  <c r="J268" i="8"/>
  <c r="K268" i="8"/>
  <c r="L268" i="8"/>
  <c r="M268" i="8"/>
  <c r="B264" i="8"/>
  <c r="I264" i="8" s="1"/>
  <c r="J264" i="8"/>
  <c r="K264" i="8"/>
  <c r="L264" i="8"/>
  <c r="M264" i="8"/>
  <c r="B260" i="8"/>
  <c r="I260" i="8" s="1"/>
  <c r="J260" i="8"/>
  <c r="K260" i="8"/>
  <c r="L260" i="8"/>
  <c r="M260" i="8"/>
  <c r="B256" i="8"/>
  <c r="I256" i="8" s="1"/>
  <c r="J256" i="8"/>
  <c r="K256" i="8"/>
  <c r="L256" i="8"/>
  <c r="M256" i="8"/>
  <c r="B252" i="8"/>
  <c r="I252" i="8" s="1"/>
  <c r="J252" i="8"/>
  <c r="K252" i="8"/>
  <c r="L252" i="8"/>
  <c r="M252" i="8"/>
  <c r="B248" i="8"/>
  <c r="I248" i="8" s="1"/>
  <c r="J248" i="8"/>
  <c r="K248" i="8"/>
  <c r="L248" i="8"/>
  <c r="M248" i="8"/>
  <c r="B244" i="8"/>
  <c r="I244" i="8" s="1"/>
  <c r="J244" i="8"/>
  <c r="K244" i="8"/>
  <c r="L244" i="8"/>
  <c r="M244" i="8"/>
  <c r="B240" i="8"/>
  <c r="I240" i="8" s="1"/>
  <c r="J240" i="8"/>
  <c r="K240" i="8"/>
  <c r="L240" i="8"/>
  <c r="M240" i="8"/>
  <c r="B236" i="8"/>
  <c r="I236" i="8" s="1"/>
  <c r="J236" i="8"/>
  <c r="K236" i="8"/>
  <c r="L236" i="8"/>
  <c r="M236" i="8"/>
  <c r="B232" i="8"/>
  <c r="I232" i="8" s="1"/>
  <c r="J232" i="8"/>
  <c r="K232" i="8"/>
  <c r="L232" i="8"/>
  <c r="M232" i="8"/>
  <c r="B228" i="8"/>
  <c r="I228" i="8" s="1"/>
  <c r="J228" i="8"/>
  <c r="K228" i="8"/>
  <c r="L228" i="8"/>
  <c r="M228" i="8"/>
  <c r="B224" i="8"/>
  <c r="I224" i="8" s="1"/>
  <c r="J224" i="8"/>
  <c r="K224" i="8"/>
  <c r="L224" i="8"/>
  <c r="M224" i="8"/>
  <c r="B220" i="8"/>
  <c r="I220" i="8" s="1"/>
  <c r="J220" i="8"/>
  <c r="K220" i="8"/>
  <c r="L220" i="8"/>
  <c r="M220" i="8"/>
  <c r="B216" i="8"/>
  <c r="I216" i="8" s="1"/>
  <c r="J216" i="8"/>
  <c r="K216" i="8"/>
  <c r="L216" i="8"/>
  <c r="M216" i="8"/>
  <c r="B212" i="8"/>
  <c r="I212" i="8" s="1"/>
  <c r="J212" i="8"/>
  <c r="K212" i="8"/>
  <c r="L212" i="8"/>
  <c r="M212" i="8"/>
  <c r="B208" i="8"/>
  <c r="I208" i="8" s="1"/>
  <c r="J208" i="8"/>
  <c r="K208" i="8"/>
  <c r="L208" i="8"/>
  <c r="M208" i="8"/>
  <c r="B204" i="8"/>
  <c r="I204" i="8" s="1"/>
  <c r="J204" i="8"/>
  <c r="K204" i="8"/>
  <c r="L204" i="8"/>
  <c r="M204" i="8"/>
  <c r="B267" i="8"/>
  <c r="I267" i="8" s="1"/>
  <c r="J267" i="8"/>
  <c r="K267" i="8"/>
  <c r="L267" i="8"/>
  <c r="M267" i="8"/>
  <c r="B263" i="8"/>
  <c r="I263" i="8" s="1"/>
  <c r="J263" i="8"/>
  <c r="K263" i="8"/>
  <c r="L263" i="8"/>
  <c r="M263" i="8"/>
  <c r="B259" i="8"/>
  <c r="I259" i="8" s="1"/>
  <c r="J259" i="8"/>
  <c r="K259" i="8"/>
  <c r="L259" i="8"/>
  <c r="M259" i="8"/>
  <c r="B255" i="8"/>
  <c r="I255" i="8" s="1"/>
  <c r="J255" i="8"/>
  <c r="K255" i="8"/>
  <c r="L255" i="8"/>
  <c r="M255" i="8"/>
  <c r="B251" i="8"/>
  <c r="I251" i="8" s="1"/>
  <c r="J251" i="8"/>
  <c r="K251" i="8"/>
  <c r="L251" i="8"/>
  <c r="M251" i="8"/>
  <c r="B247" i="8"/>
  <c r="I247" i="8" s="1"/>
  <c r="J247" i="8"/>
  <c r="K247" i="8"/>
  <c r="L247" i="8"/>
  <c r="M247" i="8"/>
  <c r="B243" i="8"/>
  <c r="I243" i="8" s="1"/>
  <c r="J243" i="8"/>
  <c r="K243" i="8"/>
  <c r="L243" i="8"/>
  <c r="M243" i="8"/>
  <c r="B239" i="8"/>
  <c r="I239" i="8" s="1"/>
  <c r="J239" i="8"/>
  <c r="K239" i="8"/>
  <c r="L239" i="8"/>
  <c r="M239" i="8"/>
  <c r="B235" i="8"/>
  <c r="I235" i="8" s="1"/>
  <c r="J235" i="8"/>
  <c r="K235" i="8"/>
  <c r="L235" i="8"/>
  <c r="M235" i="8"/>
  <c r="B231" i="8"/>
  <c r="I231" i="8" s="1"/>
  <c r="J231" i="8"/>
  <c r="K231" i="8"/>
  <c r="L231" i="8"/>
  <c r="M231" i="8"/>
  <c r="B227" i="8"/>
  <c r="I227" i="8" s="1"/>
  <c r="J227" i="8"/>
  <c r="K227" i="8"/>
  <c r="L227" i="8"/>
  <c r="M227" i="8"/>
  <c r="B223" i="8"/>
  <c r="I223" i="8" s="1"/>
  <c r="J223" i="8"/>
  <c r="K223" i="8"/>
  <c r="L223" i="8"/>
  <c r="M223" i="8"/>
  <c r="B219" i="8"/>
  <c r="I219" i="8" s="1"/>
  <c r="J219" i="8"/>
  <c r="K219" i="8"/>
  <c r="L219" i="8"/>
  <c r="M219" i="8"/>
  <c r="B215" i="8"/>
  <c r="I215" i="8" s="1"/>
  <c r="J215" i="8"/>
  <c r="K215" i="8"/>
  <c r="L215" i="8"/>
  <c r="M215" i="8"/>
  <c r="B211" i="8"/>
  <c r="I211" i="8" s="1"/>
  <c r="J211" i="8"/>
  <c r="K211" i="8"/>
  <c r="L211" i="8"/>
  <c r="M211" i="8"/>
  <c r="B207" i="8"/>
  <c r="I207" i="8" s="1"/>
  <c r="J207" i="8"/>
  <c r="K207" i="8"/>
  <c r="L207" i="8"/>
  <c r="M207" i="8"/>
  <c r="B203" i="8"/>
  <c r="I203" i="8" s="1"/>
  <c r="J203" i="8"/>
  <c r="K203" i="8"/>
  <c r="L203" i="8"/>
  <c r="M203" i="8"/>
  <c r="B401" i="8"/>
  <c r="I401" i="8" s="1"/>
  <c r="J401" i="8"/>
  <c r="K401" i="8"/>
  <c r="L401" i="8"/>
  <c r="M401" i="8"/>
  <c r="B400" i="8"/>
  <c r="I400" i="8" s="1"/>
  <c r="J400" i="8"/>
  <c r="K400" i="8"/>
  <c r="L400" i="8"/>
  <c r="M400" i="8"/>
  <c r="B399" i="8"/>
  <c r="I399" i="8" s="1"/>
  <c r="J399" i="8"/>
  <c r="K399" i="8"/>
  <c r="L399" i="8"/>
  <c r="M399" i="8"/>
  <c r="B398" i="8"/>
  <c r="I398" i="8" s="1"/>
  <c r="J398" i="8"/>
  <c r="K398" i="8"/>
  <c r="L398" i="8"/>
  <c r="M398" i="8"/>
  <c r="B397" i="8"/>
  <c r="I397" i="8" s="1"/>
  <c r="J397" i="8"/>
  <c r="K397" i="8"/>
  <c r="L397" i="8"/>
  <c r="M397" i="8"/>
  <c r="B396" i="8"/>
  <c r="I396" i="8" s="1"/>
  <c r="J396" i="8"/>
  <c r="K396" i="8"/>
  <c r="L396" i="8"/>
  <c r="M396" i="8"/>
  <c r="B395" i="8"/>
  <c r="I395" i="8" s="1"/>
  <c r="J395" i="8"/>
  <c r="K395" i="8"/>
  <c r="L395" i="8"/>
  <c r="M395" i="8"/>
  <c r="B394" i="8"/>
  <c r="I394" i="8" s="1"/>
  <c r="J394" i="8"/>
  <c r="K394" i="8"/>
  <c r="L394" i="8"/>
  <c r="M394" i="8"/>
  <c r="B393" i="8"/>
  <c r="I393" i="8" s="1"/>
  <c r="J393" i="8"/>
  <c r="K393" i="8"/>
  <c r="L393" i="8"/>
  <c r="M393" i="8"/>
  <c r="B392" i="8"/>
  <c r="I392" i="8" s="1"/>
  <c r="J392" i="8"/>
  <c r="K392" i="8"/>
  <c r="L392" i="8"/>
  <c r="M392" i="8"/>
  <c r="B391" i="8"/>
  <c r="I391" i="8" s="1"/>
  <c r="J391" i="8"/>
  <c r="K391" i="8"/>
  <c r="L391" i="8"/>
  <c r="M391" i="8"/>
  <c r="B390" i="8"/>
  <c r="I390" i="8" s="1"/>
  <c r="J390" i="8"/>
  <c r="K390" i="8"/>
  <c r="L390" i="8"/>
  <c r="M390" i="8"/>
  <c r="B389" i="8"/>
  <c r="I389" i="8" s="1"/>
  <c r="J389" i="8"/>
  <c r="K389" i="8"/>
  <c r="L389" i="8"/>
  <c r="M389" i="8"/>
  <c r="B388" i="8"/>
  <c r="I388" i="8" s="1"/>
  <c r="J388" i="8"/>
  <c r="K388" i="8"/>
  <c r="L388" i="8"/>
  <c r="M388" i="8"/>
  <c r="B387" i="8"/>
  <c r="I387" i="8" s="1"/>
  <c r="J387" i="8"/>
  <c r="K387" i="8"/>
  <c r="L387" i="8"/>
  <c r="M387" i="8"/>
  <c r="B386" i="8"/>
  <c r="I386" i="8" s="1"/>
  <c r="J386" i="8"/>
  <c r="K386" i="8"/>
  <c r="L386" i="8"/>
  <c r="M386" i="8"/>
  <c r="B385" i="8"/>
  <c r="I385" i="8" s="1"/>
  <c r="J385" i="8"/>
  <c r="K385" i="8"/>
  <c r="L385" i="8"/>
  <c r="M385" i="8"/>
  <c r="B384" i="8"/>
  <c r="I384" i="8" s="1"/>
  <c r="J384" i="8"/>
  <c r="K384" i="8"/>
  <c r="L384" i="8"/>
  <c r="M384" i="8"/>
  <c r="B383" i="8"/>
  <c r="I383" i="8" s="1"/>
  <c r="J383" i="8"/>
  <c r="K383" i="8"/>
  <c r="L383" i="8"/>
  <c r="M383" i="8"/>
  <c r="B382" i="8"/>
  <c r="I382" i="8" s="1"/>
  <c r="J382" i="8"/>
  <c r="K382" i="8"/>
  <c r="L382" i="8"/>
  <c r="M382" i="8"/>
  <c r="B381" i="8"/>
  <c r="I381" i="8" s="1"/>
  <c r="J381" i="8"/>
  <c r="K381" i="8"/>
  <c r="L381" i="8"/>
  <c r="M381" i="8"/>
  <c r="B380" i="8"/>
  <c r="I380" i="8" s="1"/>
  <c r="J380" i="8"/>
  <c r="K380" i="8"/>
  <c r="L380" i="8"/>
  <c r="M380" i="8"/>
  <c r="B379" i="8"/>
  <c r="I379" i="8" s="1"/>
  <c r="J379" i="8"/>
  <c r="K379" i="8"/>
  <c r="L379" i="8"/>
  <c r="M379" i="8"/>
  <c r="B378" i="8"/>
  <c r="I378" i="8" s="1"/>
  <c r="J378" i="8"/>
  <c r="K378" i="8"/>
  <c r="L378" i="8"/>
  <c r="M378" i="8"/>
  <c r="B377" i="8"/>
  <c r="I377" i="8" s="1"/>
  <c r="J377" i="8"/>
  <c r="K377" i="8"/>
  <c r="L377" i="8"/>
  <c r="M377" i="8"/>
  <c r="B376" i="8"/>
  <c r="I376" i="8" s="1"/>
  <c r="J376" i="8"/>
  <c r="K376" i="8"/>
  <c r="L376" i="8"/>
  <c r="M376" i="8"/>
  <c r="B375" i="8"/>
  <c r="I375" i="8" s="1"/>
  <c r="J375" i="8"/>
  <c r="K375" i="8"/>
  <c r="L375" i="8"/>
  <c r="M375" i="8"/>
  <c r="B374" i="8"/>
  <c r="I374" i="8" s="1"/>
  <c r="J374" i="8"/>
  <c r="K374" i="8"/>
  <c r="L374" i="8"/>
  <c r="M374" i="8"/>
  <c r="B373" i="8"/>
  <c r="I373" i="8" s="1"/>
  <c r="J373" i="8"/>
  <c r="K373" i="8"/>
  <c r="L373" i="8"/>
  <c r="M373" i="8"/>
  <c r="B372" i="8"/>
  <c r="I372" i="8" s="1"/>
  <c r="J372" i="8"/>
  <c r="K372" i="8"/>
  <c r="L372" i="8"/>
  <c r="M372" i="8"/>
  <c r="B371" i="8"/>
  <c r="I371" i="8" s="1"/>
  <c r="J371" i="8"/>
  <c r="K371" i="8"/>
  <c r="L371" i="8"/>
  <c r="M371" i="8"/>
  <c r="B370" i="8"/>
  <c r="I370" i="8" s="1"/>
  <c r="J370" i="8"/>
  <c r="K370" i="8"/>
  <c r="L370" i="8"/>
  <c r="M370" i="8"/>
  <c r="B369" i="8"/>
  <c r="I369" i="8" s="1"/>
  <c r="J369" i="8"/>
  <c r="K369" i="8"/>
  <c r="L369" i="8"/>
  <c r="M369" i="8"/>
  <c r="B368" i="8"/>
  <c r="I368" i="8" s="1"/>
  <c r="J368" i="8"/>
  <c r="K368" i="8"/>
  <c r="L368" i="8"/>
  <c r="M368" i="8"/>
  <c r="B367" i="8"/>
  <c r="I367" i="8" s="1"/>
  <c r="J367" i="8"/>
  <c r="K367" i="8"/>
  <c r="L367" i="8"/>
  <c r="M367" i="8"/>
  <c r="B366" i="8"/>
  <c r="I366" i="8" s="1"/>
  <c r="J366" i="8"/>
  <c r="K366" i="8"/>
  <c r="L366" i="8"/>
  <c r="M366" i="8"/>
  <c r="B365" i="8"/>
  <c r="I365" i="8" s="1"/>
  <c r="J365" i="8"/>
  <c r="K365" i="8"/>
  <c r="L365" i="8"/>
  <c r="M365" i="8"/>
  <c r="B364" i="8"/>
  <c r="I364" i="8" s="1"/>
  <c r="J364" i="8"/>
  <c r="K364" i="8"/>
  <c r="L364" i="8"/>
  <c r="M364" i="8"/>
  <c r="B363" i="8"/>
  <c r="I363" i="8" s="1"/>
  <c r="J363" i="8"/>
  <c r="K363" i="8"/>
  <c r="L363" i="8"/>
  <c r="M363" i="8"/>
  <c r="B362" i="8"/>
  <c r="I362" i="8" s="1"/>
  <c r="J362" i="8"/>
  <c r="K362" i="8"/>
  <c r="L362" i="8"/>
  <c r="M362" i="8"/>
  <c r="B361" i="8"/>
  <c r="I361" i="8" s="1"/>
  <c r="J361" i="8"/>
  <c r="K361" i="8"/>
  <c r="L361" i="8"/>
  <c r="M361" i="8"/>
  <c r="B360" i="8"/>
  <c r="I360" i="8" s="1"/>
  <c r="J360" i="8"/>
  <c r="K360" i="8"/>
  <c r="L360" i="8"/>
  <c r="M360" i="8"/>
  <c r="B359" i="8"/>
  <c r="I359" i="8" s="1"/>
  <c r="J359" i="8"/>
  <c r="K359" i="8"/>
  <c r="L359" i="8"/>
  <c r="M359" i="8"/>
  <c r="B358" i="8"/>
  <c r="I358" i="8" s="1"/>
  <c r="J358" i="8"/>
  <c r="K358" i="8"/>
  <c r="L358" i="8"/>
  <c r="M358" i="8"/>
  <c r="B357" i="8"/>
  <c r="I357" i="8" s="1"/>
  <c r="J357" i="8"/>
  <c r="K357" i="8"/>
  <c r="L357" i="8"/>
  <c r="M357" i="8"/>
  <c r="B356" i="8"/>
  <c r="I356" i="8" s="1"/>
  <c r="J356" i="8"/>
  <c r="K356" i="8"/>
  <c r="L356" i="8"/>
  <c r="M356" i="8"/>
  <c r="B355" i="8"/>
  <c r="I355" i="8" s="1"/>
  <c r="J355" i="8"/>
  <c r="K355" i="8"/>
  <c r="L355" i="8"/>
  <c r="M355" i="8"/>
  <c r="B354" i="8"/>
  <c r="I354" i="8" s="1"/>
  <c r="J354" i="8"/>
  <c r="K354" i="8"/>
  <c r="L354" i="8"/>
  <c r="M354" i="8"/>
  <c r="B353" i="8"/>
  <c r="I353" i="8" s="1"/>
  <c r="J353" i="8"/>
  <c r="K353" i="8"/>
  <c r="L353" i="8"/>
  <c r="M353" i="8"/>
  <c r="B352" i="8"/>
  <c r="I352" i="8" s="1"/>
  <c r="J352" i="8"/>
  <c r="K352" i="8"/>
  <c r="L352" i="8"/>
  <c r="M352" i="8"/>
  <c r="B351" i="8"/>
  <c r="I351" i="8" s="1"/>
  <c r="J351" i="8"/>
  <c r="K351" i="8"/>
  <c r="L351" i="8"/>
  <c r="M351" i="8"/>
  <c r="B350" i="8"/>
  <c r="I350" i="8" s="1"/>
  <c r="J350" i="8"/>
  <c r="K350" i="8"/>
  <c r="L350" i="8"/>
  <c r="M350" i="8"/>
  <c r="B349" i="8"/>
  <c r="I349" i="8" s="1"/>
  <c r="J349" i="8"/>
  <c r="K349" i="8"/>
  <c r="L349" i="8"/>
  <c r="M349" i="8"/>
  <c r="B348" i="8"/>
  <c r="I348" i="8" s="1"/>
  <c r="J348" i="8"/>
  <c r="K348" i="8"/>
  <c r="L348" i="8"/>
  <c r="M348" i="8"/>
  <c r="B347" i="8"/>
  <c r="I347" i="8" s="1"/>
  <c r="J347" i="8"/>
  <c r="K347" i="8"/>
  <c r="L347" i="8"/>
  <c r="M347" i="8"/>
  <c r="B346" i="8"/>
  <c r="I346" i="8" s="1"/>
  <c r="J346" i="8"/>
  <c r="K346" i="8"/>
  <c r="L346" i="8"/>
  <c r="M346" i="8"/>
  <c r="B345" i="8"/>
  <c r="I345" i="8" s="1"/>
  <c r="J345" i="8"/>
  <c r="K345" i="8"/>
  <c r="L345" i="8"/>
  <c r="M345" i="8"/>
  <c r="B344" i="8"/>
  <c r="I344" i="8" s="1"/>
  <c r="J344" i="8"/>
  <c r="K344" i="8"/>
  <c r="L344" i="8"/>
  <c r="M344" i="8"/>
  <c r="B343" i="8"/>
  <c r="I343" i="8" s="1"/>
  <c r="J343" i="8"/>
  <c r="K343" i="8"/>
  <c r="L343" i="8"/>
  <c r="M343" i="8"/>
  <c r="B342" i="8"/>
  <c r="I342" i="8" s="1"/>
  <c r="J342" i="8"/>
  <c r="K342" i="8"/>
  <c r="L342" i="8"/>
  <c r="M342" i="8"/>
  <c r="B341" i="8"/>
  <c r="I341" i="8" s="1"/>
  <c r="J341" i="8"/>
  <c r="K341" i="8"/>
  <c r="L341" i="8"/>
  <c r="M341" i="8"/>
  <c r="B340" i="8"/>
  <c r="I340" i="8" s="1"/>
  <c r="J340" i="8"/>
  <c r="K340" i="8"/>
  <c r="L340" i="8"/>
  <c r="M340" i="8"/>
  <c r="B339" i="8"/>
  <c r="I339" i="8" s="1"/>
  <c r="J339" i="8"/>
  <c r="K339" i="8"/>
  <c r="L339" i="8"/>
  <c r="M339" i="8"/>
  <c r="B338" i="8"/>
  <c r="I338" i="8" s="1"/>
  <c r="J338" i="8"/>
  <c r="K338" i="8"/>
  <c r="L338" i="8"/>
  <c r="M338" i="8"/>
  <c r="B337" i="8"/>
  <c r="I337" i="8" s="1"/>
  <c r="J337" i="8"/>
  <c r="K337" i="8"/>
  <c r="L337" i="8"/>
  <c r="M337" i="8"/>
  <c r="B336" i="8"/>
  <c r="I336" i="8" s="1"/>
  <c r="J336" i="8"/>
  <c r="K336" i="8"/>
  <c r="L336" i="8"/>
  <c r="M336" i="8"/>
  <c r="B335" i="8"/>
  <c r="I335" i="8" s="1"/>
  <c r="J335" i="8"/>
  <c r="K335" i="8"/>
  <c r="L335" i="8"/>
  <c r="M335" i="8"/>
  <c r="B334" i="8"/>
  <c r="I334" i="8" s="1"/>
  <c r="J334" i="8"/>
  <c r="K334" i="8"/>
  <c r="L334" i="8"/>
  <c r="M334" i="8"/>
  <c r="B333" i="8"/>
  <c r="I333" i="8" s="1"/>
  <c r="J333" i="8"/>
  <c r="K333" i="8"/>
  <c r="L333" i="8"/>
  <c r="M333" i="8"/>
  <c r="B332" i="8"/>
  <c r="I332" i="8" s="1"/>
  <c r="J332" i="8"/>
  <c r="K332" i="8"/>
  <c r="L332" i="8"/>
  <c r="M332" i="8"/>
  <c r="B331" i="8"/>
  <c r="I331" i="8" s="1"/>
  <c r="J331" i="8"/>
  <c r="K331" i="8"/>
  <c r="L331" i="8"/>
  <c r="M331" i="8"/>
  <c r="B330" i="8"/>
  <c r="I330" i="8" s="1"/>
  <c r="J330" i="8"/>
  <c r="K330" i="8"/>
  <c r="L330" i="8"/>
  <c r="M330" i="8"/>
  <c r="B329" i="8"/>
  <c r="I329" i="8" s="1"/>
  <c r="J329" i="8"/>
  <c r="K329" i="8"/>
  <c r="L329" i="8"/>
  <c r="M329" i="8"/>
  <c r="B328" i="8"/>
  <c r="I328" i="8" s="1"/>
  <c r="J328" i="8"/>
  <c r="K328" i="8"/>
  <c r="L328" i="8"/>
  <c r="M328" i="8"/>
  <c r="B327" i="8"/>
  <c r="I327" i="8" s="1"/>
  <c r="J327" i="8"/>
  <c r="K327" i="8"/>
  <c r="L327" i="8"/>
  <c r="M327" i="8"/>
  <c r="B326" i="8"/>
  <c r="I326" i="8" s="1"/>
  <c r="J326" i="8"/>
  <c r="K326" i="8"/>
  <c r="L326" i="8"/>
  <c r="M326" i="8"/>
  <c r="B325" i="8"/>
  <c r="I325" i="8" s="1"/>
  <c r="J325" i="8"/>
  <c r="K325" i="8"/>
  <c r="L325" i="8"/>
  <c r="M325" i="8"/>
  <c r="B324" i="8"/>
  <c r="I324" i="8" s="1"/>
  <c r="J324" i="8"/>
  <c r="K324" i="8"/>
  <c r="L324" i="8"/>
  <c r="M324" i="8"/>
  <c r="B323" i="8"/>
  <c r="I323" i="8" s="1"/>
  <c r="J323" i="8"/>
  <c r="K323" i="8"/>
  <c r="L323" i="8"/>
  <c r="M323" i="8"/>
  <c r="B322" i="8"/>
  <c r="I322" i="8" s="1"/>
  <c r="J322" i="8"/>
  <c r="K322" i="8"/>
  <c r="L322" i="8"/>
  <c r="M322" i="8"/>
  <c r="B321" i="8"/>
  <c r="I321" i="8" s="1"/>
  <c r="J321" i="8"/>
  <c r="K321" i="8"/>
  <c r="L321" i="8"/>
  <c r="M321" i="8"/>
  <c r="B320" i="8"/>
  <c r="I320" i="8" s="1"/>
  <c r="J320" i="8"/>
  <c r="K320" i="8"/>
  <c r="L320" i="8"/>
  <c r="M320" i="8"/>
  <c r="B319" i="8"/>
  <c r="I319" i="8" s="1"/>
  <c r="J319" i="8"/>
  <c r="K319" i="8"/>
  <c r="L319" i="8"/>
  <c r="M319" i="8"/>
  <c r="B318" i="8"/>
  <c r="I318" i="8" s="1"/>
  <c r="J318" i="8"/>
  <c r="K318" i="8"/>
  <c r="L318" i="8"/>
  <c r="M318" i="8"/>
  <c r="B317" i="8"/>
  <c r="I317" i="8" s="1"/>
  <c r="J317" i="8"/>
  <c r="K317" i="8"/>
  <c r="L317" i="8"/>
  <c r="M317" i="8"/>
  <c r="B316" i="8"/>
  <c r="I316" i="8" s="1"/>
  <c r="J316" i="8"/>
  <c r="K316" i="8"/>
  <c r="L316" i="8"/>
  <c r="M316" i="8"/>
  <c r="B315" i="8"/>
  <c r="I315" i="8" s="1"/>
  <c r="J315" i="8"/>
  <c r="K315" i="8"/>
  <c r="L315" i="8"/>
  <c r="M315" i="8"/>
  <c r="B314" i="8"/>
  <c r="I314" i="8" s="1"/>
  <c r="J314" i="8"/>
  <c r="K314" i="8"/>
  <c r="L314" i="8"/>
  <c r="M314" i="8"/>
  <c r="B313" i="8"/>
  <c r="I313" i="8" s="1"/>
  <c r="J313" i="8"/>
  <c r="K313" i="8"/>
  <c r="L313" i="8"/>
  <c r="M313" i="8"/>
  <c r="B312" i="8"/>
  <c r="I312" i="8" s="1"/>
  <c r="J312" i="8"/>
  <c r="K312" i="8"/>
  <c r="L312" i="8"/>
  <c r="M312" i="8"/>
  <c r="B311" i="8"/>
  <c r="I311" i="8" s="1"/>
  <c r="J311" i="8"/>
  <c r="K311" i="8"/>
  <c r="L311" i="8"/>
  <c r="M311" i="8"/>
  <c r="B310" i="8"/>
  <c r="I310" i="8" s="1"/>
  <c r="J310" i="8"/>
  <c r="K310" i="8"/>
  <c r="L310" i="8"/>
  <c r="M310" i="8"/>
  <c r="B309" i="8"/>
  <c r="I309" i="8" s="1"/>
  <c r="J309" i="8"/>
  <c r="K309" i="8"/>
  <c r="L309" i="8"/>
  <c r="M309" i="8"/>
  <c r="B308" i="8"/>
  <c r="I308" i="8" s="1"/>
  <c r="J308" i="8"/>
  <c r="K308" i="8"/>
  <c r="L308" i="8"/>
  <c r="M308" i="8"/>
  <c r="B307" i="8"/>
  <c r="I307" i="8" s="1"/>
  <c r="J307" i="8"/>
  <c r="K307" i="8"/>
  <c r="L307" i="8"/>
  <c r="M307" i="8"/>
  <c r="B306" i="8"/>
  <c r="I306" i="8" s="1"/>
  <c r="J306" i="8"/>
  <c r="K306" i="8"/>
  <c r="L306" i="8"/>
  <c r="M306" i="8"/>
  <c r="B305" i="8"/>
  <c r="I305" i="8" s="1"/>
  <c r="J305" i="8"/>
  <c r="K305" i="8"/>
  <c r="L305" i="8"/>
  <c r="M305" i="8"/>
  <c r="B304" i="8"/>
  <c r="I304" i="8" s="1"/>
  <c r="J304" i="8"/>
  <c r="K304" i="8"/>
  <c r="L304" i="8"/>
  <c r="M304" i="8"/>
  <c r="B303" i="8"/>
  <c r="I303" i="8" s="1"/>
  <c r="J303" i="8"/>
  <c r="K303" i="8"/>
  <c r="L303" i="8"/>
  <c r="M303" i="8"/>
  <c r="B302" i="8"/>
  <c r="I302" i="8" s="1"/>
  <c r="J302" i="8"/>
  <c r="K302" i="8"/>
  <c r="L302" i="8"/>
  <c r="M302" i="8"/>
  <c r="B201" i="8"/>
  <c r="I201" i="8" s="1"/>
  <c r="J201" i="8"/>
  <c r="K201" i="8"/>
  <c r="L201" i="8"/>
  <c r="M201" i="8"/>
  <c r="B200" i="8"/>
  <c r="I200" i="8" s="1"/>
  <c r="J200" i="8"/>
  <c r="K200" i="8"/>
  <c r="L200" i="8"/>
  <c r="M200" i="8"/>
  <c r="B199" i="8"/>
  <c r="I199" i="8" s="1"/>
  <c r="J199" i="8"/>
  <c r="K199" i="8"/>
  <c r="L199" i="8"/>
  <c r="M199" i="8"/>
  <c r="B198" i="8"/>
  <c r="I198" i="8" s="1"/>
  <c r="J198" i="8"/>
  <c r="K198" i="8"/>
  <c r="L198" i="8"/>
  <c r="M198" i="8"/>
  <c r="B197" i="8"/>
  <c r="I197" i="8" s="1"/>
  <c r="J197" i="8"/>
  <c r="K197" i="8"/>
  <c r="L197" i="8"/>
  <c r="M197" i="8"/>
  <c r="B196" i="8"/>
  <c r="I196" i="8" s="1"/>
  <c r="J196" i="8"/>
  <c r="K196" i="8"/>
  <c r="L196" i="8"/>
  <c r="M196" i="8"/>
  <c r="B195" i="8"/>
  <c r="I195" i="8" s="1"/>
  <c r="J195" i="8"/>
  <c r="K195" i="8"/>
  <c r="L195" i="8"/>
  <c r="M195" i="8"/>
  <c r="B194" i="8"/>
  <c r="I194" i="8" s="1"/>
  <c r="J194" i="8"/>
  <c r="K194" i="8"/>
  <c r="L194" i="8"/>
  <c r="M194" i="8"/>
  <c r="B193" i="8"/>
  <c r="I193" i="8" s="1"/>
  <c r="J193" i="8"/>
  <c r="K193" i="8"/>
  <c r="L193" i="8"/>
  <c r="M193" i="8"/>
  <c r="B192" i="8"/>
  <c r="I192" i="8" s="1"/>
  <c r="J192" i="8"/>
  <c r="K192" i="8"/>
  <c r="L192" i="8"/>
  <c r="M192" i="8"/>
  <c r="B191" i="8"/>
  <c r="I191" i="8" s="1"/>
  <c r="J191" i="8"/>
  <c r="K191" i="8"/>
  <c r="L191" i="8"/>
  <c r="M191" i="8"/>
  <c r="B190" i="8"/>
  <c r="I190" i="8" s="1"/>
  <c r="J190" i="8"/>
  <c r="K190" i="8"/>
  <c r="L190" i="8"/>
  <c r="M190" i="8"/>
  <c r="B189" i="8"/>
  <c r="I189" i="8" s="1"/>
  <c r="J189" i="8"/>
  <c r="K189" i="8"/>
  <c r="L189" i="8"/>
  <c r="M189" i="8"/>
  <c r="B188" i="8"/>
  <c r="I188" i="8" s="1"/>
  <c r="J188" i="8"/>
  <c r="K188" i="8"/>
  <c r="L188" i="8"/>
  <c r="M188" i="8"/>
  <c r="B187" i="8"/>
  <c r="I187" i="8" s="1"/>
  <c r="J187" i="8"/>
  <c r="K187" i="8"/>
  <c r="L187" i="8"/>
  <c r="M187" i="8"/>
  <c r="B186" i="8"/>
  <c r="I186" i="8" s="1"/>
  <c r="J186" i="8"/>
  <c r="K186" i="8"/>
  <c r="L186" i="8"/>
  <c r="M186" i="8"/>
  <c r="B185" i="8"/>
  <c r="I185" i="8" s="1"/>
  <c r="J185" i="8"/>
  <c r="K185" i="8"/>
  <c r="L185" i="8"/>
  <c r="M185" i="8"/>
  <c r="B184" i="8"/>
  <c r="I184" i="8" s="1"/>
  <c r="J184" i="8"/>
  <c r="K184" i="8"/>
  <c r="L184" i="8"/>
  <c r="M184" i="8"/>
  <c r="B183" i="8"/>
  <c r="I183" i="8" s="1"/>
  <c r="J183" i="8"/>
  <c r="K183" i="8"/>
  <c r="L183" i="8"/>
  <c r="M183" i="8"/>
  <c r="B182" i="8"/>
  <c r="I182" i="8" s="1"/>
  <c r="J182" i="8"/>
  <c r="K182" i="8"/>
  <c r="L182" i="8"/>
  <c r="M182" i="8"/>
  <c r="B181" i="8"/>
  <c r="I181" i="8" s="1"/>
  <c r="J181" i="8"/>
  <c r="K181" i="8"/>
  <c r="L181" i="8"/>
  <c r="M181" i="8"/>
  <c r="B180" i="8"/>
  <c r="I180" i="8" s="1"/>
  <c r="J180" i="8"/>
  <c r="K180" i="8"/>
  <c r="L180" i="8"/>
  <c r="M180" i="8"/>
  <c r="B179" i="8"/>
  <c r="I179" i="8" s="1"/>
  <c r="J179" i="8"/>
  <c r="K179" i="8"/>
  <c r="L179" i="8"/>
  <c r="M179" i="8"/>
  <c r="B178" i="8"/>
  <c r="I178" i="8" s="1"/>
  <c r="J178" i="8"/>
  <c r="K178" i="8"/>
  <c r="L178" i="8"/>
  <c r="M178" i="8"/>
  <c r="B177" i="8"/>
  <c r="I177" i="8" s="1"/>
  <c r="J177" i="8"/>
  <c r="K177" i="8"/>
  <c r="L177" i="8"/>
  <c r="M177" i="8"/>
  <c r="B176" i="8"/>
  <c r="I176" i="8" s="1"/>
  <c r="J176" i="8"/>
  <c r="K176" i="8"/>
  <c r="L176" i="8"/>
  <c r="M176" i="8"/>
  <c r="B175" i="8"/>
  <c r="I175" i="8" s="1"/>
  <c r="J175" i="8"/>
  <c r="K175" i="8"/>
  <c r="L175" i="8"/>
  <c r="M175" i="8"/>
  <c r="B174" i="8"/>
  <c r="I174" i="8" s="1"/>
  <c r="J174" i="8"/>
  <c r="K174" i="8"/>
  <c r="L174" i="8"/>
  <c r="M174" i="8"/>
  <c r="B173" i="8"/>
  <c r="I173" i="8" s="1"/>
  <c r="J173" i="8"/>
  <c r="K173" i="8"/>
  <c r="L173" i="8"/>
  <c r="M173" i="8"/>
  <c r="B172" i="8"/>
  <c r="I172" i="8" s="1"/>
  <c r="J172" i="8"/>
  <c r="K172" i="8"/>
  <c r="L172" i="8"/>
  <c r="M172" i="8"/>
  <c r="B171" i="8"/>
  <c r="I171" i="8" s="1"/>
  <c r="J171" i="8"/>
  <c r="K171" i="8"/>
  <c r="L171" i="8"/>
  <c r="M171" i="8"/>
  <c r="B170" i="8"/>
  <c r="I170" i="8" s="1"/>
  <c r="J170" i="8"/>
  <c r="K170" i="8"/>
  <c r="L170" i="8"/>
  <c r="M170" i="8"/>
  <c r="B169" i="8"/>
  <c r="I169" i="8" s="1"/>
  <c r="J169" i="8"/>
  <c r="K169" i="8"/>
  <c r="L169" i="8"/>
  <c r="M169" i="8"/>
  <c r="B168" i="8"/>
  <c r="I168" i="8" s="1"/>
  <c r="J168" i="8"/>
  <c r="K168" i="8"/>
  <c r="L168" i="8"/>
  <c r="M168" i="8"/>
  <c r="B167" i="8"/>
  <c r="I167" i="8" s="1"/>
  <c r="J167" i="8"/>
  <c r="K167" i="8"/>
  <c r="L167" i="8"/>
  <c r="M167" i="8"/>
  <c r="B166" i="8"/>
  <c r="I166" i="8" s="1"/>
  <c r="J166" i="8"/>
  <c r="K166" i="8"/>
  <c r="L166" i="8"/>
  <c r="M166" i="8"/>
  <c r="B165" i="8"/>
  <c r="I165" i="8" s="1"/>
  <c r="J165" i="8"/>
  <c r="K165" i="8"/>
  <c r="L165" i="8"/>
  <c r="M165" i="8"/>
  <c r="B164" i="8"/>
  <c r="I164" i="8" s="1"/>
  <c r="J164" i="8"/>
  <c r="K164" i="8"/>
  <c r="L164" i="8"/>
  <c r="M164" i="8"/>
  <c r="B163" i="8"/>
  <c r="I163" i="8" s="1"/>
  <c r="J163" i="8"/>
  <c r="K163" i="8"/>
  <c r="L163" i="8"/>
  <c r="M163" i="8"/>
  <c r="B162" i="8"/>
  <c r="I162" i="8" s="1"/>
  <c r="J162" i="8"/>
  <c r="K162" i="8"/>
  <c r="L162" i="8"/>
  <c r="M162" i="8"/>
  <c r="B161" i="8"/>
  <c r="I161" i="8" s="1"/>
  <c r="J161" i="8"/>
  <c r="K161" i="8"/>
  <c r="L161" i="8"/>
  <c r="M161" i="8"/>
  <c r="B160" i="8"/>
  <c r="I160" i="8" s="1"/>
  <c r="J160" i="8"/>
  <c r="K160" i="8"/>
  <c r="L160" i="8"/>
  <c r="M160" i="8"/>
  <c r="B159" i="8"/>
  <c r="I159" i="8" s="1"/>
  <c r="J159" i="8"/>
  <c r="K159" i="8"/>
  <c r="L159" i="8"/>
  <c r="M159" i="8"/>
  <c r="B158" i="8"/>
  <c r="I158" i="8" s="1"/>
  <c r="J158" i="8"/>
  <c r="K158" i="8"/>
  <c r="L158" i="8"/>
  <c r="M158" i="8"/>
  <c r="B157" i="8"/>
  <c r="I157" i="8" s="1"/>
  <c r="J157" i="8"/>
  <c r="K157" i="8"/>
  <c r="L157" i="8"/>
  <c r="M157" i="8"/>
  <c r="B156" i="8"/>
  <c r="I156" i="8" s="1"/>
  <c r="J156" i="8"/>
  <c r="K156" i="8"/>
  <c r="L156" i="8"/>
  <c r="M156" i="8"/>
  <c r="B155" i="8"/>
  <c r="I155" i="8" s="1"/>
  <c r="J155" i="8"/>
  <c r="K155" i="8"/>
  <c r="L155" i="8"/>
  <c r="M155" i="8"/>
  <c r="B154" i="8"/>
  <c r="I154" i="8" s="1"/>
  <c r="J154" i="8"/>
  <c r="K154" i="8"/>
  <c r="L154" i="8"/>
  <c r="M154" i="8"/>
  <c r="B153" i="8"/>
  <c r="I153" i="8" s="1"/>
  <c r="J153" i="8"/>
  <c r="K153" i="8"/>
  <c r="L153" i="8"/>
  <c r="M153" i="8"/>
  <c r="B152" i="8"/>
  <c r="I152" i="8" s="1"/>
  <c r="J152" i="8"/>
  <c r="K152" i="8"/>
  <c r="L152" i="8"/>
  <c r="M152" i="8"/>
  <c r="B151" i="8"/>
  <c r="I151" i="8" s="1"/>
  <c r="J151" i="8"/>
  <c r="K151" i="8"/>
  <c r="L151" i="8"/>
  <c r="M151" i="8"/>
  <c r="B150" i="8"/>
  <c r="I150" i="8" s="1"/>
  <c r="J150" i="8"/>
  <c r="K150" i="8"/>
  <c r="L150" i="8"/>
  <c r="M150" i="8"/>
  <c r="B149" i="8"/>
  <c r="I149" i="8" s="1"/>
  <c r="J149" i="8"/>
  <c r="K149" i="8"/>
  <c r="L149" i="8"/>
  <c r="M149" i="8"/>
  <c r="B148" i="8"/>
  <c r="I148" i="8" s="1"/>
  <c r="J148" i="8"/>
  <c r="K148" i="8"/>
  <c r="L148" i="8"/>
  <c r="M148" i="8"/>
  <c r="B147" i="8"/>
  <c r="I147" i="8" s="1"/>
  <c r="J147" i="8"/>
  <c r="K147" i="8"/>
  <c r="L147" i="8"/>
  <c r="M147" i="8"/>
  <c r="B146" i="8"/>
  <c r="I146" i="8" s="1"/>
  <c r="J146" i="8"/>
  <c r="K146" i="8"/>
  <c r="L146" i="8"/>
  <c r="M146" i="8"/>
  <c r="B145" i="8"/>
  <c r="I145" i="8" s="1"/>
  <c r="J145" i="8"/>
  <c r="K145" i="8"/>
  <c r="L145" i="8"/>
  <c r="M145" i="8"/>
  <c r="B144" i="8"/>
  <c r="I144" i="8" s="1"/>
  <c r="J144" i="8"/>
  <c r="K144" i="8"/>
  <c r="L144" i="8"/>
  <c r="M144" i="8"/>
  <c r="B143" i="8"/>
  <c r="I143" i="8" s="1"/>
  <c r="J143" i="8"/>
  <c r="K143" i="8"/>
  <c r="L143" i="8"/>
  <c r="M143" i="8"/>
  <c r="B142" i="8"/>
  <c r="I142" i="8" s="1"/>
  <c r="J142" i="8"/>
  <c r="K142" i="8"/>
  <c r="L142" i="8"/>
  <c r="M142" i="8"/>
  <c r="B141" i="8"/>
  <c r="I141" i="8" s="1"/>
  <c r="J141" i="8"/>
  <c r="K141" i="8"/>
  <c r="L141" i="8"/>
  <c r="M141" i="8"/>
  <c r="B140" i="8"/>
  <c r="I140" i="8" s="1"/>
  <c r="J140" i="8"/>
  <c r="K140" i="8"/>
  <c r="L140" i="8"/>
  <c r="M140" i="8"/>
  <c r="B139" i="8"/>
  <c r="I139" i="8" s="1"/>
  <c r="J139" i="8"/>
  <c r="K139" i="8"/>
  <c r="L139" i="8"/>
  <c r="M139" i="8"/>
  <c r="B138" i="8"/>
  <c r="I138" i="8" s="1"/>
  <c r="J138" i="8"/>
  <c r="K138" i="8"/>
  <c r="L138" i="8"/>
  <c r="M138" i="8"/>
  <c r="B137" i="8"/>
  <c r="I137" i="8" s="1"/>
  <c r="J137" i="8"/>
  <c r="K137" i="8"/>
  <c r="L137" i="8"/>
  <c r="M137" i="8"/>
  <c r="B136" i="8"/>
  <c r="I136" i="8" s="1"/>
  <c r="J136" i="8"/>
  <c r="K136" i="8"/>
  <c r="L136" i="8"/>
  <c r="M136" i="8"/>
  <c r="B135" i="8"/>
  <c r="I135" i="8" s="1"/>
  <c r="J135" i="8"/>
  <c r="K135" i="8"/>
  <c r="L135" i="8"/>
  <c r="M135" i="8"/>
  <c r="B134" i="8"/>
  <c r="I134" i="8" s="1"/>
  <c r="J134" i="8"/>
  <c r="K134" i="8"/>
  <c r="L134" i="8"/>
  <c r="M134" i="8"/>
  <c r="B133" i="8"/>
  <c r="I133" i="8" s="1"/>
  <c r="J133" i="8"/>
  <c r="K133" i="8"/>
  <c r="L133" i="8"/>
  <c r="M133" i="8"/>
  <c r="B132" i="8"/>
  <c r="I132" i="8" s="1"/>
  <c r="J132" i="8"/>
  <c r="K132" i="8"/>
  <c r="L132" i="8"/>
  <c r="M132" i="8"/>
  <c r="B131" i="8"/>
  <c r="I131" i="8" s="1"/>
  <c r="J131" i="8"/>
  <c r="K131" i="8"/>
  <c r="L131" i="8"/>
  <c r="M131" i="8"/>
  <c r="B130" i="8"/>
  <c r="I130" i="8" s="1"/>
  <c r="J130" i="8"/>
  <c r="K130" i="8"/>
  <c r="L130" i="8"/>
  <c r="M130" i="8"/>
  <c r="B129" i="8"/>
  <c r="I129" i="8" s="1"/>
  <c r="J129" i="8"/>
  <c r="K129" i="8"/>
  <c r="L129" i="8"/>
  <c r="M129" i="8"/>
  <c r="B128" i="8"/>
  <c r="I128" i="8" s="1"/>
  <c r="J128" i="8"/>
  <c r="K128" i="8"/>
  <c r="L128" i="8"/>
  <c r="M128" i="8"/>
  <c r="B127" i="8"/>
  <c r="I127" i="8" s="1"/>
  <c r="J127" i="8"/>
  <c r="K127" i="8"/>
  <c r="L127" i="8"/>
  <c r="M127" i="8"/>
  <c r="B126" i="8"/>
  <c r="I126" i="8" s="1"/>
  <c r="J126" i="8"/>
  <c r="K126" i="8"/>
  <c r="L126" i="8"/>
  <c r="M126" i="8"/>
  <c r="B125" i="8"/>
  <c r="I125" i="8" s="1"/>
  <c r="J125" i="8"/>
  <c r="K125" i="8"/>
  <c r="L125" i="8"/>
  <c r="M125" i="8"/>
  <c r="B124" i="8"/>
  <c r="I124" i="8" s="1"/>
  <c r="J124" i="8"/>
  <c r="K124" i="8"/>
  <c r="L124" i="8"/>
  <c r="M124" i="8"/>
  <c r="B123" i="8"/>
  <c r="I123" i="8" s="1"/>
  <c r="J123" i="8"/>
  <c r="K123" i="8"/>
  <c r="L123" i="8"/>
  <c r="M123" i="8"/>
  <c r="B122" i="8"/>
  <c r="I122" i="8" s="1"/>
  <c r="J122" i="8"/>
  <c r="K122" i="8"/>
  <c r="L122" i="8"/>
  <c r="M122" i="8"/>
  <c r="B121" i="8"/>
  <c r="I121" i="8" s="1"/>
  <c r="J121" i="8"/>
  <c r="K121" i="8"/>
  <c r="L121" i="8"/>
  <c r="M121" i="8"/>
  <c r="B120" i="8"/>
  <c r="I120" i="8" s="1"/>
  <c r="J120" i="8"/>
  <c r="K120" i="8"/>
  <c r="L120" i="8"/>
  <c r="M120" i="8"/>
  <c r="B119" i="8"/>
  <c r="I119" i="8" s="1"/>
  <c r="J119" i="8"/>
  <c r="K119" i="8"/>
  <c r="L119" i="8"/>
  <c r="M119" i="8"/>
  <c r="B118" i="8"/>
  <c r="I118" i="8" s="1"/>
  <c r="J118" i="8"/>
  <c r="K118" i="8"/>
  <c r="L118" i="8"/>
  <c r="M118" i="8"/>
  <c r="B117" i="8"/>
  <c r="I117" i="8" s="1"/>
  <c r="J117" i="8"/>
  <c r="K117" i="8"/>
  <c r="L117" i="8"/>
  <c r="M117" i="8"/>
  <c r="B116" i="8"/>
  <c r="I116" i="8" s="1"/>
  <c r="J116" i="8"/>
  <c r="K116" i="8"/>
  <c r="L116" i="8"/>
  <c r="M116" i="8"/>
  <c r="B115" i="8"/>
  <c r="I115" i="8" s="1"/>
  <c r="J115" i="8"/>
  <c r="K115" i="8"/>
  <c r="L115" i="8"/>
  <c r="M115" i="8"/>
  <c r="B114" i="8"/>
  <c r="I114" i="8" s="1"/>
  <c r="J114" i="8"/>
  <c r="K114" i="8"/>
  <c r="L114" i="8"/>
  <c r="M114" i="8"/>
  <c r="B113" i="8"/>
  <c r="I113" i="8" s="1"/>
  <c r="J113" i="8"/>
  <c r="K113" i="8"/>
  <c r="L113" i="8"/>
  <c r="M113" i="8"/>
  <c r="B112" i="8"/>
  <c r="I112" i="8" s="1"/>
  <c r="J112" i="8"/>
  <c r="K112" i="8"/>
  <c r="L112" i="8"/>
  <c r="M112" i="8"/>
  <c r="B111" i="8"/>
  <c r="I111" i="8" s="1"/>
  <c r="J111" i="8"/>
  <c r="K111" i="8"/>
  <c r="L111" i="8"/>
  <c r="M111" i="8"/>
  <c r="B110" i="8"/>
  <c r="I110" i="8" s="1"/>
  <c r="J110" i="8"/>
  <c r="K110" i="8"/>
  <c r="L110" i="8"/>
  <c r="M110" i="8"/>
  <c r="B109" i="8"/>
  <c r="I109" i="8" s="1"/>
  <c r="J109" i="8"/>
  <c r="K109" i="8"/>
  <c r="L109" i="8"/>
  <c r="M109" i="8"/>
  <c r="B108" i="8"/>
  <c r="I108" i="8" s="1"/>
  <c r="J108" i="8"/>
  <c r="K108" i="8"/>
  <c r="L108" i="8"/>
  <c r="M108" i="8"/>
  <c r="B107" i="8"/>
  <c r="I107" i="8" s="1"/>
  <c r="J107" i="8"/>
  <c r="K107" i="8"/>
  <c r="L107" i="8"/>
  <c r="M107" i="8"/>
  <c r="B106" i="8"/>
  <c r="I106" i="8" s="1"/>
  <c r="J106" i="8"/>
  <c r="K106" i="8"/>
  <c r="L106" i="8"/>
  <c r="M106" i="8"/>
  <c r="B105" i="8"/>
  <c r="I105" i="8" s="1"/>
  <c r="J105" i="8"/>
  <c r="K105" i="8"/>
  <c r="L105" i="8"/>
  <c r="M105" i="8"/>
  <c r="B104" i="8"/>
  <c r="I104" i="8" s="1"/>
  <c r="J104" i="8"/>
  <c r="K104" i="8"/>
  <c r="L104" i="8"/>
  <c r="M104" i="8"/>
  <c r="B103" i="8"/>
  <c r="I103" i="8" s="1"/>
  <c r="J103" i="8"/>
  <c r="K103" i="8"/>
  <c r="L103" i="8"/>
  <c r="M103" i="8"/>
  <c r="B102" i="8"/>
  <c r="I102" i="8" s="1"/>
  <c r="J102" i="8"/>
  <c r="K102" i="8"/>
  <c r="L102" i="8"/>
  <c r="M102" i="8"/>
  <c r="B101" i="8"/>
  <c r="I101" i="8" s="1"/>
  <c r="J101" i="8"/>
  <c r="K101" i="8"/>
  <c r="L101" i="8"/>
  <c r="M101" i="8"/>
  <c r="B100" i="8"/>
  <c r="I100" i="8" s="1"/>
  <c r="J100" i="8"/>
  <c r="K100" i="8"/>
  <c r="L100" i="8"/>
  <c r="M100" i="8"/>
  <c r="B99" i="8"/>
  <c r="I99" i="8" s="1"/>
  <c r="J99" i="8"/>
  <c r="K99" i="8"/>
  <c r="L99" i="8"/>
  <c r="M99" i="8"/>
  <c r="B98" i="8"/>
  <c r="I98" i="8" s="1"/>
  <c r="J98" i="8"/>
  <c r="K98" i="8"/>
  <c r="L98" i="8"/>
  <c r="M98" i="8"/>
  <c r="B97" i="8"/>
  <c r="I97" i="8" s="1"/>
  <c r="J97" i="8"/>
  <c r="K97" i="8"/>
  <c r="L97" i="8"/>
  <c r="M97" i="8"/>
  <c r="B96" i="8"/>
  <c r="I96" i="8" s="1"/>
  <c r="J96" i="8"/>
  <c r="K96" i="8"/>
  <c r="L96" i="8"/>
  <c r="M96" i="8"/>
  <c r="B95" i="8"/>
  <c r="I95" i="8" s="1"/>
  <c r="J95" i="8"/>
  <c r="K95" i="8"/>
  <c r="L95" i="8"/>
  <c r="M95" i="8"/>
  <c r="B94" i="8"/>
  <c r="I94" i="8" s="1"/>
  <c r="J94" i="8"/>
  <c r="K94" i="8"/>
  <c r="L94" i="8"/>
  <c r="M94" i="8"/>
  <c r="B93" i="8"/>
  <c r="I93" i="8" s="1"/>
  <c r="J93" i="8"/>
  <c r="K93" i="8"/>
  <c r="L93" i="8"/>
  <c r="M93" i="8"/>
  <c r="B92" i="8"/>
  <c r="I92" i="8" s="1"/>
  <c r="J92" i="8"/>
  <c r="K92" i="8"/>
  <c r="L92" i="8"/>
  <c r="M92" i="8"/>
  <c r="B91" i="8"/>
  <c r="I91" i="8" s="1"/>
  <c r="J91" i="8"/>
  <c r="K91" i="8"/>
  <c r="L91" i="8"/>
  <c r="M91" i="8"/>
  <c r="B90" i="8"/>
  <c r="I90" i="8" s="1"/>
  <c r="J90" i="8"/>
  <c r="K90" i="8"/>
  <c r="L90" i="8"/>
  <c r="M90" i="8"/>
  <c r="B89" i="8"/>
  <c r="I89" i="8" s="1"/>
  <c r="J89" i="8"/>
  <c r="K89" i="8"/>
  <c r="L89" i="8"/>
  <c r="M89" i="8"/>
  <c r="B88" i="8"/>
  <c r="I88" i="8" s="1"/>
  <c r="J88" i="8"/>
  <c r="K88" i="8"/>
  <c r="L88" i="8"/>
  <c r="M88" i="8"/>
  <c r="B87" i="8"/>
  <c r="I87" i="8" s="1"/>
  <c r="J87" i="8"/>
  <c r="K87" i="8"/>
  <c r="L87" i="8"/>
  <c r="M87" i="8"/>
  <c r="B86" i="8"/>
  <c r="I86" i="8" s="1"/>
  <c r="J86" i="8"/>
  <c r="K86" i="8"/>
  <c r="L86" i="8"/>
  <c r="M86" i="8"/>
  <c r="B85" i="8"/>
  <c r="I85" i="8" s="1"/>
  <c r="J85" i="8"/>
  <c r="K85" i="8"/>
  <c r="L85" i="8"/>
  <c r="M85" i="8"/>
  <c r="B84" i="8"/>
  <c r="I84" i="8" s="1"/>
  <c r="J84" i="8"/>
  <c r="K84" i="8"/>
  <c r="L84" i="8"/>
  <c r="M84" i="8"/>
  <c r="B83" i="8"/>
  <c r="I83" i="8" s="1"/>
  <c r="J83" i="8"/>
  <c r="K83" i="8"/>
  <c r="L83" i="8"/>
  <c r="M83" i="8"/>
  <c r="B82" i="8"/>
  <c r="I82" i="8" s="1"/>
  <c r="J82" i="8"/>
  <c r="K82" i="8"/>
  <c r="L82" i="8"/>
  <c r="M82" i="8"/>
  <c r="B81" i="8"/>
  <c r="I81" i="8" s="1"/>
  <c r="J81" i="8"/>
  <c r="K81" i="8"/>
  <c r="L81" i="8"/>
  <c r="M81" i="8"/>
  <c r="B80" i="8"/>
  <c r="I80" i="8" s="1"/>
  <c r="J80" i="8"/>
  <c r="K80" i="8"/>
  <c r="L80" i="8"/>
  <c r="M80" i="8"/>
  <c r="B79" i="8"/>
  <c r="I79" i="8" s="1"/>
  <c r="J79" i="8"/>
  <c r="K79" i="8"/>
  <c r="L79" i="8"/>
  <c r="M79" i="8"/>
  <c r="B78" i="8"/>
  <c r="I78" i="8" s="1"/>
  <c r="J78" i="8"/>
  <c r="K78" i="8"/>
  <c r="L78" i="8"/>
  <c r="M78" i="8"/>
  <c r="B77" i="8"/>
  <c r="I77" i="8" s="1"/>
  <c r="J77" i="8"/>
  <c r="K77" i="8"/>
  <c r="L77" i="8"/>
  <c r="M77" i="8"/>
  <c r="B76" i="8"/>
  <c r="I76" i="8" s="1"/>
  <c r="J76" i="8"/>
  <c r="K76" i="8"/>
  <c r="L76" i="8"/>
  <c r="M76" i="8"/>
  <c r="B75" i="8"/>
  <c r="I75" i="8" s="1"/>
  <c r="J75" i="8"/>
  <c r="K75" i="8"/>
  <c r="L75" i="8"/>
  <c r="M75" i="8"/>
  <c r="B74" i="8"/>
  <c r="I74" i="8" s="1"/>
  <c r="J74" i="8"/>
  <c r="K74" i="8"/>
  <c r="L74" i="8"/>
  <c r="M74" i="8"/>
  <c r="B73" i="8"/>
  <c r="I73" i="8" s="1"/>
  <c r="J73" i="8"/>
  <c r="K73" i="8"/>
  <c r="L73" i="8"/>
  <c r="M73" i="8"/>
  <c r="B72" i="8"/>
  <c r="I72" i="8" s="1"/>
  <c r="J72" i="8"/>
  <c r="K72" i="8"/>
  <c r="L72" i="8"/>
  <c r="M72" i="8"/>
  <c r="B71" i="8"/>
  <c r="I71" i="8" s="1"/>
  <c r="J71" i="8"/>
  <c r="K71" i="8"/>
  <c r="L71" i="8"/>
  <c r="M71" i="8"/>
  <c r="B70" i="8"/>
  <c r="I70" i="8" s="1"/>
  <c r="J70" i="8"/>
  <c r="K70" i="8"/>
  <c r="L70" i="8"/>
  <c r="M70" i="8"/>
  <c r="B69" i="8"/>
  <c r="I69" i="8" s="1"/>
  <c r="J69" i="8"/>
  <c r="K69" i="8"/>
  <c r="L69" i="8"/>
  <c r="M69" i="8"/>
  <c r="B68" i="8"/>
  <c r="I68" i="8" s="1"/>
  <c r="J68" i="8"/>
  <c r="K68" i="8"/>
  <c r="L68" i="8"/>
  <c r="M68" i="8"/>
  <c r="B67" i="8"/>
  <c r="I67" i="8" s="1"/>
  <c r="J67" i="8"/>
  <c r="K67" i="8"/>
  <c r="L67" i="8"/>
  <c r="M67" i="8"/>
  <c r="B66" i="8"/>
  <c r="I66" i="8" s="1"/>
  <c r="J66" i="8"/>
  <c r="K66" i="8"/>
  <c r="L66" i="8"/>
  <c r="M66" i="8"/>
  <c r="B65" i="8"/>
  <c r="I65" i="8" s="1"/>
  <c r="J65" i="8"/>
  <c r="K65" i="8"/>
  <c r="L65" i="8"/>
  <c r="M65" i="8"/>
  <c r="B64" i="8"/>
  <c r="I64" i="8" s="1"/>
  <c r="J64" i="8"/>
  <c r="K64" i="8"/>
  <c r="L64" i="8"/>
  <c r="M64" i="8"/>
  <c r="B63" i="8"/>
  <c r="I63" i="8" s="1"/>
  <c r="J63" i="8"/>
  <c r="K63" i="8"/>
  <c r="L63" i="8"/>
  <c r="M63" i="8"/>
  <c r="B62" i="8"/>
  <c r="I62" i="8" s="1"/>
  <c r="J62" i="8"/>
  <c r="K62" i="8"/>
  <c r="L62" i="8"/>
  <c r="M62" i="8"/>
  <c r="B61" i="8"/>
  <c r="I61" i="8" s="1"/>
  <c r="J61" i="8"/>
  <c r="K61" i="8"/>
  <c r="L61" i="8"/>
  <c r="M61" i="8"/>
  <c r="B60" i="8"/>
  <c r="I60" i="8" s="1"/>
  <c r="J60" i="8"/>
  <c r="K60" i="8"/>
  <c r="L60" i="8"/>
  <c r="M60" i="8"/>
  <c r="B59" i="8"/>
  <c r="I59" i="8" s="1"/>
  <c r="J59" i="8"/>
  <c r="K59" i="8"/>
  <c r="L59" i="8"/>
  <c r="M59" i="8"/>
  <c r="B58" i="8"/>
  <c r="I58" i="8" s="1"/>
  <c r="J58" i="8"/>
  <c r="K58" i="8"/>
  <c r="L58" i="8"/>
  <c r="M58" i="8"/>
  <c r="B57" i="8"/>
  <c r="I57" i="8" s="1"/>
  <c r="J57" i="8"/>
  <c r="K57" i="8"/>
  <c r="L57" i="8"/>
  <c r="M57" i="8"/>
  <c r="B56" i="8"/>
  <c r="I56" i="8" s="1"/>
  <c r="J56" i="8"/>
  <c r="K56" i="8"/>
  <c r="L56" i="8"/>
  <c r="M56" i="8"/>
  <c r="B55" i="8"/>
  <c r="I55" i="8" s="1"/>
  <c r="J55" i="8"/>
  <c r="K55" i="8"/>
  <c r="L55" i="8"/>
  <c r="M55" i="8"/>
  <c r="B54" i="8"/>
  <c r="I54" i="8" s="1"/>
  <c r="J54" i="8"/>
  <c r="K54" i="8"/>
  <c r="L54" i="8"/>
  <c r="M54" i="8"/>
  <c r="B53" i="8"/>
  <c r="I53" i="8" s="1"/>
  <c r="J53" i="8"/>
  <c r="K53" i="8"/>
  <c r="L53" i="8"/>
  <c r="M53" i="8"/>
  <c r="B52" i="8"/>
  <c r="I52" i="8" s="1"/>
  <c r="J52" i="8"/>
  <c r="K52" i="8"/>
  <c r="L52" i="8"/>
  <c r="M52" i="8"/>
  <c r="B51" i="8"/>
  <c r="I51" i="8" s="1"/>
  <c r="J51" i="8"/>
  <c r="K51" i="8"/>
  <c r="L51" i="8"/>
  <c r="M51" i="8"/>
  <c r="B50" i="8"/>
  <c r="I50" i="8" s="1"/>
  <c r="J50" i="8"/>
  <c r="K50" i="8"/>
  <c r="L50" i="8"/>
  <c r="M50" i="8"/>
  <c r="B49" i="8"/>
  <c r="I49" i="8" s="1"/>
  <c r="J49" i="8"/>
  <c r="K49" i="8"/>
  <c r="L49" i="8"/>
  <c r="M49" i="8"/>
  <c r="B48" i="8"/>
  <c r="I48" i="8" s="1"/>
  <c r="J48" i="8"/>
  <c r="K48" i="8"/>
  <c r="L48" i="8"/>
  <c r="M48" i="8"/>
  <c r="B47" i="8"/>
  <c r="I47" i="8" s="1"/>
  <c r="J47" i="8"/>
  <c r="K47" i="8"/>
  <c r="L47" i="8"/>
  <c r="M47" i="8"/>
  <c r="B46" i="8"/>
  <c r="I46" i="8" s="1"/>
  <c r="J46" i="8"/>
  <c r="K46" i="8"/>
  <c r="L46" i="8"/>
  <c r="M46" i="8"/>
  <c r="B45" i="8"/>
  <c r="I45" i="8" s="1"/>
  <c r="J45" i="8"/>
  <c r="K45" i="8"/>
  <c r="L45" i="8"/>
  <c r="M45" i="8"/>
  <c r="B44" i="8"/>
  <c r="I44" i="8" s="1"/>
  <c r="J44" i="8"/>
  <c r="K44" i="8"/>
  <c r="L44" i="8"/>
  <c r="M44" i="8"/>
  <c r="B43" i="8"/>
  <c r="I43" i="8" s="1"/>
  <c r="J43" i="8"/>
  <c r="K43" i="8"/>
  <c r="L43" i="8"/>
  <c r="M43" i="8"/>
  <c r="B42" i="8"/>
  <c r="I42" i="8" s="1"/>
  <c r="J42" i="8"/>
  <c r="K42" i="8"/>
  <c r="L42" i="8"/>
  <c r="M42" i="8"/>
  <c r="B41" i="8"/>
  <c r="I41" i="8" s="1"/>
  <c r="J41" i="8"/>
  <c r="K41" i="8"/>
  <c r="L41" i="8"/>
  <c r="M41" i="8"/>
  <c r="B40" i="8"/>
  <c r="I40" i="8" s="1"/>
  <c r="J40" i="8"/>
  <c r="K40" i="8"/>
  <c r="L40" i="8"/>
  <c r="M40" i="8"/>
  <c r="B39" i="8"/>
  <c r="I39" i="8" s="1"/>
  <c r="J39" i="8"/>
  <c r="K39" i="8"/>
  <c r="L39" i="8"/>
  <c r="M39" i="8"/>
  <c r="B38" i="8"/>
  <c r="I38" i="8" s="1"/>
  <c r="J38" i="8"/>
  <c r="K38" i="8"/>
  <c r="L38" i="8"/>
  <c r="M38" i="8"/>
  <c r="B37" i="8"/>
  <c r="I37" i="8" s="1"/>
  <c r="J37" i="8"/>
  <c r="K37" i="8"/>
  <c r="L37" i="8"/>
  <c r="M37" i="8"/>
  <c r="B36" i="8"/>
  <c r="I36" i="8" s="1"/>
  <c r="J36" i="8"/>
  <c r="K36" i="8"/>
  <c r="L36" i="8"/>
  <c r="M36" i="8"/>
  <c r="B35" i="8"/>
  <c r="I35" i="8" s="1"/>
  <c r="J35" i="8"/>
  <c r="K35" i="8"/>
  <c r="L35" i="8"/>
  <c r="M35" i="8"/>
  <c r="B34" i="8"/>
  <c r="I34" i="8" s="1"/>
  <c r="J34" i="8"/>
  <c r="K34" i="8"/>
  <c r="L34" i="8"/>
  <c r="M34" i="8"/>
  <c r="B33" i="8"/>
  <c r="I33" i="8" s="1"/>
  <c r="J33" i="8"/>
  <c r="K33" i="8"/>
  <c r="L33" i="8"/>
  <c r="M33" i="8"/>
  <c r="B32" i="8"/>
  <c r="I32" i="8" s="1"/>
  <c r="J32" i="8"/>
  <c r="K32" i="8"/>
  <c r="L32" i="8"/>
  <c r="M32" i="8"/>
  <c r="B31" i="8"/>
  <c r="I31" i="8" s="1"/>
  <c r="J31" i="8"/>
  <c r="K31" i="8"/>
  <c r="L31" i="8"/>
  <c r="M31" i="8"/>
  <c r="B30" i="8"/>
  <c r="I30" i="8" s="1"/>
  <c r="J30" i="8"/>
  <c r="K30" i="8"/>
  <c r="L30" i="8"/>
  <c r="M30" i="8"/>
  <c r="B29" i="8"/>
  <c r="I29" i="8" s="1"/>
  <c r="J29" i="8"/>
  <c r="K29" i="8"/>
  <c r="L29" i="8"/>
  <c r="M29" i="8"/>
  <c r="B28" i="8"/>
  <c r="I28" i="8" s="1"/>
  <c r="J28" i="8"/>
  <c r="K28" i="8"/>
  <c r="L28" i="8"/>
  <c r="M28" i="8"/>
  <c r="B27" i="8"/>
  <c r="I27" i="8" s="1"/>
  <c r="J27" i="8"/>
  <c r="K27" i="8"/>
  <c r="L27" i="8"/>
  <c r="M27" i="8"/>
  <c r="B26" i="8"/>
  <c r="I26" i="8" s="1"/>
  <c r="J26" i="8"/>
  <c r="K26" i="8"/>
  <c r="L26" i="8"/>
  <c r="M26" i="8"/>
  <c r="B25" i="8"/>
  <c r="I25" i="8" s="1"/>
  <c r="J25" i="8"/>
  <c r="K25" i="8"/>
  <c r="L25" i="8"/>
  <c r="M25" i="8"/>
  <c r="B24" i="8"/>
  <c r="I24" i="8" s="1"/>
  <c r="J24" i="8"/>
  <c r="K24" i="8"/>
  <c r="L24" i="8"/>
  <c r="M24" i="8"/>
  <c r="B23" i="8"/>
  <c r="I23" i="8" s="1"/>
  <c r="J23" i="8"/>
  <c r="K23" i="8"/>
  <c r="L23" i="8"/>
  <c r="M23" i="8"/>
  <c r="B22" i="8"/>
  <c r="I22" i="8" s="1"/>
  <c r="J22" i="8"/>
  <c r="K22" i="8"/>
  <c r="L22" i="8"/>
  <c r="M22" i="8"/>
  <c r="B21" i="8"/>
  <c r="I21" i="8" s="1"/>
  <c r="J21" i="8"/>
  <c r="K21" i="8"/>
  <c r="L21" i="8"/>
  <c r="M21" i="8"/>
  <c r="B20" i="8"/>
  <c r="I20" i="8" s="1"/>
  <c r="J20" i="8"/>
  <c r="K20" i="8"/>
  <c r="L20" i="8"/>
  <c r="M20" i="8"/>
  <c r="B19" i="8"/>
  <c r="I19" i="8" s="1"/>
  <c r="J19" i="8"/>
  <c r="K19" i="8"/>
  <c r="L19" i="8"/>
  <c r="M19" i="8"/>
  <c r="B18" i="8"/>
  <c r="I18" i="8" s="1"/>
  <c r="J18" i="8"/>
  <c r="K18" i="8"/>
  <c r="L18" i="8"/>
  <c r="M18" i="8"/>
  <c r="B17" i="8"/>
  <c r="I17" i="8" s="1"/>
  <c r="J17" i="8"/>
  <c r="K17" i="8"/>
  <c r="L17" i="8"/>
  <c r="M17" i="8"/>
  <c r="B16" i="8"/>
  <c r="I16" i="8" s="1"/>
  <c r="J16" i="8"/>
  <c r="K16" i="8"/>
  <c r="L16" i="8"/>
  <c r="M16" i="8"/>
  <c r="B15" i="8"/>
  <c r="I15" i="8" s="1"/>
  <c r="J15" i="8"/>
  <c r="K15" i="8"/>
  <c r="L15" i="8"/>
  <c r="M15" i="8"/>
  <c r="B14" i="8"/>
  <c r="I14" i="8" s="1"/>
  <c r="J14" i="8"/>
  <c r="K14" i="8"/>
  <c r="L14" i="8"/>
  <c r="M14" i="8"/>
  <c r="B13" i="8"/>
  <c r="I13" i="8" s="1"/>
  <c r="J13" i="8"/>
  <c r="K13" i="8"/>
  <c r="L13" i="8"/>
  <c r="M13" i="8"/>
  <c r="B12" i="8"/>
  <c r="I12" i="8" s="1"/>
  <c r="J12" i="8"/>
  <c r="K12" i="8"/>
  <c r="L12" i="8"/>
  <c r="M12" i="8"/>
  <c r="B11" i="8"/>
  <c r="I11" i="8" s="1"/>
  <c r="J11" i="8"/>
  <c r="K11" i="8"/>
  <c r="L11" i="8"/>
  <c r="M11" i="8"/>
  <c r="B10" i="8"/>
  <c r="I10" i="8" s="1"/>
  <c r="J10" i="8"/>
  <c r="K10" i="8"/>
  <c r="L10" i="8"/>
  <c r="M10" i="8"/>
  <c r="B9" i="8"/>
  <c r="I9" i="8" s="1"/>
  <c r="J9" i="8"/>
  <c r="K9" i="8"/>
  <c r="L9" i="8"/>
  <c r="M9" i="8"/>
  <c r="B8" i="8"/>
  <c r="I8" i="8" s="1"/>
  <c r="J8" i="8"/>
  <c r="K8" i="8"/>
  <c r="L8" i="8"/>
  <c r="M8" i="8"/>
  <c r="B7" i="8"/>
  <c r="I7" i="8" s="1"/>
  <c r="J7" i="8"/>
  <c r="K7" i="8"/>
  <c r="L7" i="8"/>
  <c r="M7" i="8"/>
  <c r="B6" i="8"/>
  <c r="I6" i="8" s="1"/>
  <c r="J6" i="8"/>
  <c r="K6" i="8"/>
  <c r="L6" i="8"/>
  <c r="M6" i="8"/>
  <c r="B5" i="8"/>
  <c r="I5" i="8" s="1"/>
  <c r="J5" i="8"/>
  <c r="K5" i="8"/>
  <c r="L5" i="8"/>
  <c r="M5" i="8"/>
  <c r="B4" i="8"/>
  <c r="I4" i="8" s="1"/>
  <c r="J4" i="8"/>
  <c r="K4" i="8"/>
  <c r="L4" i="8"/>
  <c r="M4" i="8"/>
  <c r="B3" i="8"/>
  <c r="I3" i="8" s="1"/>
  <c r="J3" i="8"/>
  <c r="K3" i="8"/>
  <c r="L3" i="8"/>
  <c r="M3" i="8"/>
  <c r="B2" i="8"/>
  <c r="I2" i="8" s="1"/>
  <c r="K2" i="8"/>
  <c r="M2" i="8"/>
  <c r="L2" i="8"/>
  <c r="J2" i="8"/>
  <c r="O16"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<sst xmlns="http://schemas.openxmlformats.org/spreadsheetml/2006/main" count="218" uniqueCount="89">
  <si>
    <t>Photoreceptor spectral sensitivities</t>
  </si>
  <si>
    <t>Wavelength (nm)</t>
  </si>
  <si>
    <t>S</t>
  </si>
  <si>
    <t>M</t>
  </si>
  <si>
    <t>L</t>
  </si>
  <si>
    <t>R</t>
  </si>
  <si>
    <t>i</t>
  </si>
  <si>
    <t>wavelength</t>
  </si>
  <si>
    <t>V(λ)</t>
  </si>
  <si>
    <r>
      <t>Irradiance (W/m</t>
    </r>
    <r>
      <rPr>
        <b/>
        <vertAlign val="superscript"/>
        <sz val="12"/>
        <color theme="1"/>
        <rFont val="Calibri"/>
        <family val="2"/>
        <scheme val="minor"/>
      </rPr>
      <t>2</t>
    </r>
    <r>
      <rPr>
        <b/>
        <sz val="12"/>
        <color theme="1"/>
        <rFont val="Calibri"/>
        <family val="2"/>
        <scheme val="minor"/>
      </rPr>
      <t>)</t>
    </r>
  </si>
  <si>
    <t>B</t>
  </si>
  <si>
    <t>C</t>
  </si>
  <si>
    <t>G</t>
  </si>
  <si>
    <t>A</t>
  </si>
  <si>
    <t>W</t>
  </si>
  <si>
    <t>Preliminary gamut evaluation</t>
  </si>
  <si>
    <t>Combo</t>
  </si>
  <si>
    <t>BCGAR</t>
  </si>
  <si>
    <t>BCGAW</t>
  </si>
  <si>
    <t>BCGRW</t>
  </si>
  <si>
    <t>BCARW</t>
  </si>
  <si>
    <t>BGARW</t>
  </si>
  <si>
    <t>CGARW</t>
  </si>
  <si>
    <t>Threshold</t>
  </si>
  <si>
    <t>Control signal (%)</t>
  </si>
  <si>
    <t>D</t>
  </si>
  <si>
    <t>Control Voltage</t>
  </si>
  <si>
    <t>Power</t>
  </si>
  <si>
    <t>Model</t>
  </si>
  <si>
    <t>Example  c1</t>
  </si>
  <si>
    <r>
      <t>Component vs SMLRi Matrix (W/m</t>
    </r>
    <r>
      <rPr>
        <b/>
        <vertAlign val="superscript"/>
        <sz val="12"/>
        <color theme="1"/>
        <rFont val="Calibri"/>
        <family val="2"/>
        <scheme val="minor"/>
      </rPr>
      <t>2</t>
    </r>
    <r>
      <rPr>
        <b/>
        <sz val="12"/>
        <color theme="1"/>
        <rFont val="Calibri"/>
        <family val="2"/>
        <scheme val="minor"/>
      </rPr>
      <t>)</t>
    </r>
  </si>
  <si>
    <t>Maximum Michelson Contrast (%)</t>
  </si>
  <si>
    <t>Scaling for max power range</t>
  </si>
  <si>
    <t>The change in primary powers to produce a silent change in photoreceptor excitation (Δp)</t>
  </si>
  <si>
    <t>Subject-specific HFP values</t>
  </si>
  <si>
    <t>ΔS</t>
  </si>
  <si>
    <t>ΔM</t>
  </si>
  <si>
    <t>ΔL</t>
  </si>
  <si>
    <t>ΔR</t>
  </si>
  <si>
    <t>Δi</t>
  </si>
  <si>
    <r>
      <rPr>
        <b/>
        <sz val="12"/>
        <color rgb="FF0070C0"/>
        <rFont val="Calibri"/>
        <family val="2"/>
        <scheme val="minor"/>
      </rPr>
      <t>B</t>
    </r>
    <r>
      <rPr>
        <b/>
        <sz val="12"/>
        <color theme="1"/>
        <rFont val="Calibri"/>
        <family val="2"/>
        <scheme val="minor"/>
      </rPr>
      <t>/</t>
    </r>
    <r>
      <rPr>
        <b/>
        <sz val="12"/>
        <color rgb="FF92D050"/>
        <rFont val="Calibri"/>
        <family val="2"/>
        <scheme val="minor"/>
      </rPr>
      <t>G</t>
    </r>
  </si>
  <si>
    <r>
      <rPr>
        <b/>
        <sz val="12"/>
        <color rgb="FF00B0F0"/>
        <rFont val="Calibri"/>
        <family val="2"/>
        <scheme val="minor"/>
      </rPr>
      <t>C</t>
    </r>
    <r>
      <rPr>
        <b/>
        <sz val="12"/>
        <color theme="1"/>
        <rFont val="Calibri"/>
        <family val="2"/>
        <scheme val="minor"/>
      </rPr>
      <t>/</t>
    </r>
    <r>
      <rPr>
        <b/>
        <sz val="12"/>
        <color rgb="FF92D050"/>
        <rFont val="Calibri"/>
        <family val="2"/>
        <scheme val="minor"/>
      </rPr>
      <t>G</t>
    </r>
  </si>
  <si>
    <r>
      <rPr>
        <b/>
        <sz val="12"/>
        <color rgb="FF92D050"/>
        <rFont val="Calibri"/>
        <family val="2"/>
        <scheme val="minor"/>
      </rPr>
      <t>G</t>
    </r>
    <r>
      <rPr>
        <b/>
        <sz val="12"/>
        <color theme="1"/>
        <rFont val="Calibri"/>
        <family val="2"/>
        <scheme val="minor"/>
      </rPr>
      <t>/</t>
    </r>
    <r>
      <rPr>
        <b/>
        <sz val="12"/>
        <color rgb="FF92D050"/>
        <rFont val="Calibri"/>
        <family val="2"/>
        <scheme val="minor"/>
      </rPr>
      <t>G</t>
    </r>
  </si>
  <si>
    <r>
      <rPr>
        <b/>
        <sz val="12"/>
        <color rgb="FFFFC000"/>
        <rFont val="Calibri"/>
        <family val="2"/>
        <scheme val="minor"/>
      </rPr>
      <t>A</t>
    </r>
    <r>
      <rPr>
        <b/>
        <sz val="12"/>
        <color theme="1"/>
        <rFont val="Calibri"/>
        <family val="2"/>
        <scheme val="minor"/>
      </rPr>
      <t>/</t>
    </r>
    <r>
      <rPr>
        <b/>
        <sz val="12"/>
        <color rgb="FF92D050"/>
        <rFont val="Calibri"/>
        <family val="2"/>
        <scheme val="minor"/>
      </rPr>
      <t>G</t>
    </r>
  </si>
  <si>
    <r>
      <rPr>
        <b/>
        <sz val="12"/>
        <color rgb="FFFF0000"/>
        <rFont val="Calibri"/>
        <family val="2"/>
        <scheme val="minor"/>
      </rPr>
      <t>R</t>
    </r>
    <r>
      <rPr>
        <b/>
        <sz val="12"/>
        <color theme="1"/>
        <rFont val="Calibri"/>
        <family val="2"/>
        <scheme val="minor"/>
      </rPr>
      <t>/</t>
    </r>
    <r>
      <rPr>
        <b/>
        <sz val="12"/>
        <color rgb="FF92D050"/>
        <rFont val="Calibri"/>
        <family val="2"/>
        <scheme val="minor"/>
      </rPr>
      <t>G</t>
    </r>
  </si>
  <si>
    <t>k_p</t>
  </si>
  <si>
    <r>
      <t>Subject-specific A matrix (W/m</t>
    </r>
    <r>
      <rPr>
        <b/>
        <vertAlign val="superscript"/>
        <sz val="12"/>
        <color theme="1"/>
        <rFont val="Calibri"/>
        <family val="2"/>
        <scheme val="minor"/>
      </rPr>
      <t xml:space="preserve">2 </t>
    </r>
    <r>
      <rPr>
        <b/>
        <sz val="12"/>
        <color theme="1"/>
        <rFont val="Calibri"/>
        <family val="2"/>
        <scheme val="minor"/>
      </rPr>
      <t>- p vector is PWM duty cycle)</t>
    </r>
  </si>
  <si>
    <t>Photoreceptor low condition (primary powers)</t>
  </si>
  <si>
    <t>S_low</t>
  </si>
  <si>
    <t>M_low</t>
  </si>
  <si>
    <t>L_low</t>
  </si>
  <si>
    <t>R_low</t>
  </si>
  <si>
    <t>i_low</t>
  </si>
  <si>
    <t>Km</t>
  </si>
  <si>
    <t>lm/W</t>
  </si>
  <si>
    <r>
      <t>cd/m</t>
    </r>
    <r>
      <rPr>
        <b/>
        <vertAlign val="superscript"/>
        <sz val="12"/>
        <color theme="1"/>
        <rFont val="Calibri"/>
        <family val="2"/>
        <scheme val="minor"/>
      </rPr>
      <t>2</t>
    </r>
  </si>
  <si>
    <t>Photoreceptor low condition (photoreceptor excitation)</t>
  </si>
  <si>
    <r>
      <t>Subject-specific A matrix (cd/m</t>
    </r>
    <r>
      <rPr>
        <b/>
        <vertAlign val="superscript"/>
        <sz val="12"/>
        <color theme="1"/>
        <rFont val="Calibri"/>
        <family val="2"/>
        <scheme val="minor"/>
      </rPr>
      <t xml:space="preserve">2 </t>
    </r>
    <r>
      <rPr>
        <b/>
        <sz val="12"/>
        <color theme="1"/>
        <rFont val="Calibri"/>
        <family val="2"/>
        <scheme val="minor"/>
      </rPr>
      <t>- p vector is per primary luminance)</t>
    </r>
  </si>
  <si>
    <t>Photoreceptor high condition (primary powers)</t>
  </si>
  <si>
    <t>S_high</t>
  </si>
  <si>
    <t>M_high</t>
  </si>
  <si>
    <t>L_high</t>
  </si>
  <si>
    <t>R_high</t>
  </si>
  <si>
    <t>i_high</t>
  </si>
  <si>
    <t>Pupil diameter</t>
  </si>
  <si>
    <t>mm</t>
  </si>
  <si>
    <t>Pupil area</t>
  </si>
  <si>
    <r>
      <t>mm</t>
    </r>
    <r>
      <rPr>
        <vertAlign val="superscript"/>
        <sz val="12"/>
        <color theme="1"/>
        <rFont val="Calibri"/>
        <family val="2"/>
        <scheme val="minor"/>
      </rPr>
      <t>2</t>
    </r>
  </si>
  <si>
    <r>
      <t>Subject-specific A matrix (Td</t>
    </r>
    <r>
      <rPr>
        <b/>
        <vertAlign val="superscript"/>
        <sz val="12"/>
        <color theme="1"/>
        <rFont val="Calibri"/>
        <family val="2"/>
        <scheme val="minor"/>
      </rPr>
      <t xml:space="preserve"> </t>
    </r>
    <r>
      <rPr>
        <b/>
        <sz val="12"/>
        <color theme="1"/>
        <rFont val="Calibri"/>
        <family val="2"/>
        <scheme val="minor"/>
      </rPr>
      <t>- p vector is per primary Td)</t>
    </r>
  </si>
  <si>
    <t>Photoreceptor high condition (photoreceptor excitation)</t>
  </si>
  <si>
    <t>Time</t>
  </si>
  <si>
    <t>Noise</t>
  </si>
  <si>
    <t>Sinusoid</t>
  </si>
  <si>
    <t>Minimum system timestep</t>
  </si>
  <si>
    <t>Sine start</t>
  </si>
  <si>
    <t>fNyq</t>
  </si>
  <si>
    <t>Sine end</t>
  </si>
  <si>
    <t>TWN duration</t>
  </si>
  <si>
    <t>f0</t>
  </si>
  <si>
    <t>Trolands (Td)</t>
  </si>
  <si>
    <t>Background</t>
  </si>
  <si>
    <t>Noise Scale (+/-)</t>
  </si>
  <si>
    <t>Sine Scale (+/-)</t>
  </si>
  <si>
    <t>B~</t>
  </si>
  <si>
    <t>C~</t>
  </si>
  <si>
    <t>G~</t>
  </si>
  <si>
    <t>A~</t>
  </si>
  <si>
    <t>R~</t>
  </si>
  <si>
    <t>CV outside of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</si>
</sst>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
    <numFmt numFmtId="165" formatCode="_-* #,##0.00000_-;\-* #,##0.00000_-;_-* &quot;-&quot;??_-;_-@_-"/>
    <numFmt numFmtId="166" formatCode="0.0000E+00"/>
    <numFmt numFmtId="167" formatCode="0.000"/>
  </numFmts>
  <fonts count="21" x14ac:knownFonts="1">
    <font>
      <sz val="11"/>
      <color theme="1"/>
      <name val="Calibri"/>
      <family val="2"/>
      <scheme val="minor"/>
    </font>
    <font>
      <b/>
      <sz val="11"/>
      <color theme="1"/>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color rgb="FF92D050"/>
      <name val="Calibri"/>
      <family val="2"/>
      <scheme val="minor"/>
    </font>
    <font>
      <sz val="12"/>
      <color rgb="FFFF0000"/>
      <name val="Calibri"/>
      <family val="2"/>
      <scheme val="minor"/>
    </font>
    <font>
      <b/>
      <sz val="12"/>
      <color rgb="FFFF0000"/>
      <name val="Calibri"/>
      <family val="2"/>
      <scheme val="minor"/>
    </font>
    <font>
      <b/>
      <sz val="12"/>
      <color rgb="FF0070C0"/>
      <name val="Calibri"/>
      <family val="2"/>
      <scheme val="minor"/>
    </font>
    <font>
      <b/>
      <sz val="12"/>
      <color rgb="FF00B0F0"/>
      <name val="Calibri"/>
      <family val="2"/>
      <scheme val="minor"/>
    </font>
    <font>
      <b/>
      <sz val="12"/>
      <color rgb="FFFFC000"/>
      <name val="Calibri"/>
      <family val="2"/>
      <scheme val="minor"/>
    </font>
    <font>
      <b/>
      <sz val="12"/>
      <color theme="2" tint="-0.249977111117893"/>
      <name val="Calibri"/>
      <family val="2"/>
      <scheme val="minor"/>
    </font>
    <font>
      <b/>
      <sz val="12"/>
      <color theme="2" tint="-0.499984740745262"/>
      <name val="Calibri"/>
      <family val="2"/>
      <scheme val="minor"/>
    </font>
    <font>
      <sz val="11"/>
      <color rgb="FF006100"/>
      <name val="Calibri"/>
      <family val="2"/>
      <scheme val="minor"/>
    </font>
    <font>
      <sz val="11"/>
      <color theme="1"/>
      <name val="Calibri"/>
      <family val="2"/>
      <scheme val="minor"/>
    </font>
    <font>
      <b/>
      <vertAlign val="superscript"/>
      <sz val="12"/>
      <color theme="1"/>
      <name val="Calibri"/>
      <family val="2"/>
      <scheme val="minor"/>
    </font>
    <font>
      <b/>
      <sz val="12"/>
      <name val="Times New Roman"/>
      <family val="1"/>
    </font>
    <font>
      <vertAlign val="superscript"/>
      <sz val="12"/>
      <color theme="1"/>
      <name val="Calibri"/>
      <family val="2"/>
      <scheme val="minor"/>
    </font>
    <font>
      <sz val="12"/>
      <color rgb="FF000000"/>
      <name val="Calibri"/>
      <family val="2"/>
      <scheme val="minor"/>
    </font>
    <font>
      <b/>
      <sz val="12"/>
      <color rgb="FF000000"/>
      <name val="Calibri"/>
      <family val="2"/>
      <scheme val="minor"/>
    </font>
  </fonts>
  <fills count="8">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14" fillId="2" borderId="0" applyNumberFormat="0" applyBorder="0" applyAlignment="0" applyProtection="0"/>
    <xf numFmtId="43" fontId="15" fillId="0" borderId="0" applyFont="0" applyFill="0" applyBorder="0" applyAlignment="0" applyProtection="0"/>
  </cellStyleXfs>
  <cellXfs count="49">
    <xf numFmtId="0" fontId="0" fillId="0" borderId="0" xfId="0"/>
    <xf numFmtId="0" fontId="2" fillId="0" borderId="0" xfId="0" applyFont="1"/>
    <xf numFmtId="0" fontId="3" fillId="0" borderId="0" xfId="0" applyFont="1"/>
    <xf numFmtId="11" fontId="4" fillId="0" borderId="0" xfId="0" applyNumberFormat="1" applyFont="1"/>
    <xf numFmtId="0" fontId="4" fillId="0" borderId="0" xfId="0" applyFont="1"/>
    <xf numFmtId="0" fontId="1" fillId="0" borderId="0" xfId="0" applyFont="1"/>
    <xf numFmtId="164" fontId="5" fillId="0" borderId="0" xfId="0" applyNumberFormat="1" applyFont="1"/>
    <xf numFmtId="164" fontId="7" fillId="0" borderId="0" xfId="0" applyNumberFormat="1" applyFont="1"/>
    <xf numFmtId="0" fontId="9" fillId="0" borderId="0" xfId="0" applyFont="1"/>
    <xf numFmtId="0" fontId="10" fillId="0" borderId="0" xfId="0" applyFont="1"/>
    <xf numFmtId="0" fontId="6" fillId="0" borderId="0" xfId="0" applyFont="1"/>
    <xf numFmtId="0" fontId="11" fillId="0" borderId="0" xfId="0" applyFont="1"/>
    <xf numFmtId="0" fontId="8" fillId="0" borderId="0" xfId="0" applyFont="1"/>
    <xf numFmtId="0" fontId="12" fillId="0" borderId="0" xfId="0" applyFont="1"/>
    <xf numFmtId="2" fontId="9" fillId="0" borderId="0" xfId="0" applyNumberFormat="1" applyFont="1" applyAlignment="1">
      <alignment horizontal="center"/>
    </xf>
    <xf numFmtId="2" fontId="10" fillId="0" borderId="0" xfId="0" applyNumberFormat="1" applyFont="1" applyAlignment="1">
      <alignment horizontal="center"/>
    </xf>
    <xf numFmtId="2" fontId="8" fillId="0" borderId="0" xfId="0" applyNumberFormat="1" applyFont="1" applyAlignment="1">
      <alignment horizontal="center"/>
    </xf>
    <xf numFmtId="2" fontId="6" fillId="0" borderId="0" xfId="0" applyNumberFormat="1" applyFont="1" applyAlignment="1">
      <alignment horizontal="center"/>
    </xf>
    <xf numFmtId="2" fontId="13" fillId="0" borderId="0" xfId="0" applyNumberFormat="1" applyFont="1" applyAlignment="1">
      <alignment horizontal="center"/>
    </xf>
    <xf numFmtId="0" fontId="3" fillId="0" borderId="0" xfId="0" applyFont="1" applyAlignment="1">
      <alignment horizontal="center"/>
    </xf>
    <xf numFmtId="164" fontId="4" fillId="0" borderId="0" xfId="0" applyNumberFormat="1" applyFont="1"/>
    <xf numFmtId="11" fontId="3" fillId="0" borderId="0" xfId="0" applyNumberFormat="1" applyFont="1"/>
    <xf numFmtId="0" fontId="14" fillId="2" borderId="0" xfId="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4" fillId="7" borderId="0" xfId="0" applyFont="1" applyFill="1"/>
    <xf numFmtId="11" fontId="0" fillId="0" borderId="0" xfId="0" applyNumberFormat="1"/>
    <xf numFmtId="10" fontId="4" fillId="0" borderId="0" xfId="0" applyNumberFormat="1" applyFont="1"/>
    <xf numFmtId="11" fontId="5" fillId="0" borderId="0" xfId="0" applyNumberFormat="1" applyFont="1"/>
    <xf numFmtId="166" fontId="0" fillId="0" borderId="0" xfId="0" applyNumberFormat="1"/>
    <xf numFmtId="167" fontId="0" fillId="0" borderId="0" xfId="0" applyNumberFormat="1"/>
    <xf numFmtId="165" fontId="4" fillId="0" borderId="0" xfId="2" applyNumberFormat="1" applyFont="1"/>
    <xf numFmtId="0" fontId="4" fillId="0" borderId="0" xfId="0" applyFont="1" applyAlignment="1">
      <alignment horizontal="right"/>
    </xf>
    <xf numFmtId="0" fontId="5" fillId="0" borderId="0" xfId="0" applyFont="1"/>
    <xf numFmtId="0" fontId="17"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6" fillId="0" borderId="0" xfId="0" applyFont="1" applyAlignment="1">
      <alignment horizontal="center"/>
    </xf>
    <xf numFmtId="0" fontId="11" fillId="0" borderId="0" xfId="0" applyFont="1" applyAlignment="1">
      <alignment horizontal="center"/>
    </xf>
    <xf numFmtId="0" fontId="8" fillId="0" borderId="0" xfId="0" applyFont="1" applyAlignment="1">
      <alignment horizontal="center"/>
    </xf>
    <xf numFmtId="11" fontId="4" fillId="0" borderId="0" xfId="0" applyNumberFormat="1" applyFont="1" applyAlignment="1">
      <alignment horizontal="right"/>
    </xf>
    <xf numFmtId="43" fontId="4" fillId="0" borderId="0" xfId="0" applyNumberFormat="1" applyFont="1"/>
    <xf numFmtId="2" fontId="4" fillId="0" borderId="0" xfId="0" applyNumberFormat="1" applyFont="1"/>
    <xf numFmtId="11" fontId="4" fillId="0" borderId="0" xfId="2" applyNumberFormat="1" applyFont="1"/>
    <xf numFmtId="11" fontId="19" fillId="0" borderId="0" xfId="0" applyNumberFormat="1" applyFont="1" applyAlignment="1">
      <alignment horizontal="right" vertical="center" wrapText="1"/>
    </xf>
    <xf numFmtId="1" fontId="20" fillId="0" borderId="0" xfId="0" applyNumberFormat="1" applyFont="1" applyAlignment="1">
      <alignment horizontal="right" vertical="center" wrapText="1"/>
    </xf>
    <xf numFmtId="0" fontId="3" fillId="0" borderId="0" xfId="0" applyFont="1" applyAlignment="1">
      <alignment horizontal="center"/>
    </xf>
  </cellXfs>
  <cellStyles count="3">
    <cellStyle name="Gut" xfId="1" builtinId="26"/>
    <cellStyle name="Komma" xfId="2" builtinId="3"/>
    <cellStyle name="Standard" xfId="0" builtinId="0"/>
  </cellStyles>
  <dxfs count="8">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Spectral Sensitivities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'Standard Observer (CIE)'!$B$2</c:f>
              <c:strCache>
                <c:ptCount val="1"/>
                <c:pt idx="0">
                  <c:v>S</c:v>
                </c:pt>
              </c:strCache>
            </c:strRef>
          </c:tx>
          <c:spPr>
            <a:ln w="28575" cap="rnd">
              <a:solidFill>
                <a:srgbClr val="0070C0"/>
              </a:solidFill>
              <a:round/>
            </a:ln>
            <a:effectLst/>
          </c:spPr>
          <c:marker>
            <c:symbol val="none"/>
          </c:marker>
          <c:cat>
            <c:numRef>
              <c:f>'Standard Observer (CIE)'!$A$23:$A$323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'Standard Observer (CIE)'!$B$23:$B$323</c:f>
              <c:numCache>
                <c:formatCode>0.00E+00</c:formatCode>
                <c:ptCount val="301"/>
                <c:pt idx="0">
                  <c:v>3.9630800000000001E-2</c:v>
                </c:pt>
                <c:pt idx="1">
                  <c:v>4.70801E-2</c:v>
                </c:pt>
                <c:pt idx="2">
                  <c:v>5.5701199999999999E-2</c:v>
                </c:pt>
                <c:pt idx="3">
                  <c:v>6.5613699999999997E-2</c:v>
                </c:pt>
                <c:pt idx="4">
                  <c:v>7.6932299999999995E-2</c:v>
                </c:pt>
                <c:pt idx="5">
                  <c:v>8.9761199999999999E-2</c:v>
                </c:pt>
                <c:pt idx="6">
                  <c:v>0.104188</c:v>
                </c:pt>
                <c:pt idx="7">
                  <c:v>0.120273</c:v>
                </c:pt>
                <c:pt idx="8">
                  <c:v>0.138044</c:v>
                </c:pt>
                <c:pt idx="9">
                  <c:v>0.15748500000000001</c:v>
                </c:pt>
                <c:pt idx="10">
                  <c:v>0.17852999999999999</c:v>
                </c:pt>
                <c:pt idx="11">
                  <c:v>0.20107700000000001</c:v>
                </c:pt>
                <c:pt idx="12">
                  <c:v>0.22509100000000001</c:v>
                </c:pt>
                <c:pt idx="13">
                  <c:v>0.25056600000000001</c:v>
                </c:pt>
                <c:pt idx="14">
                  <c:v>0.277507</c:v>
                </c:pt>
                <c:pt idx="15">
                  <c:v>0.30594100000000002</c:v>
                </c:pt>
                <c:pt idx="16">
                  <c:v>0.33585799999999999</c:v>
                </c:pt>
                <c:pt idx="17">
                  <c:v>0.366981</c:v>
                </c:pt>
                <c:pt idx="18">
                  <c:v>0.39887600000000001</c:v>
                </c:pt>
                <c:pt idx="19">
                  <c:v>0.43099799999999999</c:v>
                </c:pt>
                <c:pt idx="20">
                  <c:v>0.46269199999999999</c:v>
                </c:pt>
                <c:pt idx="21">
                  <c:v>0.49335699999999999</c:v>
                </c:pt>
                <c:pt idx="22">
                  <c:v>0.52300599999999997</c:v>
                </c:pt>
                <c:pt idx="23">
                  <c:v>0.55193899999999996</c:v>
                </c:pt>
                <c:pt idx="24">
                  <c:v>0.58059899999999998</c:v>
                </c:pt>
                <c:pt idx="25">
                  <c:v>0.60956999999999995</c:v>
                </c:pt>
                <c:pt idx="26">
                  <c:v>0.63935900000000001</c:v>
                </c:pt>
                <c:pt idx="27">
                  <c:v>0.669651</c:v>
                </c:pt>
                <c:pt idx="28">
                  <c:v>0.69982900000000003</c:v>
                </c:pt>
                <c:pt idx="29">
                  <c:v>0.72917699999999996</c:v>
                </c:pt>
                <c:pt idx="30">
                  <c:v>0.75688500000000003</c:v>
                </c:pt>
                <c:pt idx="31">
                  <c:v>0.78229199999999999</c:v>
                </c:pt>
                <c:pt idx="32">
                  <c:v>0.80566599999999999</c:v>
                </c:pt>
                <c:pt idx="33">
                  <c:v>0.82759899999999997</c:v>
                </c:pt>
                <c:pt idx="34">
                  <c:v>0.84877999999999998</c:v>
                </c:pt>
                <c:pt idx="35">
                  <c:v>0.86998399999999998</c:v>
                </c:pt>
                <c:pt idx="36">
                  <c:v>0.89176100000000003</c:v>
                </c:pt>
                <c:pt idx="37">
                  <c:v>0.91344400000000003</c:v>
                </c:pt>
                <c:pt idx="38">
                  <c:v>0.93397699999999995</c:v>
                </c:pt>
                <c:pt idx="39">
                  <c:v>0.95221800000000001</c:v>
                </c:pt>
                <c:pt idx="40">
                  <c:v>0.96696000000000004</c:v>
                </c:pt>
                <c:pt idx="41">
                  <c:v>0.97733999999999999</c:v>
                </c:pt>
                <c:pt idx="42">
                  <c:v>0.98402800000000001</c:v>
                </c:pt>
                <c:pt idx="43">
                  <c:v>0.98814400000000002</c:v>
                </c:pt>
                <c:pt idx="44">
                  <c:v>0.99085100000000004</c:v>
                </c:pt>
                <c:pt idx="45">
                  <c:v>0.993336</c:v>
                </c:pt>
                <c:pt idx="46">
                  <c:v>0.99637299999999995</c:v>
                </c:pt>
                <c:pt idx="47">
                  <c:v>0.99903799999999998</c:v>
                </c:pt>
                <c:pt idx="48">
                  <c:v>0.99997800000000003</c:v>
                </c:pt>
                <c:pt idx="49">
                  <c:v>0.99784399999999995</c:v>
                </c:pt>
                <c:pt idx="50">
                  <c:v>0.99132900000000002</c:v>
                </c:pt>
                <c:pt idx="51">
                  <c:v>0.979657</c:v>
                </c:pt>
                <c:pt idx="52">
                  <c:v>0.96390500000000001</c:v>
                </c:pt>
                <c:pt idx="53">
                  <c:v>0.945573</c:v>
                </c:pt>
                <c:pt idx="54">
                  <c:v>0.92607799999999996</c:v>
                </c:pt>
                <c:pt idx="55">
                  <c:v>0.90673499999999996</c:v>
                </c:pt>
                <c:pt idx="56">
                  <c:v>0.88850899999999999</c:v>
                </c:pt>
                <c:pt idx="57">
                  <c:v>0.87135300000000004</c:v>
                </c:pt>
                <c:pt idx="58">
                  <c:v>0.85499800000000004</c:v>
                </c:pt>
                <c:pt idx="59">
                  <c:v>0.839198</c:v>
                </c:pt>
                <c:pt idx="60">
                  <c:v>0.82372599999999996</c:v>
                </c:pt>
                <c:pt idx="61">
                  <c:v>0.808307</c:v>
                </c:pt>
                <c:pt idx="62">
                  <c:v>0.792431</c:v>
                </c:pt>
                <c:pt idx="63">
                  <c:v>0.77556899999999995</c:v>
                </c:pt>
                <c:pt idx="64">
                  <c:v>0.75724400000000003</c:v>
                </c:pt>
                <c:pt idx="65">
                  <c:v>0.737043</c:v>
                </c:pt>
                <c:pt idx="66">
                  <c:v>0.71472999999999998</c:v>
                </c:pt>
                <c:pt idx="67">
                  <c:v>0.69055800000000001</c:v>
                </c:pt>
                <c:pt idx="68">
                  <c:v>0.66488999999999998</c:v>
                </c:pt>
                <c:pt idx="69">
                  <c:v>0.63807800000000003</c:v>
                </c:pt>
                <c:pt idx="70">
                  <c:v>0.610456</c:v>
                </c:pt>
                <c:pt idx="71">
                  <c:v>0.58234600000000003</c:v>
                </c:pt>
                <c:pt idx="72">
                  <c:v>0.55406500000000003</c:v>
                </c:pt>
                <c:pt idx="73">
                  <c:v>0.52590300000000001</c:v>
                </c:pt>
                <c:pt idx="74">
                  <c:v>0.498108</c:v>
                </c:pt>
                <c:pt idx="75">
                  <c:v>0.47089399999999998</c:v>
                </c:pt>
                <c:pt idx="76">
                  <c:v>0.44445000000000001</c:v>
                </c:pt>
                <c:pt idx="77">
                  <c:v>0.41899199999999998</c:v>
                </c:pt>
                <c:pt idx="78">
                  <c:v>0.39469900000000002</c:v>
                </c:pt>
                <c:pt idx="79">
                  <c:v>0.37170700000000001</c:v>
                </c:pt>
                <c:pt idx="80">
                  <c:v>0.35010799999999997</c:v>
                </c:pt>
                <c:pt idx="81">
                  <c:v>0.32990399999999998</c:v>
                </c:pt>
                <c:pt idx="82">
                  <c:v>0.31086399999999997</c:v>
                </c:pt>
                <c:pt idx="83">
                  <c:v>0.29274099999999997</c:v>
                </c:pt>
                <c:pt idx="84">
                  <c:v>0.27533800000000003</c:v>
                </c:pt>
                <c:pt idx="85">
                  <c:v>0.25849699999999998</c:v>
                </c:pt>
                <c:pt idx="86">
                  <c:v>0.24215800000000001</c:v>
                </c:pt>
                <c:pt idx="87">
                  <c:v>0.22650400000000001</c:v>
                </c:pt>
                <c:pt idx="88">
                  <c:v>0.211726</c:v>
                </c:pt>
                <c:pt idx="89">
                  <c:v>0.19796</c:v>
                </c:pt>
                <c:pt idx="90">
                  <c:v>0.18529699999999999</c:v>
                </c:pt>
                <c:pt idx="91">
                  <c:v>0.17375099999999999</c:v>
                </c:pt>
                <c:pt idx="92">
                  <c:v>0.16314899999999999</c:v>
                </c:pt>
                <c:pt idx="93">
                  <c:v>0.153311</c:v>
                </c:pt>
                <c:pt idx="94">
                  <c:v>0.14408599999999999</c:v>
                </c:pt>
                <c:pt idx="95">
                  <c:v>0.135351</c:v>
                </c:pt>
                <c:pt idx="96">
                  <c:v>0.12701100000000001</c:v>
                </c:pt>
                <c:pt idx="97">
                  <c:v>0.119017</c:v>
                </c:pt>
                <c:pt idx="98">
                  <c:v>0.111333</c:v>
                </c:pt>
                <c:pt idx="99">
                  <c:v>0.103934</c:v>
                </c:pt>
                <c:pt idx="100">
                  <c:v>9.6798999999999996E-2</c:v>
                </c:pt>
                <c:pt idx="101">
                  <c:v>8.9916899999999994E-2</c:v>
                </c:pt>
                <c:pt idx="102">
                  <c:v>8.3287799999999995E-2</c:v>
                </c:pt>
                <c:pt idx="103">
                  <c:v>7.6915700000000004E-2</c:v>
                </c:pt>
                <c:pt idx="104">
                  <c:v>7.0805199999999999E-2</c:v>
                </c:pt>
                <c:pt idx="105">
                  <c:v>6.4961400000000002E-2</c:v>
                </c:pt>
                <c:pt idx="106">
                  <c:v>5.9404899999999997E-2</c:v>
                </c:pt>
                <c:pt idx="107">
                  <c:v>5.4207600000000002E-2</c:v>
                </c:pt>
                <c:pt idx="108">
                  <c:v>4.9428100000000003E-2</c:v>
                </c:pt>
                <c:pt idx="109">
                  <c:v>4.5099300000000002E-2</c:v>
                </c:pt>
                <c:pt idx="110">
                  <c:v>4.1233699999999998E-2</c:v>
                </c:pt>
                <c:pt idx="111">
                  <c:v>3.7814199999999999E-2</c:v>
                </c:pt>
                <c:pt idx="112">
                  <c:v>3.4762700000000001E-2</c:v>
                </c:pt>
                <c:pt idx="113">
                  <c:v>3.2002900000000001E-2</c:v>
                </c:pt>
                <c:pt idx="114">
                  <c:v>2.94746E-2</c:v>
                </c:pt>
                <c:pt idx="115">
                  <c:v>2.7130000000000001E-2</c:v>
                </c:pt>
                <c:pt idx="116">
                  <c:v>2.4937600000000001E-2</c:v>
                </c:pt>
                <c:pt idx="117">
                  <c:v>2.28931E-2</c:v>
                </c:pt>
                <c:pt idx="118">
                  <c:v>2.09956E-2</c:v>
                </c:pt>
                <c:pt idx="119">
                  <c:v>1.9242700000000001E-2</c:v>
                </c:pt>
                <c:pt idx="120">
                  <c:v>1.7629800000000001E-2</c:v>
                </c:pt>
                <c:pt idx="121">
                  <c:v>1.6150100000000001E-2</c:v>
                </c:pt>
                <c:pt idx="122">
                  <c:v>1.47911E-2</c:v>
                </c:pt>
                <c:pt idx="123">
                  <c:v>1.3540699999999999E-2</c:v>
                </c:pt>
                <c:pt idx="124">
                  <c:v>1.2388400000000001E-2</c:v>
                </c:pt>
                <c:pt idx="125">
                  <c:v>1.1325200000000001E-2</c:v>
                </c:pt>
                <c:pt idx="126">
                  <c:v>1.0343700000000001E-2</c:v>
                </c:pt>
                <c:pt idx="127">
                  <c:v>9.4409200000000002E-3</c:v>
                </c:pt>
                <c:pt idx="128">
                  <c:v>8.6136500000000005E-3</c:v>
                </c:pt>
                <c:pt idx="129">
                  <c:v>7.8583100000000003E-3</c:v>
                </c:pt>
                <c:pt idx="130">
                  <c:v>7.1708900000000001E-3</c:v>
                </c:pt>
                <c:pt idx="131">
                  <c:v>6.5464800000000004E-3</c:v>
                </c:pt>
                <c:pt idx="132">
                  <c:v>5.9777700000000003E-3</c:v>
                </c:pt>
                <c:pt idx="133">
                  <c:v>5.4579399999999997E-3</c:v>
                </c:pt>
                <c:pt idx="134">
                  <c:v>4.9812499999999996E-3</c:v>
                </c:pt>
                <c:pt idx="135">
                  <c:v>4.5428700000000001E-3</c:v>
                </c:pt>
                <c:pt idx="136">
                  <c:v>4.1390799999999998E-3</c:v>
                </c:pt>
                <c:pt idx="137">
                  <c:v>3.76794E-3</c:v>
                </c:pt>
                <c:pt idx="138">
                  <c:v>3.4278300000000002E-3</c:v>
                </c:pt>
                <c:pt idx="139">
                  <c:v>3.1169600000000002E-3</c:v>
                </c:pt>
                <c:pt idx="140">
                  <c:v>2.83352E-3</c:v>
                </c:pt>
                <c:pt idx="141">
                  <c:v>2.5755600000000002E-3</c:v>
                </c:pt>
                <c:pt idx="142">
                  <c:v>2.3408399999999998E-3</c:v>
                </c:pt>
                <c:pt idx="143">
                  <c:v>2.12722E-3</c:v>
                </c:pt>
                <c:pt idx="144">
                  <c:v>1.9327599999999999E-3</c:v>
                </c:pt>
                <c:pt idx="145">
                  <c:v>1.7557300000000001E-3</c:v>
                </c:pt>
                <c:pt idx="146">
                  <c:v>1.5945499999999999E-3</c:v>
                </c:pt>
                <c:pt idx="147">
                  <c:v>1.44783E-3</c:v>
                </c:pt>
                <c:pt idx="148">
                  <c:v>1.3143E-3</c:v>
                </c:pt>
                <c:pt idx="149">
                  <c:v>1.1928100000000001E-3</c:v>
                </c:pt>
                <c:pt idx="150">
                  <c:v>1.0823E-3</c:v>
                </c:pt>
                <c:pt idx="151">
                  <c:v>9.8181900000000009E-4</c:v>
                </c:pt>
                <c:pt idx="152">
                  <c:v>8.9053299999999999E-4</c:v>
                </c:pt>
                <c:pt idx="153">
                  <c:v>8.0768699999999997E-4</c:v>
                </c:pt>
                <c:pt idx="154">
                  <c:v>7.3256799999999996E-4</c:v>
                </c:pt>
                <c:pt idx="155">
                  <c:v>6.6451200000000002E-4</c:v>
                </c:pt>
                <c:pt idx="156">
                  <c:v>6.0288699999999998E-4</c:v>
                </c:pt>
                <c:pt idx="157">
                  <c:v>5.4706199999999996E-4</c:v>
                </c:pt>
                <c:pt idx="158">
                  <c:v>4.9646100000000002E-4</c:v>
                </c:pt>
                <c:pt idx="159">
                  <c:v>4.5057099999999998E-4</c:v>
                </c:pt>
                <c:pt idx="160">
                  <c:v>4.0893100000000002E-4</c:v>
                </c:pt>
                <c:pt idx="161">
                  <c:v>3.7113599999999999E-4</c:v>
                </c:pt>
                <c:pt idx="162">
                  <c:v>3.36838E-4</c:v>
                </c:pt>
                <c:pt idx="163">
                  <c:v>3.0572299999999999E-4</c:v>
                </c:pt>
                <c:pt idx="164">
                  <c:v>2.7750399999999998E-4</c:v>
                </c:pt>
                <c:pt idx="165">
                  <c:v>2.5191800000000001E-4</c:v>
                </c:pt>
                <c:pt idx="166">
                  <c:v>2.2872499999999999E-4</c:v>
                </c:pt>
                <c:pt idx="167">
                  <c:v>2.0769899999999999E-4</c:v>
                </c:pt>
                <c:pt idx="168">
                  <c:v>1.8863800000000001E-4</c:v>
                </c:pt>
                <c:pt idx="169">
                  <c:v>1.7135699999999999E-4</c:v>
                </c:pt>
                <c:pt idx="170">
                  <c:v>1.5568799999999999E-4</c:v>
                </c:pt>
                <c:pt idx="171">
                  <c:v>1.4148000000000001E-4</c:v>
                </c:pt>
                <c:pt idx="172">
                  <c:v>1.28596E-4</c:v>
                </c:pt>
                <c:pt idx="173">
                  <c:v>1.1691199999999999E-4</c:v>
                </c:pt>
                <c:pt idx="174">
                  <c:v>1.06316E-4</c:v>
                </c:pt>
                <c:pt idx="175">
                  <c:v>9.6704499999999995E-5</c:v>
                </c:pt>
                <c:pt idx="176">
                  <c:v>8.7985799999999994E-5</c:v>
                </c:pt>
                <c:pt idx="177">
                  <c:v>8.0075599999999996E-5</c:v>
                </c:pt>
                <c:pt idx="178">
                  <c:v>7.2897899999999999E-5</c:v>
                </c:pt>
                <c:pt idx="179">
                  <c:v>6.6383699999999999E-5</c:v>
                </c:pt>
                <c:pt idx="180">
                  <c:v>6.0470500000000003E-5</c:v>
                </c:pt>
                <c:pt idx="181">
                  <c:v>5.5102000000000002E-5</c:v>
                </c:pt>
                <c:pt idx="182">
                  <c:v>5.0226899999999998E-5</c:v>
                </c:pt>
                <c:pt idx="183">
                  <c:v>4.5798799999999999E-5</c:v>
                </c:pt>
                <c:pt idx="184">
                  <c:v>4.1775900000000001E-5</c:v>
                </c:pt>
                <c:pt idx="185">
                  <c:v>3.8120200000000001E-5</c:v>
                </c:pt>
                <c:pt idx="186">
                  <c:v>3.47974E-5</c:v>
                </c:pt>
                <c:pt idx="187">
                  <c:v>3.1776300000000003E-5</c:v>
                </c:pt>
                <c:pt idx="188">
                  <c:v>2.9028799999999999E-5</c:v>
                </c:pt>
                <c:pt idx="189">
                  <c:v>2.65294E-5</c:v>
                </c:pt>
                <c:pt idx="190">
                  <c:v>2.42549E-5</c:v>
                </c:pt>
                <c:pt idx="191">
                  <c:v>2.2184700000000001E-5</c:v>
                </c:pt>
                <c:pt idx="192">
                  <c:v>2.0299600000000001E-5</c:v>
                </c:pt>
                <c:pt idx="193">
                  <c:v>1.8582600000000001E-5</c:v>
                </c:pt>
                <c:pt idx="194">
                  <c:v>1.7018199999999999E-5</c:v>
                </c:pt>
                <c:pt idx="195">
                  <c:v>1.55924E-5</c:v>
                </c:pt>
                <c:pt idx="196">
                  <c:v>1.4292400000000001E-5</c:v>
                </c:pt>
                <c:pt idx="197">
                  <c:v>1.3106599999999999E-5</c:v>
                </c:pt>
                <c:pt idx="198">
                  <c:v>1.20248E-5</c:v>
                </c:pt>
                <c:pt idx="199">
                  <c:v>1.10373E-5</c:v>
                </c:pt>
                <c:pt idx="200">
                  <c:v>1.01356E-5</c:v>
                </c:pt>
                <c:pt idx="201">
                  <c:v>9.3120199999999997E-6</c:v>
                </c:pt>
                <c:pt idx="202">
                  <c:v>8.5594100000000004E-6</c:v>
                </c:pt>
                <c:pt idx="203">
                  <c:v>7.8714099999999996E-6</c:v>
                </c:pt>
                <c:pt idx="204">
                  <c:v>7.2422099999999997E-6</c:v>
                </c:pt>
                <c:pt idx="205">
                  <c:v>6.6665700000000003E-6</c:v>
                </c:pt>
                <c:pt idx="206">
                  <c:v>6.1396999999999998E-6</c:v>
                </c:pt>
                <c:pt idx="207">
                  <c:v>5.6572699999999996E-6</c:v>
                </c:pt>
                <c:pt idx="208">
                  <c:v>5.21535E-6</c:v>
                </c:pt>
                <c:pt idx="209">
                  <c:v>4.8103600000000003E-6</c:v>
                </c:pt>
                <c:pt idx="210">
                  <c:v>4.4390600000000002E-6</c:v>
                </c:pt>
                <c:pt idx="211">
                  <c:v>4.0984999999999998E-6</c:v>
                </c:pt>
                <c:pt idx="212">
                  <c:v>3.78599E-6</c:v>
                </c:pt>
                <c:pt idx="213">
                  <c:v>3.4991099999999999E-6</c:v>
                </c:pt>
                <c:pt idx="214">
                  <c:v>3.23563E-6</c:v>
                </c:pt>
                <c:pt idx="215">
                  <c:v>2.9935400000000001E-6</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0-37D9-3D45-953D-8A8DC818F673}"/>
            </c:ext>
          </c:extLst>
        </c:ser>
        <c:ser>
          <c:idx val="1"/>
          <c:order val="1"/>
          <c:tx>
            <c:strRef>
              <c:f>'Standard Observer (CIE)'!$C$2</c:f>
              <c:strCache>
                <c:ptCount val="1"/>
                <c:pt idx="0">
                  <c:v>M</c:v>
                </c:pt>
              </c:strCache>
            </c:strRef>
          </c:tx>
          <c:spPr>
            <a:ln w="28575" cap="rnd">
              <a:solidFill>
                <a:srgbClr val="92D050"/>
              </a:solidFill>
              <a:round/>
            </a:ln>
            <a:effectLst/>
          </c:spPr>
          <c:marker>
            <c:symbol val="none"/>
          </c:marker>
          <c:cat>
            <c:numRef>
              <c:f>'Standard Observer (CIE)'!$A$23:$A$323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'Standard Observer (CIE)'!$C$23:$C$323</c:f>
              <c:numCache>
                <c:formatCode>0.00E+00</c:formatCode>
                <c:ptCount val="301"/>
                <c:pt idx="0">
                  <c:v>2.3720799999999999E-3</c:v>
                </c:pt>
                <c:pt idx="1">
                  <c:v>2.7943299999999998E-3</c:v>
                </c:pt>
                <c:pt idx="2">
                  <c:v>3.2737399999999998E-3</c:v>
                </c:pt>
                <c:pt idx="3">
                  <c:v>3.8165999999999999E-3</c:v>
                </c:pt>
                <c:pt idx="4">
                  <c:v>4.4302100000000004E-3</c:v>
                </c:pt>
                <c:pt idx="5">
                  <c:v>5.1231599999999999E-3</c:v>
                </c:pt>
                <c:pt idx="6">
                  <c:v>5.9045800000000004E-3</c:v>
                </c:pt>
                <c:pt idx="7">
                  <c:v>6.7800500000000001E-3</c:v>
                </c:pt>
                <c:pt idx="8">
                  <c:v>7.7526000000000001E-3</c:v>
                </c:pt>
                <c:pt idx="9">
                  <c:v>8.8228600000000001E-3</c:v>
                </c:pt>
                <c:pt idx="10">
                  <c:v>9.9884099999999996E-3</c:v>
                </c:pt>
                <c:pt idx="11">
                  <c:v>1.12452E-2</c:v>
                </c:pt>
                <c:pt idx="12">
                  <c:v>1.2594899999999999E-2</c:v>
                </c:pt>
                <c:pt idx="13">
                  <c:v>1.4042499999999999E-2</c:v>
                </c:pt>
                <c:pt idx="14">
                  <c:v>1.55944E-2</c:v>
                </c:pt>
                <c:pt idx="15">
                  <c:v>1.72596E-2</c:v>
                </c:pt>
                <c:pt idx="16">
                  <c:v>1.90467E-2</c:v>
                </c:pt>
                <c:pt idx="17">
                  <c:v>2.0954500000000001E-2</c:v>
                </c:pt>
                <c:pt idx="18">
                  <c:v>2.2976300000000002E-2</c:v>
                </c:pt>
                <c:pt idx="19">
                  <c:v>2.5101700000000001E-2</c:v>
                </c:pt>
                <c:pt idx="20">
                  <c:v>2.7316300000000002E-2</c:v>
                </c:pt>
                <c:pt idx="21">
                  <c:v>2.9606199999999999E-2</c:v>
                </c:pt>
                <c:pt idx="22">
                  <c:v>3.1974599999999999E-2</c:v>
                </c:pt>
                <c:pt idx="23">
                  <c:v>3.4432999999999998E-2</c:v>
                </c:pt>
                <c:pt idx="24">
                  <c:v>3.6998299999999998E-2</c:v>
                </c:pt>
                <c:pt idx="25">
                  <c:v>3.96928E-2</c:v>
                </c:pt>
                <c:pt idx="26">
                  <c:v>4.25402E-2</c:v>
                </c:pt>
                <c:pt idx="27">
                  <c:v>4.5547400000000002E-2</c:v>
                </c:pt>
                <c:pt idx="28">
                  <c:v>4.8716099999999998E-2</c:v>
                </c:pt>
                <c:pt idx="29">
                  <c:v>5.2046700000000001E-2</c:v>
                </c:pt>
                <c:pt idx="30">
                  <c:v>5.5538400000000002E-2</c:v>
                </c:pt>
                <c:pt idx="31">
                  <c:v>5.91876E-2</c:v>
                </c:pt>
                <c:pt idx="32">
                  <c:v>6.2981899999999993E-2</c:v>
                </c:pt>
                <c:pt idx="33">
                  <c:v>6.6903099999999993E-2</c:v>
                </c:pt>
                <c:pt idx="34">
                  <c:v>7.0928500000000005E-2</c:v>
                </c:pt>
                <c:pt idx="35">
                  <c:v>7.5029899999999997E-2</c:v>
                </c:pt>
                <c:pt idx="36">
                  <c:v>7.9176899999999995E-2</c:v>
                </c:pt>
                <c:pt idx="37">
                  <c:v>8.3346299999999998E-2</c:v>
                </c:pt>
                <c:pt idx="38">
                  <c:v>8.7515999999999997E-2</c:v>
                </c:pt>
                <c:pt idx="39">
                  <c:v>9.1662499999999994E-2</c:v>
                </c:pt>
                <c:pt idx="40">
                  <c:v>9.5761200000000005E-2</c:v>
                </c:pt>
                <c:pt idx="41">
                  <c:v>9.9797700000000003E-2</c:v>
                </c:pt>
                <c:pt idx="42">
                  <c:v>0.10380399999999999</c:v>
                </c:pt>
                <c:pt idx="43">
                  <c:v>0.107834</c:v>
                </c:pt>
                <c:pt idx="44">
                  <c:v>0.11194800000000001</c:v>
                </c:pt>
                <c:pt idx="45">
                  <c:v>0.11622</c:v>
                </c:pt>
                <c:pt idx="46">
                  <c:v>0.12070599999999999</c:v>
                </c:pt>
                <c:pt idx="47">
                  <c:v>0.125363</c:v>
                </c:pt>
                <c:pt idx="48">
                  <c:v>0.130111</c:v>
                </c:pt>
                <c:pt idx="49">
                  <c:v>0.134856</c:v>
                </c:pt>
                <c:pt idx="50">
                  <c:v>0.13949300000000001</c:v>
                </c:pt>
                <c:pt idx="51">
                  <c:v>0.14394299999999999</c:v>
                </c:pt>
                <c:pt idx="52">
                  <c:v>0.148281</c:v>
                </c:pt>
                <c:pt idx="53">
                  <c:v>0.15263699999999999</c:v>
                </c:pt>
                <c:pt idx="54">
                  <c:v>0.15715699999999999</c:v>
                </c:pt>
                <c:pt idx="55">
                  <c:v>0.16200600000000001</c:v>
                </c:pt>
                <c:pt idx="56">
                  <c:v>0.16733100000000001</c:v>
                </c:pt>
                <c:pt idx="57">
                  <c:v>0.17314399999999999</c:v>
                </c:pt>
                <c:pt idx="58">
                  <c:v>0.17941699999999999</c:v>
                </c:pt>
                <c:pt idx="59">
                  <c:v>0.186117</c:v>
                </c:pt>
                <c:pt idx="60">
                  <c:v>0.19320200000000001</c:v>
                </c:pt>
                <c:pt idx="61">
                  <c:v>0.20062099999999999</c:v>
                </c:pt>
                <c:pt idx="62">
                  <c:v>0.208315</c:v>
                </c:pt>
                <c:pt idx="63">
                  <c:v>0.21621199999999999</c:v>
                </c:pt>
                <c:pt idx="64">
                  <c:v>0.22423100000000001</c:v>
                </c:pt>
                <c:pt idx="65">
                  <c:v>0.23227500000000001</c:v>
                </c:pt>
                <c:pt idx="66">
                  <c:v>0.240257</c:v>
                </c:pt>
                <c:pt idx="67">
                  <c:v>0.24815999999999999</c:v>
                </c:pt>
                <c:pt idx="68">
                  <c:v>0.25598700000000002</c:v>
                </c:pt>
                <c:pt idx="69">
                  <c:v>0.26374399999999998</c:v>
                </c:pt>
                <c:pt idx="70">
                  <c:v>0.27144099999999999</c:v>
                </c:pt>
                <c:pt idx="71">
                  <c:v>0.27909699999999998</c:v>
                </c:pt>
                <c:pt idx="72">
                  <c:v>0.28675499999999998</c:v>
                </c:pt>
                <c:pt idx="73">
                  <c:v>0.29447600000000002</c:v>
                </c:pt>
                <c:pt idx="74">
                  <c:v>0.30232300000000001</c:v>
                </c:pt>
                <c:pt idx="75">
                  <c:v>0.31037199999999998</c:v>
                </c:pt>
                <c:pt idx="76">
                  <c:v>0.31869199999999998</c:v>
                </c:pt>
                <c:pt idx="77">
                  <c:v>0.32730700000000001</c:v>
                </c:pt>
                <c:pt idx="78">
                  <c:v>0.33623199999999998</c:v>
                </c:pt>
                <c:pt idx="79">
                  <c:v>0.34548000000000001</c:v>
                </c:pt>
                <c:pt idx="80">
                  <c:v>0.35506599999999999</c:v>
                </c:pt>
                <c:pt idx="81">
                  <c:v>0.364985</c:v>
                </c:pt>
                <c:pt idx="82">
                  <c:v>0.37514199999999998</c:v>
                </c:pt>
                <c:pt idx="83">
                  <c:v>0.38540999999999997</c:v>
                </c:pt>
                <c:pt idx="84">
                  <c:v>0.395646</c:v>
                </c:pt>
                <c:pt idx="85">
                  <c:v>0.40568799999999999</c:v>
                </c:pt>
                <c:pt idx="86">
                  <c:v>0.415435</c:v>
                </c:pt>
                <c:pt idx="87">
                  <c:v>0.425064</c:v>
                </c:pt>
                <c:pt idx="88">
                  <c:v>0.43485099999999999</c:v>
                </c:pt>
                <c:pt idx="89">
                  <c:v>0.44509700000000002</c:v>
                </c:pt>
                <c:pt idx="90">
                  <c:v>0.45613700000000001</c:v>
                </c:pt>
                <c:pt idx="91">
                  <c:v>0.46823599999999999</c:v>
                </c:pt>
                <c:pt idx="92">
                  <c:v>0.48125499999999999</c:v>
                </c:pt>
                <c:pt idx="93">
                  <c:v>0.49492700000000001</c:v>
                </c:pt>
                <c:pt idx="94">
                  <c:v>0.50894700000000004</c:v>
                </c:pt>
                <c:pt idx="95">
                  <c:v>0.52297000000000005</c:v>
                </c:pt>
                <c:pt idx="96">
                  <c:v>0.53670099999999998</c:v>
                </c:pt>
                <c:pt idx="97">
                  <c:v>0.55019499999999999</c:v>
                </c:pt>
                <c:pt idx="98">
                  <c:v>0.56361600000000001</c:v>
                </c:pt>
                <c:pt idx="99">
                  <c:v>0.57715000000000005</c:v>
                </c:pt>
                <c:pt idx="100">
                  <c:v>0.59100299999999995</c:v>
                </c:pt>
                <c:pt idx="101">
                  <c:v>0.60535000000000005</c:v>
                </c:pt>
                <c:pt idx="102">
                  <c:v>0.62016000000000004</c:v>
                </c:pt>
                <c:pt idx="103">
                  <c:v>0.63534299999999999</c:v>
                </c:pt>
                <c:pt idx="104">
                  <c:v>0.65079600000000004</c:v>
                </c:pt>
                <c:pt idx="105">
                  <c:v>0.666404</c:v>
                </c:pt>
                <c:pt idx="106">
                  <c:v>0.68205499999999997</c:v>
                </c:pt>
                <c:pt idx="107">
                  <c:v>0.69767199999999996</c:v>
                </c:pt>
                <c:pt idx="108">
                  <c:v>0.71318599999999999</c:v>
                </c:pt>
                <c:pt idx="109">
                  <c:v>0.72852600000000001</c:v>
                </c:pt>
                <c:pt idx="110">
                  <c:v>0.74361200000000005</c:v>
                </c:pt>
                <c:pt idx="111">
                  <c:v>0.75839599999999996</c:v>
                </c:pt>
                <c:pt idx="112">
                  <c:v>0.77296600000000004</c:v>
                </c:pt>
                <c:pt idx="113">
                  <c:v>0.78745699999999996</c:v>
                </c:pt>
                <c:pt idx="114">
                  <c:v>0.80201699999999998</c:v>
                </c:pt>
                <c:pt idx="115">
                  <c:v>0.81680799999999998</c:v>
                </c:pt>
                <c:pt idx="116">
                  <c:v>0.83191899999999996</c:v>
                </c:pt>
                <c:pt idx="117">
                  <c:v>0.84709599999999996</c:v>
                </c:pt>
                <c:pt idx="118">
                  <c:v>0.86197199999999996</c:v>
                </c:pt>
                <c:pt idx="119">
                  <c:v>0.87615200000000004</c:v>
                </c:pt>
                <c:pt idx="120">
                  <c:v>0.88921399999999995</c:v>
                </c:pt>
                <c:pt idx="121">
                  <c:v>0.90081199999999995</c:v>
                </c:pt>
                <c:pt idx="122">
                  <c:v>0.91100599999999998</c:v>
                </c:pt>
                <c:pt idx="123">
                  <c:v>0.91996800000000001</c:v>
                </c:pt>
                <c:pt idx="124">
                  <c:v>0.92788999999999999</c:v>
                </c:pt>
                <c:pt idx="125">
                  <c:v>0.93497699999999995</c:v>
                </c:pt>
                <c:pt idx="126">
                  <c:v>0.94141399999999997</c:v>
                </c:pt>
                <c:pt idx="127">
                  <c:v>0.94727899999999998</c:v>
                </c:pt>
                <c:pt idx="128">
                  <c:v>0.95262199999999997</c:v>
                </c:pt>
                <c:pt idx="129">
                  <c:v>0.95749799999999996</c:v>
                </c:pt>
                <c:pt idx="130">
                  <c:v>0.96196199999999998</c:v>
                </c:pt>
                <c:pt idx="131">
                  <c:v>0.96608000000000005</c:v>
                </c:pt>
                <c:pt idx="132">
                  <c:v>0.96996599999999999</c:v>
                </c:pt>
                <c:pt idx="133">
                  <c:v>0.97374300000000003</c:v>
                </c:pt>
                <c:pt idx="134">
                  <c:v>0.97753900000000005</c:v>
                </c:pt>
                <c:pt idx="135">
                  <c:v>0.98148100000000005</c:v>
                </c:pt>
                <c:pt idx="136">
                  <c:v>0.98562899999999998</c:v>
                </c:pt>
                <c:pt idx="137">
                  <c:v>0.98975400000000002</c:v>
                </c:pt>
                <c:pt idx="138">
                  <c:v>0.99355099999999996</c:v>
                </c:pt>
                <c:pt idx="139">
                  <c:v>0.99671399999999999</c:v>
                </c:pt>
                <c:pt idx="140">
                  <c:v>0.99893100000000001</c:v>
                </c:pt>
                <c:pt idx="141">
                  <c:v>0.999942</c:v>
                </c:pt>
                <c:pt idx="142">
                  <c:v>0.99969200000000003</c:v>
                </c:pt>
                <c:pt idx="143">
                  <c:v>0.99817800000000001</c:v>
                </c:pt>
                <c:pt idx="144">
                  <c:v>0.99540499999999998</c:v>
                </c:pt>
                <c:pt idx="145">
                  <c:v>0.99138300000000001</c:v>
                </c:pt>
                <c:pt idx="146">
                  <c:v>0.98619900000000005</c:v>
                </c:pt>
                <c:pt idx="147">
                  <c:v>0.98022900000000002</c:v>
                </c:pt>
                <c:pt idx="148">
                  <c:v>0.97390600000000005</c:v>
                </c:pt>
                <c:pt idx="149">
                  <c:v>0.96765299999999999</c:v>
                </c:pt>
                <c:pt idx="150">
                  <c:v>0.96187599999999995</c:v>
                </c:pt>
                <c:pt idx="151">
                  <c:v>0.95682</c:v>
                </c:pt>
                <c:pt idx="152">
                  <c:v>0.95215099999999997</c:v>
                </c:pt>
                <c:pt idx="153">
                  <c:v>0.94739799999999996</c:v>
                </c:pt>
                <c:pt idx="154">
                  <c:v>0.94210499999999997</c:v>
                </c:pt>
                <c:pt idx="155">
                  <c:v>0.93582900000000002</c:v>
                </c:pt>
                <c:pt idx="156">
                  <c:v>0.92827400000000004</c:v>
                </c:pt>
                <c:pt idx="157">
                  <c:v>0.91966700000000001</c:v>
                </c:pt>
                <c:pt idx="158">
                  <c:v>0.91035600000000005</c:v>
                </c:pt>
                <c:pt idx="159">
                  <c:v>0.90067699999999995</c:v>
                </c:pt>
                <c:pt idx="160">
                  <c:v>0.89094899999999999</c:v>
                </c:pt>
                <c:pt idx="161">
                  <c:v>0.881386</c:v>
                </c:pt>
                <c:pt idx="162">
                  <c:v>0.871834</c:v>
                </c:pt>
                <c:pt idx="163">
                  <c:v>0.86205900000000002</c:v>
                </c:pt>
                <c:pt idx="164">
                  <c:v>0.85184000000000004</c:v>
                </c:pt>
                <c:pt idx="165">
                  <c:v>0.84096899999999997</c:v>
                </c:pt>
                <c:pt idx="166">
                  <c:v>0.82930300000000001</c:v>
                </c:pt>
                <c:pt idx="167">
                  <c:v>0.81691100000000005</c:v>
                </c:pt>
                <c:pt idx="168">
                  <c:v>0.80391000000000001</c:v>
                </c:pt>
                <c:pt idx="169">
                  <c:v>0.79041300000000003</c:v>
                </c:pt>
                <c:pt idx="170">
                  <c:v>0.77652600000000005</c:v>
                </c:pt>
                <c:pt idx="171">
                  <c:v>0.76231099999999996</c:v>
                </c:pt>
                <c:pt idx="172">
                  <c:v>0.74766900000000003</c:v>
                </c:pt>
                <c:pt idx="173">
                  <c:v>0.73247600000000002</c:v>
                </c:pt>
                <c:pt idx="174">
                  <c:v>0.71662199999999998</c:v>
                </c:pt>
                <c:pt idx="175">
                  <c:v>0.700013</c:v>
                </c:pt>
                <c:pt idx="176">
                  <c:v>0.682647</c:v>
                </c:pt>
                <c:pt idx="177">
                  <c:v>0.66481699999999999</c:v>
                </c:pt>
                <c:pt idx="178">
                  <c:v>0.64685800000000004</c:v>
                </c:pt>
                <c:pt idx="179">
                  <c:v>0.62907199999999996</c:v>
                </c:pt>
                <c:pt idx="180">
                  <c:v>0.61172800000000005</c:v>
                </c:pt>
                <c:pt idx="181">
                  <c:v>0.59499800000000003</c:v>
                </c:pt>
                <c:pt idx="182">
                  <c:v>0.57878300000000005</c:v>
                </c:pt>
                <c:pt idx="183">
                  <c:v>0.56293499999999996</c:v>
                </c:pt>
                <c:pt idx="184">
                  <c:v>0.54732099999999995</c:v>
                </c:pt>
                <c:pt idx="185">
                  <c:v>0.53182499999999999</c:v>
                </c:pt>
                <c:pt idx="186">
                  <c:v>0.51635399999999998</c:v>
                </c:pt>
                <c:pt idx="187">
                  <c:v>0.50087000000000004</c:v>
                </c:pt>
                <c:pt idx="188">
                  <c:v>0.48535</c:v>
                </c:pt>
                <c:pt idx="189">
                  <c:v>0.469777</c:v>
                </c:pt>
                <c:pt idx="190">
                  <c:v>0.45414199999999999</c:v>
                </c:pt>
                <c:pt idx="191">
                  <c:v>0.43845400000000001</c:v>
                </c:pt>
                <c:pt idx="192">
                  <c:v>0.42277799999999999</c:v>
                </c:pt>
                <c:pt idx="193">
                  <c:v>0.40718799999999999</c:v>
                </c:pt>
                <c:pt idx="194">
                  <c:v>0.39175199999999999</c:v>
                </c:pt>
                <c:pt idx="195">
                  <c:v>0.376527</c:v>
                </c:pt>
                <c:pt idx="196">
                  <c:v>0.36155900000000002</c:v>
                </c:pt>
                <c:pt idx="197">
                  <c:v>0.346856</c:v>
                </c:pt>
                <c:pt idx="198">
                  <c:v>0.332422</c:v>
                </c:pt>
                <c:pt idx="199">
                  <c:v>0.31826100000000002</c:v>
                </c:pt>
                <c:pt idx="200">
                  <c:v>0.30437799999999998</c:v>
                </c:pt>
                <c:pt idx="201">
                  <c:v>0.29078399999999999</c:v>
                </c:pt>
                <c:pt idx="202">
                  <c:v>0.27750599999999997</c:v>
                </c:pt>
                <c:pt idx="203">
                  <c:v>0.264575</c:v>
                </c:pt>
                <c:pt idx="204">
                  <c:v>0.25201200000000001</c:v>
                </c:pt>
                <c:pt idx="205">
                  <c:v>0.23983699999999999</c:v>
                </c:pt>
                <c:pt idx="206">
                  <c:v>0.22806499999999999</c:v>
                </c:pt>
                <c:pt idx="207">
                  <c:v>0.21670300000000001</c:v>
                </c:pt>
                <c:pt idx="208">
                  <c:v>0.20575399999999999</c:v>
                </c:pt>
                <c:pt idx="209">
                  <c:v>0.19522100000000001</c:v>
                </c:pt>
                <c:pt idx="210">
                  <c:v>0.18510399999999999</c:v>
                </c:pt>
                <c:pt idx="211">
                  <c:v>0.175398</c:v>
                </c:pt>
                <c:pt idx="212">
                  <c:v>0.16609099999999999</c:v>
                </c:pt>
                <c:pt idx="213">
                  <c:v>0.157169</c:v>
                </c:pt>
                <c:pt idx="214">
                  <c:v>0.14862</c:v>
                </c:pt>
                <c:pt idx="215">
                  <c:v>0.140431</c:v>
                </c:pt>
                <c:pt idx="216">
                  <c:v>0.13259099999999999</c:v>
                </c:pt>
                <c:pt idx="217">
                  <c:v>0.12509200000000001</c:v>
                </c:pt>
                <c:pt idx="218">
                  <c:v>0.11792800000000001</c:v>
                </c:pt>
                <c:pt idx="219">
                  <c:v>0.111091</c:v>
                </c:pt>
                <c:pt idx="220">
                  <c:v>0.104573</c:v>
                </c:pt>
                <c:pt idx="221">
                  <c:v>9.8366300000000004E-2</c:v>
                </c:pt>
                <c:pt idx="222">
                  <c:v>9.2468499999999995E-2</c:v>
                </c:pt>
                <c:pt idx="223">
                  <c:v>8.6875900000000006E-2</c:v>
                </c:pt>
                <c:pt idx="224">
                  <c:v>8.15834E-2</c:v>
                </c:pt>
                <c:pt idx="225">
                  <c:v>7.6584100000000002E-2</c:v>
                </c:pt>
                <c:pt idx="226">
                  <c:v>7.1868299999999996E-2</c:v>
                </c:pt>
                <c:pt idx="227">
                  <c:v>6.7418599999999995E-2</c:v>
                </c:pt>
                <c:pt idx="228">
                  <c:v>6.3217599999999999E-2</c:v>
                </c:pt>
                <c:pt idx="229">
                  <c:v>5.9249200000000002E-2</c:v>
                </c:pt>
                <c:pt idx="230">
                  <c:v>5.5499E-2</c:v>
                </c:pt>
                <c:pt idx="231">
                  <c:v>5.1955000000000001E-2</c:v>
                </c:pt>
                <c:pt idx="232">
                  <c:v>4.8610300000000002E-2</c:v>
                </c:pt>
                <c:pt idx="233">
                  <c:v>4.5459100000000002E-2</c:v>
                </c:pt>
                <c:pt idx="234">
                  <c:v>4.2494499999999998E-2</c:v>
                </c:pt>
                <c:pt idx="235">
                  <c:v>3.9709700000000001E-2</c:v>
                </c:pt>
                <c:pt idx="236">
                  <c:v>3.7095200000000002E-2</c:v>
                </c:pt>
                <c:pt idx="237">
                  <c:v>3.4634699999999997E-2</c:v>
                </c:pt>
                <c:pt idx="238">
                  <c:v>3.2312500000000001E-2</c:v>
                </c:pt>
                <c:pt idx="239">
                  <c:v>3.0115099999999999E-2</c:v>
                </c:pt>
                <c:pt idx="240">
                  <c:v>2.8031400000000001E-2</c:v>
                </c:pt>
                <c:pt idx="241">
                  <c:v>2.60564E-2</c:v>
                </c:pt>
                <c:pt idx="242">
                  <c:v>2.42011E-2</c:v>
                </c:pt>
                <c:pt idx="243">
                  <c:v>2.2475999999999999E-2</c:v>
                </c:pt>
                <c:pt idx="244">
                  <c:v>2.0886999999999999E-2</c:v>
                </c:pt>
                <c:pt idx="245">
                  <c:v>1.9436599999999998E-2</c:v>
                </c:pt>
                <c:pt idx="246">
                  <c:v>1.8120000000000001E-2</c:v>
                </c:pt>
                <c:pt idx="247">
                  <c:v>1.69149E-2</c:v>
                </c:pt>
                <c:pt idx="248">
                  <c:v>1.57991E-2</c:v>
                </c:pt>
                <c:pt idx="249">
                  <c:v>1.47543E-2</c:v>
                </c:pt>
                <c:pt idx="250">
                  <c:v>1.3766E-2</c:v>
                </c:pt>
                <c:pt idx="251">
                  <c:v>1.28246E-2</c:v>
                </c:pt>
                <c:pt idx="252">
                  <c:v>1.1930400000000001E-2</c:v>
                </c:pt>
                <c:pt idx="253">
                  <c:v>1.1084999999999999E-2</c:v>
                </c:pt>
                <c:pt idx="254">
                  <c:v>1.02892E-2</c:v>
                </c:pt>
                <c:pt idx="255">
                  <c:v>9.5431500000000002E-3</c:v>
                </c:pt>
                <c:pt idx="256">
                  <c:v>8.8460899999999992E-3</c:v>
                </c:pt>
                <c:pt idx="257">
                  <c:v>8.1960000000000002E-3</c:v>
                </c:pt>
                <c:pt idx="258">
                  <c:v>7.5905900000000004E-3</c:v>
                </c:pt>
                <c:pt idx="259">
                  <c:v>7.0275399999999997E-3</c:v>
                </c:pt>
                <c:pt idx="260">
                  <c:v>6.5045499999999996E-3</c:v>
                </c:pt>
                <c:pt idx="261">
                  <c:v>6.0195200000000004E-3</c:v>
                </c:pt>
                <c:pt idx="262">
                  <c:v>5.57093E-3</c:v>
                </c:pt>
                <c:pt idx="263">
                  <c:v>5.1572800000000002E-3</c:v>
                </c:pt>
                <c:pt idx="264">
                  <c:v>4.7768699999999999E-3</c:v>
                </c:pt>
                <c:pt idx="265">
                  <c:v>4.42794E-3</c:v>
                </c:pt>
                <c:pt idx="266">
                  <c:v>4.1083200000000004E-3</c:v>
                </c:pt>
                <c:pt idx="267">
                  <c:v>3.8146999999999999E-3</c:v>
                </c:pt>
                <c:pt idx="268">
                  <c:v>3.5439199999999999E-3</c:v>
                </c:pt>
                <c:pt idx="269">
                  <c:v>3.2932899999999999E-3</c:v>
                </c:pt>
                <c:pt idx="270">
                  <c:v>3.0604999999999999E-3</c:v>
                </c:pt>
                <c:pt idx="271">
                  <c:v>2.8436899999999998E-3</c:v>
                </c:pt>
                <c:pt idx="272">
                  <c:v>2.64175E-3</c:v>
                </c:pt>
                <c:pt idx="273">
                  <c:v>2.4537399999999998E-3</c:v>
                </c:pt>
                <c:pt idx="274">
                  <c:v>2.27875E-3</c:v>
                </c:pt>
                <c:pt idx="275">
                  <c:v>2.1159600000000001E-3</c:v>
                </c:pt>
                <c:pt idx="276">
                  <c:v>1.9645600000000002E-3</c:v>
                </c:pt>
                <c:pt idx="277">
                  <c:v>1.8237800000000001E-3</c:v>
                </c:pt>
                <c:pt idx="278">
                  <c:v>1.69287E-3</c:v>
                </c:pt>
                <c:pt idx="279">
                  <c:v>1.5711500000000001E-3</c:v>
                </c:pt>
                <c:pt idx="280">
                  <c:v>1.45798E-3</c:v>
                </c:pt>
                <c:pt idx="281">
                  <c:v>1.3527400000000001E-3</c:v>
                </c:pt>
                <c:pt idx="282">
                  <c:v>1.2547599999999999E-3</c:v>
                </c:pt>
                <c:pt idx="283">
                  <c:v>1.1634E-3</c:v>
                </c:pt>
                <c:pt idx="284">
                  <c:v>1.0781199999999999E-3</c:v>
                </c:pt>
                <c:pt idx="285">
                  <c:v>9.9842399999999993E-4</c:v>
                </c:pt>
                <c:pt idx="286">
                  <c:v>9.2396199999999996E-4</c:v>
                </c:pt>
                <c:pt idx="287">
                  <c:v>8.54713E-4</c:v>
                </c:pt>
                <c:pt idx="288">
                  <c:v>7.9065199999999998E-4</c:v>
                </c:pt>
                <c:pt idx="289">
                  <c:v>7.3168400000000002E-4</c:v>
                </c:pt>
                <c:pt idx="290">
                  <c:v>6.7765299999999996E-4</c:v>
                </c:pt>
                <c:pt idx="291">
                  <c:v>6.2829699999999999E-4</c:v>
                </c:pt>
                <c:pt idx="292">
                  <c:v>5.8310800000000004E-4</c:v>
                </c:pt>
                <c:pt idx="293">
                  <c:v>5.4158400000000001E-4</c:v>
                </c:pt>
                <c:pt idx="294">
                  <c:v>5.0329400000000005E-4</c:v>
                </c:pt>
                <c:pt idx="295">
                  <c:v>4.6787E-4</c:v>
                </c:pt>
                <c:pt idx="296">
                  <c:v>4.35007E-4</c:v>
                </c:pt>
                <c:pt idx="297">
                  <c:v>4.0449000000000003E-4</c:v>
                </c:pt>
                <c:pt idx="298">
                  <c:v>3.7613799999999998E-4</c:v>
                </c:pt>
                <c:pt idx="299">
                  <c:v>3.4978400000000001E-4</c:v>
                </c:pt>
                <c:pt idx="300">
                  <c:v>3.2527800000000003E-4</c:v>
                </c:pt>
              </c:numCache>
            </c:numRef>
          </c:val>
          <c:smooth val="0"/>
          <c:extLst>
            <c:ext xmlns:c16="http://schemas.microsoft.com/office/drawing/2014/chart" uri="{C3380CC4-5D6E-409C-BE32-E72D297353CC}">
              <c16:uniqueId val="{00000001-37D9-3D45-953D-8A8DC818F673}"/>
            </c:ext>
          </c:extLst>
        </c:ser>
        <c:ser>
          <c:idx val="2"/>
          <c:order val="2"/>
          <c:tx>
            <c:strRef>
              <c:f>'Standard Observer (CIE)'!$D$2</c:f>
              <c:strCache>
                <c:ptCount val="1"/>
                <c:pt idx="0">
                  <c:v>L</c:v>
                </c:pt>
              </c:strCache>
            </c:strRef>
          </c:tx>
          <c:spPr>
            <a:ln w="28575" cap="rnd">
              <a:solidFill>
                <a:srgbClr val="FF0000"/>
              </a:solidFill>
              <a:round/>
            </a:ln>
            <a:effectLst/>
          </c:spPr>
          <c:marker>
            <c:symbol val="none"/>
          </c:marker>
          <c:cat>
            <c:numRef>
              <c:f>'Standard Observer (CIE)'!$A$23:$A$323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'Standard Observer (CIE)'!$D$23:$D$323</c:f>
              <c:numCache>
                <c:formatCode>0.00E+00</c:formatCode>
                <c:ptCount val="301"/>
                <c:pt idx="0">
                  <c:v>2.5407300000000002E-3</c:v>
                </c:pt>
                <c:pt idx="1">
                  <c:v>2.9728200000000001E-3</c:v>
                </c:pt>
                <c:pt idx="2">
                  <c:v>3.4599299999999999E-3</c:v>
                </c:pt>
                <c:pt idx="3">
                  <c:v>4.0079299999999998E-3</c:v>
                </c:pt>
                <c:pt idx="4">
                  <c:v>4.6236999999999997E-3</c:v>
                </c:pt>
                <c:pt idx="5">
                  <c:v>5.3154600000000002E-3</c:v>
                </c:pt>
                <c:pt idx="6">
                  <c:v>6.0913800000000004E-3</c:v>
                </c:pt>
                <c:pt idx="7">
                  <c:v>6.9529099999999996E-3</c:v>
                </c:pt>
                <c:pt idx="8">
                  <c:v>7.89634E-3</c:v>
                </c:pt>
                <c:pt idx="9">
                  <c:v>8.9130000000000008E-3</c:v>
                </c:pt>
                <c:pt idx="10">
                  <c:v>9.98835E-3</c:v>
                </c:pt>
                <c:pt idx="11">
                  <c:v>1.11054E-2</c:v>
                </c:pt>
                <c:pt idx="12">
                  <c:v>1.2260699999999999E-2</c:v>
                </c:pt>
                <c:pt idx="13">
                  <c:v>1.3457800000000001E-2</c:v>
                </c:pt>
                <c:pt idx="14">
                  <c:v>1.4704399999999999E-2</c:v>
                </c:pt>
                <c:pt idx="15">
                  <c:v>1.6012999999999999E-2</c:v>
                </c:pt>
                <c:pt idx="16">
                  <c:v>1.7395799999999999E-2</c:v>
                </c:pt>
                <c:pt idx="17">
                  <c:v>1.8845199999999999E-2</c:v>
                </c:pt>
                <c:pt idx="18">
                  <c:v>2.0344000000000001E-2</c:v>
                </c:pt>
                <c:pt idx="19">
                  <c:v>2.1870000000000001E-2</c:v>
                </c:pt>
                <c:pt idx="20">
                  <c:v>2.3395699999999998E-2</c:v>
                </c:pt>
                <c:pt idx="21">
                  <c:v>2.4896100000000001E-2</c:v>
                </c:pt>
                <c:pt idx="22">
                  <c:v>2.63761E-2</c:v>
                </c:pt>
                <c:pt idx="23">
                  <c:v>2.78541E-2</c:v>
                </c:pt>
                <c:pt idx="24">
                  <c:v>2.9355099999999999E-2</c:v>
                </c:pt>
                <c:pt idx="25">
                  <c:v>3.0910400000000001E-2</c:v>
                </c:pt>
                <c:pt idx="26">
                  <c:v>3.2549799999999997E-2</c:v>
                </c:pt>
                <c:pt idx="27">
                  <c:v>3.42714E-2</c:v>
                </c:pt>
                <c:pt idx="28">
                  <c:v>3.6061999999999997E-2</c:v>
                </c:pt>
                <c:pt idx="29">
                  <c:v>3.79052E-2</c:v>
                </c:pt>
                <c:pt idx="30">
                  <c:v>3.9780999999999997E-2</c:v>
                </c:pt>
                <c:pt idx="31">
                  <c:v>4.1670499999999999E-2</c:v>
                </c:pt>
                <c:pt idx="32">
                  <c:v>4.3572800000000002E-2</c:v>
                </c:pt>
                <c:pt idx="33">
                  <c:v>4.5493199999999998E-2</c:v>
                </c:pt>
                <c:pt idx="34">
                  <c:v>4.7438500000000001E-2</c:v>
                </c:pt>
                <c:pt idx="35">
                  <c:v>4.9417200000000001E-2</c:v>
                </c:pt>
                <c:pt idx="36">
                  <c:v>5.1434300000000002E-2</c:v>
                </c:pt>
                <c:pt idx="37">
                  <c:v>5.34735E-2</c:v>
                </c:pt>
                <c:pt idx="38">
                  <c:v>5.5510200000000003E-2</c:v>
                </c:pt>
                <c:pt idx="39">
                  <c:v>5.7516600000000001E-2</c:v>
                </c:pt>
                <c:pt idx="40">
                  <c:v>5.9461899999999998E-2</c:v>
                </c:pt>
                <c:pt idx="41">
                  <c:v>6.1323999999999997E-2</c:v>
                </c:pt>
                <c:pt idx="42">
                  <c:v>6.3128799999999999E-2</c:v>
                </c:pt>
                <c:pt idx="43">
                  <c:v>6.4918900000000002E-2</c:v>
                </c:pt>
                <c:pt idx="44">
                  <c:v>6.6742499999999996E-2</c:v>
                </c:pt>
                <c:pt idx="45">
                  <c:v>6.8653800000000001E-2</c:v>
                </c:pt>
                <c:pt idx="46">
                  <c:v>7.0696300000000004E-2</c:v>
                </c:pt>
                <c:pt idx="47">
                  <c:v>7.2850799999999993E-2</c:v>
                </c:pt>
                <c:pt idx="48">
                  <c:v>7.50778E-2</c:v>
                </c:pt>
                <c:pt idx="49">
                  <c:v>7.7332499999999998E-2</c:v>
                </c:pt>
                <c:pt idx="50">
                  <c:v>7.9564700000000002E-2</c:v>
                </c:pt>
                <c:pt idx="51">
                  <c:v>8.1736799999999998E-2</c:v>
                </c:pt>
                <c:pt idx="52">
                  <c:v>8.3882600000000002E-2</c:v>
                </c:pt>
                <c:pt idx="53">
                  <c:v>8.6059800000000006E-2</c:v>
                </c:pt>
                <c:pt idx="54">
                  <c:v>8.83322E-2</c:v>
                </c:pt>
                <c:pt idx="55">
                  <c:v>9.0770400000000001E-2</c:v>
                </c:pt>
                <c:pt idx="56">
                  <c:v>9.3439700000000001E-2</c:v>
                </c:pt>
                <c:pt idx="57">
                  <c:v>9.6357700000000004E-2</c:v>
                </c:pt>
                <c:pt idx="58">
                  <c:v>9.9530400000000005E-2</c:v>
                </c:pt>
                <c:pt idx="59">
                  <c:v>0.102964</c:v>
                </c:pt>
                <c:pt idx="60">
                  <c:v>0.10666299999999999</c:v>
                </c:pt>
                <c:pt idx="61">
                  <c:v>0.11062900000000001</c:v>
                </c:pt>
                <c:pt idx="62">
                  <c:v>0.114828</c:v>
                </c:pt>
                <c:pt idx="63">
                  <c:v>0.119217</c:v>
                </c:pt>
                <c:pt idx="64">
                  <c:v>0.12374</c:v>
                </c:pt>
                <c:pt idx="65">
                  <c:v>0.12833600000000001</c:v>
                </c:pt>
                <c:pt idx="66">
                  <c:v>0.13294700000000001</c:v>
                </c:pt>
                <c:pt idx="67">
                  <c:v>0.13757</c:v>
                </c:pt>
                <c:pt idx="68">
                  <c:v>0.14221800000000001</c:v>
                </c:pt>
                <c:pt idx="69">
                  <c:v>0.14690500000000001</c:v>
                </c:pt>
                <c:pt idx="70">
                  <c:v>0.15165100000000001</c:v>
                </c:pt>
                <c:pt idx="71">
                  <c:v>0.156475</c:v>
                </c:pt>
                <c:pt idx="72">
                  <c:v>0.16140399999999999</c:v>
                </c:pt>
                <c:pt idx="73">
                  <c:v>0.166464</c:v>
                </c:pt>
                <c:pt idx="74">
                  <c:v>0.17169000000000001</c:v>
                </c:pt>
                <c:pt idx="75">
                  <c:v>0.177116</c:v>
                </c:pt>
                <c:pt idx="76">
                  <c:v>0.182777</c:v>
                </c:pt>
                <c:pt idx="77">
                  <c:v>0.18868499999999999</c:v>
                </c:pt>
                <c:pt idx="78">
                  <c:v>0.19484499999999999</c:v>
                </c:pt>
                <c:pt idx="79">
                  <c:v>0.201261</c:v>
                </c:pt>
                <c:pt idx="80">
                  <c:v>0.20794000000000001</c:v>
                </c:pt>
                <c:pt idx="81">
                  <c:v>0.21487500000000001</c:v>
                </c:pt>
                <c:pt idx="82">
                  <c:v>0.222022</c:v>
                </c:pt>
                <c:pt idx="83">
                  <c:v>0.22931599999999999</c:v>
                </c:pt>
                <c:pt idx="84">
                  <c:v>0.23668400000000001</c:v>
                </c:pt>
                <c:pt idx="85">
                  <c:v>0.24404600000000001</c:v>
                </c:pt>
                <c:pt idx="86">
                  <c:v>0.25134699999999999</c:v>
                </c:pt>
                <c:pt idx="87">
                  <c:v>0.25869500000000001</c:v>
                </c:pt>
                <c:pt idx="88">
                  <c:v>0.26625199999999999</c:v>
                </c:pt>
                <c:pt idx="89">
                  <c:v>0.274202</c:v>
                </c:pt>
                <c:pt idx="90">
                  <c:v>0.282752</c:v>
                </c:pt>
                <c:pt idx="91">
                  <c:v>0.29207100000000003</c:v>
                </c:pt>
                <c:pt idx="92">
                  <c:v>0.30209399999999997</c:v>
                </c:pt>
                <c:pt idx="93">
                  <c:v>0.31267299999999998</c:v>
                </c:pt>
                <c:pt idx="94">
                  <c:v>0.32363700000000001</c:v>
                </c:pt>
                <c:pt idx="95">
                  <c:v>0.33478599999999997</c:v>
                </c:pt>
                <c:pt idx="96">
                  <c:v>0.345943</c:v>
                </c:pt>
                <c:pt idx="97">
                  <c:v>0.357126</c:v>
                </c:pt>
                <c:pt idx="98">
                  <c:v>0.36841600000000002</c:v>
                </c:pt>
                <c:pt idx="99">
                  <c:v>0.37990699999999999</c:v>
                </c:pt>
                <c:pt idx="100">
                  <c:v>0.39170500000000003</c:v>
                </c:pt>
                <c:pt idx="101">
                  <c:v>0.40390500000000001</c:v>
                </c:pt>
                <c:pt idx="102">
                  <c:v>0.41649999999999998</c:v>
                </c:pt>
                <c:pt idx="103">
                  <c:v>0.42945299999999997</c:v>
                </c:pt>
                <c:pt idx="104">
                  <c:v>0.44272</c:v>
                </c:pt>
                <c:pt idx="105">
                  <c:v>0.45625199999999999</c:v>
                </c:pt>
                <c:pt idx="106">
                  <c:v>0.469997</c:v>
                </c:pt>
                <c:pt idx="107">
                  <c:v>0.48392600000000002</c:v>
                </c:pt>
                <c:pt idx="108">
                  <c:v>0.49801200000000001</c:v>
                </c:pt>
                <c:pt idx="109">
                  <c:v>0.51222699999999999</c:v>
                </c:pt>
                <c:pt idx="110">
                  <c:v>0.52653799999999995</c:v>
                </c:pt>
                <c:pt idx="111">
                  <c:v>0.54092300000000004</c:v>
                </c:pt>
                <c:pt idx="112">
                  <c:v>0.55540599999999996</c:v>
                </c:pt>
                <c:pt idx="113">
                  <c:v>0.570025</c:v>
                </c:pt>
                <c:pt idx="114">
                  <c:v>0.58482800000000001</c:v>
                </c:pt>
                <c:pt idx="115">
                  <c:v>0.59986700000000004</c:v>
                </c:pt>
                <c:pt idx="116">
                  <c:v>0.61516199999999999</c:v>
                </c:pt>
                <c:pt idx="117">
                  <c:v>0.63056900000000005</c:v>
                </c:pt>
                <c:pt idx="118">
                  <c:v>0.64588299999999998</c:v>
                </c:pt>
                <c:pt idx="119">
                  <c:v>0.66088000000000002</c:v>
                </c:pt>
                <c:pt idx="120">
                  <c:v>0.67531300000000005</c:v>
                </c:pt>
                <c:pt idx="121">
                  <c:v>0.688975</c:v>
                </c:pt>
                <c:pt idx="122">
                  <c:v>0.70188600000000001</c:v>
                </c:pt>
                <c:pt idx="123">
                  <c:v>0.71414</c:v>
                </c:pt>
                <c:pt idx="124">
                  <c:v>0.72584099999999996</c:v>
                </c:pt>
                <c:pt idx="125">
                  <c:v>0.73710799999999999</c:v>
                </c:pt>
                <c:pt idx="126">
                  <c:v>0.74804599999999999</c:v>
                </c:pt>
                <c:pt idx="127">
                  <c:v>0.75868400000000003</c:v>
                </c:pt>
                <c:pt idx="128">
                  <c:v>0.76903200000000005</c:v>
                </c:pt>
                <c:pt idx="129">
                  <c:v>0.77909899999999999</c:v>
                </c:pt>
                <c:pt idx="130">
                  <c:v>0.78890000000000005</c:v>
                </c:pt>
                <c:pt idx="131">
                  <c:v>0.79847199999999996</c:v>
                </c:pt>
                <c:pt idx="132">
                  <c:v>0.80794500000000002</c:v>
                </c:pt>
                <c:pt idx="133">
                  <c:v>0.81747800000000004</c:v>
                </c:pt>
                <c:pt idx="134">
                  <c:v>0.82723899999999995</c:v>
                </c:pt>
                <c:pt idx="135">
                  <c:v>0.83740300000000001</c:v>
                </c:pt>
                <c:pt idx="136">
                  <c:v>0.848078</c:v>
                </c:pt>
                <c:pt idx="137">
                  <c:v>0.85906400000000005</c:v>
                </c:pt>
                <c:pt idx="138">
                  <c:v>0.87006799999999995</c:v>
                </c:pt>
                <c:pt idx="139">
                  <c:v>0.88077899999999998</c:v>
                </c:pt>
                <c:pt idx="140">
                  <c:v>0.89087099999999997</c:v>
                </c:pt>
                <c:pt idx="141">
                  <c:v>0.900057</c:v>
                </c:pt>
                <c:pt idx="142">
                  <c:v>0.90825299999999998</c:v>
                </c:pt>
                <c:pt idx="143">
                  <c:v>0.91543300000000005</c:v>
                </c:pt>
                <c:pt idx="144">
                  <c:v>0.92157500000000003</c:v>
                </c:pt>
                <c:pt idx="145">
                  <c:v>0.92666000000000004</c:v>
                </c:pt>
                <c:pt idx="146">
                  <c:v>0.93074400000000002</c:v>
                </c:pt>
                <c:pt idx="147">
                  <c:v>0.93415999999999999</c:v>
                </c:pt>
                <c:pt idx="148">
                  <c:v>0.93731799999999998</c:v>
                </c:pt>
                <c:pt idx="149">
                  <c:v>0.94063399999999997</c:v>
                </c:pt>
                <c:pt idx="150">
                  <c:v>0.94452700000000001</c:v>
                </c:pt>
                <c:pt idx="151">
                  <c:v>0.949291</c:v>
                </c:pt>
                <c:pt idx="152">
                  <c:v>0.95467999999999997</c:v>
                </c:pt>
                <c:pt idx="153">
                  <c:v>0.96030899999999997</c:v>
                </c:pt>
                <c:pt idx="154">
                  <c:v>0.965785</c:v>
                </c:pt>
                <c:pt idx="155">
                  <c:v>0.97070299999999998</c:v>
                </c:pt>
                <c:pt idx="156">
                  <c:v>0.97475599999999996</c:v>
                </c:pt>
                <c:pt idx="157">
                  <c:v>0.97805500000000001</c:v>
                </c:pt>
                <c:pt idx="158">
                  <c:v>0.980819</c:v>
                </c:pt>
                <c:pt idx="159">
                  <c:v>0.98327100000000001</c:v>
                </c:pt>
                <c:pt idx="160">
                  <c:v>0.98563599999999996</c:v>
                </c:pt>
                <c:pt idx="161">
                  <c:v>0.98808499999999999</c:v>
                </c:pt>
                <c:pt idx="162">
                  <c:v>0.99056</c:v>
                </c:pt>
                <c:pt idx="163">
                  <c:v>0.99294499999999997</c:v>
                </c:pt>
                <c:pt idx="164">
                  <c:v>0.99512400000000001</c:v>
                </c:pt>
                <c:pt idx="165">
                  <c:v>0.99697899999999995</c:v>
                </c:pt>
                <c:pt idx="166">
                  <c:v>0.99841100000000005</c:v>
                </c:pt>
                <c:pt idx="167">
                  <c:v>0.99939100000000003</c:v>
                </c:pt>
                <c:pt idx="168">
                  <c:v>0.99991200000000002</c:v>
                </c:pt>
                <c:pt idx="169">
                  <c:v>0.99996499999999999</c:v>
                </c:pt>
                <c:pt idx="170">
                  <c:v>0.99954299999999996</c:v>
                </c:pt>
                <c:pt idx="171">
                  <c:v>0.99861500000000003</c:v>
                </c:pt>
                <c:pt idx="172">
                  <c:v>0.99705100000000002</c:v>
                </c:pt>
                <c:pt idx="173">
                  <c:v>0.99470099999999995</c:v>
                </c:pt>
                <c:pt idx="174">
                  <c:v>0.99141599999999996</c:v>
                </c:pt>
                <c:pt idx="175">
                  <c:v>0.98705699999999996</c:v>
                </c:pt>
                <c:pt idx="176">
                  <c:v>0.981599</c:v>
                </c:pt>
                <c:pt idx="177">
                  <c:v>0.97545099999999996</c:v>
                </c:pt>
                <c:pt idx="178">
                  <c:v>0.96911999999999998</c:v>
                </c:pt>
                <c:pt idx="179">
                  <c:v>0.96309299999999998</c:v>
                </c:pt>
                <c:pt idx="180">
                  <c:v>0.95784100000000005</c:v>
                </c:pt>
                <c:pt idx="181">
                  <c:v>0.95366399999999996</c:v>
                </c:pt>
                <c:pt idx="182">
                  <c:v>0.95023599999999997</c:v>
                </c:pt>
                <c:pt idx="183">
                  <c:v>0.94708599999999998</c:v>
                </c:pt>
                <c:pt idx="184">
                  <c:v>0.94375200000000004</c:v>
                </c:pt>
                <c:pt idx="185">
                  <c:v>0.93978099999999998</c:v>
                </c:pt>
                <c:pt idx="186">
                  <c:v>0.93482600000000005</c:v>
                </c:pt>
                <c:pt idx="187">
                  <c:v>0.92891699999999999</c:v>
                </c:pt>
                <c:pt idx="188">
                  <c:v>0.92217700000000002</c:v>
                </c:pt>
                <c:pt idx="189">
                  <c:v>0.91472900000000001</c:v>
                </c:pt>
                <c:pt idx="190">
                  <c:v>0.90669299999999997</c:v>
                </c:pt>
                <c:pt idx="191">
                  <c:v>0.89817000000000002</c:v>
                </c:pt>
                <c:pt idx="192">
                  <c:v>0.88918799999999998</c:v>
                </c:pt>
                <c:pt idx="193">
                  <c:v>0.87975899999999996</c:v>
                </c:pt>
                <c:pt idx="194">
                  <c:v>0.86989399999999995</c:v>
                </c:pt>
                <c:pt idx="195">
                  <c:v>0.85960499999999995</c:v>
                </c:pt>
                <c:pt idx="196">
                  <c:v>0.848912</c:v>
                </c:pt>
                <c:pt idx="197">
                  <c:v>0.83786499999999997</c:v>
                </c:pt>
                <c:pt idx="198">
                  <c:v>0.82652199999999998</c:v>
                </c:pt>
                <c:pt idx="199">
                  <c:v>0.81494</c:v>
                </c:pt>
                <c:pt idx="200">
                  <c:v>0.80317300000000003</c:v>
                </c:pt>
                <c:pt idx="201">
                  <c:v>0.79125299999999998</c:v>
                </c:pt>
                <c:pt idx="202">
                  <c:v>0.77911799999999998</c:v>
                </c:pt>
                <c:pt idx="203">
                  <c:v>0.76669100000000001</c:v>
                </c:pt>
                <c:pt idx="204">
                  <c:v>0.75390000000000001</c:v>
                </c:pt>
                <c:pt idx="205">
                  <c:v>0.74068000000000001</c:v>
                </c:pt>
                <c:pt idx="206">
                  <c:v>0.72699499999999995</c:v>
                </c:pt>
                <c:pt idx="207">
                  <c:v>0.71290500000000001</c:v>
                </c:pt>
                <c:pt idx="208">
                  <c:v>0.69849099999999997</c:v>
                </c:pt>
                <c:pt idx="209">
                  <c:v>0.68382900000000002</c:v>
                </c:pt>
                <c:pt idx="210">
                  <c:v>0.668991</c:v>
                </c:pt>
                <c:pt idx="211">
                  <c:v>0.65403699999999998</c:v>
                </c:pt>
                <c:pt idx="212">
                  <c:v>0.63897899999999996</c:v>
                </c:pt>
                <c:pt idx="213">
                  <c:v>0.62382499999999996</c:v>
                </c:pt>
                <c:pt idx="214">
                  <c:v>0.60857899999999998</c:v>
                </c:pt>
                <c:pt idx="215">
                  <c:v>0.593248</c:v>
                </c:pt>
                <c:pt idx="216">
                  <c:v>0.57785699999999995</c:v>
                </c:pt>
                <c:pt idx="217">
                  <c:v>0.56249300000000002</c:v>
                </c:pt>
                <c:pt idx="218">
                  <c:v>0.54724799999999996</c:v>
                </c:pt>
                <c:pt idx="219">
                  <c:v>0.53220900000000004</c:v>
                </c:pt>
                <c:pt idx="220">
                  <c:v>0.51744900000000005</c:v>
                </c:pt>
                <c:pt idx="221">
                  <c:v>0.50299300000000002</c:v>
                </c:pt>
                <c:pt idx="222">
                  <c:v>0.48869200000000002</c:v>
                </c:pt>
                <c:pt idx="223">
                  <c:v>0.47437600000000002</c:v>
                </c:pt>
                <c:pt idx="224">
                  <c:v>0.45989600000000003</c:v>
                </c:pt>
                <c:pt idx="225">
                  <c:v>0.44512499999999999</c:v>
                </c:pt>
                <c:pt idx="226">
                  <c:v>0.43000699999999997</c:v>
                </c:pt>
                <c:pt idx="227">
                  <c:v>0.41468699999999997</c:v>
                </c:pt>
                <c:pt idx="228">
                  <c:v>0.39933999999999997</c:v>
                </c:pt>
                <c:pt idx="229">
                  <c:v>0.38412200000000002</c:v>
                </c:pt>
                <c:pt idx="230">
                  <c:v>0.369168</c:v>
                </c:pt>
                <c:pt idx="231">
                  <c:v>0.35458000000000001</c:v>
                </c:pt>
                <c:pt idx="232">
                  <c:v>0.340389</c:v>
                </c:pt>
                <c:pt idx="233">
                  <c:v>0.32660899999999998</c:v>
                </c:pt>
                <c:pt idx="234">
                  <c:v>0.313249</c:v>
                </c:pt>
                <c:pt idx="235">
                  <c:v>0.30031600000000003</c:v>
                </c:pt>
                <c:pt idx="236">
                  <c:v>0.28781699999999999</c:v>
                </c:pt>
                <c:pt idx="237">
                  <c:v>0.27576200000000001</c:v>
                </c:pt>
                <c:pt idx="238">
                  <c:v>0.264158</c:v>
                </c:pt>
                <c:pt idx="239">
                  <c:v>0.25300899999999998</c:v>
                </c:pt>
                <c:pt idx="240">
                  <c:v>0.242316</c:v>
                </c:pt>
                <c:pt idx="241">
                  <c:v>0.23206099999999999</c:v>
                </c:pt>
                <c:pt idx="242">
                  <c:v>0.22215799999999999</c:v>
                </c:pt>
                <c:pt idx="243">
                  <c:v>0.21251600000000001</c:v>
                </c:pt>
                <c:pt idx="244">
                  <c:v>0.20305999999999999</c:v>
                </c:pt>
                <c:pt idx="245">
                  <c:v>0.19373000000000001</c:v>
                </c:pt>
                <c:pt idx="246">
                  <c:v>0.18449499999999999</c:v>
                </c:pt>
                <c:pt idx="247">
                  <c:v>0.175402</c:v>
                </c:pt>
                <c:pt idx="248">
                  <c:v>0.16650899999999999</c:v>
                </c:pt>
                <c:pt idx="249">
                  <c:v>0.15786500000000001</c:v>
                </c:pt>
                <c:pt idx="250">
                  <c:v>0.149509</c:v>
                </c:pt>
                <c:pt idx="251">
                  <c:v>0.14147000000000001</c:v>
                </c:pt>
                <c:pt idx="252">
                  <c:v>0.13375999999999999</c:v>
                </c:pt>
                <c:pt idx="253">
                  <c:v>0.126383</c:v>
                </c:pt>
                <c:pt idx="254">
                  <c:v>0.119343</c:v>
                </c:pt>
                <c:pt idx="255">
                  <c:v>0.112638</c:v>
                </c:pt>
                <c:pt idx="256">
                  <c:v>0.106264</c:v>
                </c:pt>
                <c:pt idx="257">
                  <c:v>0.10020800000000001</c:v>
                </c:pt>
                <c:pt idx="258">
                  <c:v>9.4455800000000006E-2</c:v>
                </c:pt>
                <c:pt idx="259">
                  <c:v>8.89934E-2</c:v>
                </c:pt>
                <c:pt idx="260">
                  <c:v>8.3807699999999999E-2</c:v>
                </c:pt>
                <c:pt idx="261">
                  <c:v>7.8886499999999998E-2</c:v>
                </c:pt>
                <c:pt idx="262">
                  <c:v>7.4219099999999996E-2</c:v>
                </c:pt>
                <c:pt idx="263">
                  <c:v>6.9795200000000002E-2</c:v>
                </c:pt>
                <c:pt idx="264">
                  <c:v>6.5604999999999997E-2</c:v>
                </c:pt>
                <c:pt idx="265">
                  <c:v>6.1638400000000003E-2</c:v>
                </c:pt>
                <c:pt idx="266">
                  <c:v>5.7885699999999998E-2</c:v>
                </c:pt>
                <c:pt idx="267">
                  <c:v>5.4336599999999999E-2</c:v>
                </c:pt>
                <c:pt idx="268">
                  <c:v>5.0981100000000001E-2</c:v>
                </c:pt>
                <c:pt idx="269">
                  <c:v>4.7809600000000001E-2</c:v>
                </c:pt>
                <c:pt idx="270">
                  <c:v>4.4813199999999997E-2</c:v>
                </c:pt>
                <c:pt idx="271">
                  <c:v>4.1983100000000002E-2</c:v>
                </c:pt>
                <c:pt idx="272">
                  <c:v>3.9311100000000002E-2</c:v>
                </c:pt>
                <c:pt idx="273">
                  <c:v>3.6789200000000001E-2</c:v>
                </c:pt>
                <c:pt idx="274">
                  <c:v>3.4409799999999997E-2</c:v>
                </c:pt>
                <c:pt idx="275">
                  <c:v>3.2166E-2</c:v>
                </c:pt>
                <c:pt idx="276">
                  <c:v>3.0050899999999998E-2</c:v>
                </c:pt>
                <c:pt idx="277">
                  <c:v>2.8059400000000002E-2</c:v>
                </c:pt>
                <c:pt idx="278">
                  <c:v>2.61861E-2</c:v>
                </c:pt>
                <c:pt idx="279">
                  <c:v>2.4426E-2</c:v>
                </c:pt>
                <c:pt idx="280">
                  <c:v>2.27738E-2</c:v>
                </c:pt>
                <c:pt idx="281">
                  <c:v>2.1223800000000001E-2</c:v>
                </c:pt>
                <c:pt idx="282">
                  <c:v>1.9767900000000001E-2</c:v>
                </c:pt>
                <c:pt idx="283">
                  <c:v>1.8398600000000001E-2</c:v>
                </c:pt>
                <c:pt idx="284">
                  <c:v>1.7109200000000001E-2</c:v>
                </c:pt>
                <c:pt idx="285">
                  <c:v>1.5893899999999999E-2</c:v>
                </c:pt>
                <c:pt idx="286">
                  <c:v>1.4749200000000001E-2</c:v>
                </c:pt>
                <c:pt idx="287">
                  <c:v>1.36773E-2</c:v>
                </c:pt>
                <c:pt idx="288">
                  <c:v>1.26804E-2</c:v>
                </c:pt>
                <c:pt idx="289">
                  <c:v>1.1759E-2</c:v>
                </c:pt>
                <c:pt idx="290">
                  <c:v>1.09123E-2</c:v>
                </c:pt>
                <c:pt idx="291">
                  <c:v>1.01373E-2</c:v>
                </c:pt>
                <c:pt idx="292">
                  <c:v>9.4256800000000005E-3</c:v>
                </c:pt>
                <c:pt idx="293">
                  <c:v>8.7691699999999997E-3</c:v>
                </c:pt>
                <c:pt idx="294">
                  <c:v>8.1607599999999995E-3</c:v>
                </c:pt>
                <c:pt idx="295">
                  <c:v>7.5945300000000004E-3</c:v>
                </c:pt>
                <c:pt idx="296">
                  <c:v>7.0658800000000001E-3</c:v>
                </c:pt>
                <c:pt idx="297">
                  <c:v>6.5725200000000001E-3</c:v>
                </c:pt>
                <c:pt idx="298">
                  <c:v>6.11262E-3</c:v>
                </c:pt>
                <c:pt idx="299">
                  <c:v>5.6844E-3</c:v>
                </c:pt>
                <c:pt idx="300">
                  <c:v>5.2860700000000004E-3</c:v>
                </c:pt>
              </c:numCache>
            </c:numRef>
          </c:val>
          <c:smooth val="0"/>
          <c:extLst>
            <c:ext xmlns:c16="http://schemas.microsoft.com/office/drawing/2014/chart" uri="{C3380CC4-5D6E-409C-BE32-E72D297353CC}">
              <c16:uniqueId val="{00000002-37D9-3D45-953D-8A8DC818F673}"/>
            </c:ext>
          </c:extLst>
        </c:ser>
        <c:ser>
          <c:idx val="3"/>
          <c:order val="3"/>
          <c:tx>
            <c:strRef>
              <c:f>'Standard Observer (CIE)'!$E$2</c:f>
              <c:strCache>
                <c:ptCount val="1"/>
                <c:pt idx="0">
                  <c:v>R</c:v>
                </c:pt>
              </c:strCache>
            </c:strRef>
          </c:tx>
          <c:spPr>
            <a:ln w="28575" cap="rnd">
              <a:solidFill>
                <a:schemeClr val="bg2">
                  <a:lumMod val="75000"/>
                </a:schemeClr>
              </a:solidFill>
              <a:round/>
            </a:ln>
            <a:effectLst/>
          </c:spPr>
          <c:marker>
            <c:symbol val="none"/>
          </c:marker>
          <c:cat>
            <c:numRef>
              <c:f>'Standard Observer (CIE)'!$A$23:$A$323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'Standard Observer (CIE)'!$E$23:$E$323</c:f>
              <c:numCache>
                <c:formatCode>0.00E+00</c:formatCode>
                <c:ptCount val="301"/>
                <c:pt idx="0">
                  <c:v>9.2899999999999996E-3</c:v>
                </c:pt>
                <c:pt idx="1">
                  <c:v>1.0699999999999999E-2</c:v>
                </c:pt>
                <c:pt idx="2">
                  <c:v>1.231E-2</c:v>
                </c:pt>
                <c:pt idx="3">
                  <c:v>1.413E-2</c:v>
                </c:pt>
                <c:pt idx="4">
                  <c:v>1.619E-2</c:v>
                </c:pt>
                <c:pt idx="5">
                  <c:v>1.8519999999999998E-2</c:v>
                </c:pt>
                <c:pt idx="6">
                  <c:v>2.1129999999999999E-2</c:v>
                </c:pt>
                <c:pt idx="7">
                  <c:v>2.4049999999999998E-2</c:v>
                </c:pt>
                <c:pt idx="8">
                  <c:v>2.7300000000000001E-2</c:v>
                </c:pt>
                <c:pt idx="9">
                  <c:v>3.0890000000000001E-2</c:v>
                </c:pt>
                <c:pt idx="10">
                  <c:v>3.4840000000000003E-2</c:v>
                </c:pt>
                <c:pt idx="11">
                  <c:v>3.916E-2</c:v>
                </c:pt>
                <c:pt idx="12">
                  <c:v>4.3900000000000002E-2</c:v>
                </c:pt>
                <c:pt idx="13">
                  <c:v>4.9000000000000002E-2</c:v>
                </c:pt>
                <c:pt idx="14">
                  <c:v>5.45E-2</c:v>
                </c:pt>
                <c:pt idx="15">
                  <c:v>6.0400000000000002E-2</c:v>
                </c:pt>
                <c:pt idx="16">
                  <c:v>6.6799999999999998E-2</c:v>
                </c:pt>
                <c:pt idx="17">
                  <c:v>7.3599999999999999E-2</c:v>
                </c:pt>
                <c:pt idx="18">
                  <c:v>8.0799999999999997E-2</c:v>
                </c:pt>
                <c:pt idx="19">
                  <c:v>8.8499999999999995E-2</c:v>
                </c:pt>
                <c:pt idx="20">
                  <c:v>9.6600000000000005E-2</c:v>
                </c:pt>
                <c:pt idx="21">
                  <c:v>0.1052</c:v>
                </c:pt>
                <c:pt idx="22">
                  <c:v>0.11409999999999999</c:v>
                </c:pt>
                <c:pt idx="23">
                  <c:v>0.1235</c:v>
                </c:pt>
                <c:pt idx="24">
                  <c:v>0.13339999999999999</c:v>
                </c:pt>
                <c:pt idx="25">
                  <c:v>0.14360000000000001</c:v>
                </c:pt>
                <c:pt idx="26">
                  <c:v>0.15409999999999999</c:v>
                </c:pt>
                <c:pt idx="27">
                  <c:v>0.1651</c:v>
                </c:pt>
                <c:pt idx="28">
                  <c:v>0.1764</c:v>
                </c:pt>
                <c:pt idx="29">
                  <c:v>0.18790000000000001</c:v>
                </c:pt>
                <c:pt idx="30">
                  <c:v>0.19980000000000001</c:v>
                </c:pt>
                <c:pt idx="31">
                  <c:v>0.21190000000000001</c:v>
                </c:pt>
                <c:pt idx="32">
                  <c:v>0.2243</c:v>
                </c:pt>
                <c:pt idx="33">
                  <c:v>0.2369</c:v>
                </c:pt>
                <c:pt idx="34">
                  <c:v>0.24959999999999999</c:v>
                </c:pt>
                <c:pt idx="35">
                  <c:v>0.26250000000000001</c:v>
                </c:pt>
                <c:pt idx="36">
                  <c:v>0.27550000000000002</c:v>
                </c:pt>
                <c:pt idx="37">
                  <c:v>0.28860000000000002</c:v>
                </c:pt>
                <c:pt idx="38">
                  <c:v>0.30170000000000002</c:v>
                </c:pt>
                <c:pt idx="39">
                  <c:v>0.31490000000000001</c:v>
                </c:pt>
                <c:pt idx="40">
                  <c:v>0.3281</c:v>
                </c:pt>
                <c:pt idx="41">
                  <c:v>0.3412</c:v>
                </c:pt>
                <c:pt idx="42">
                  <c:v>0.3543</c:v>
                </c:pt>
                <c:pt idx="43">
                  <c:v>0.36730000000000002</c:v>
                </c:pt>
                <c:pt idx="44">
                  <c:v>0.38030000000000003</c:v>
                </c:pt>
                <c:pt idx="45">
                  <c:v>0.3931</c:v>
                </c:pt>
                <c:pt idx="46">
                  <c:v>0.40600000000000003</c:v>
                </c:pt>
                <c:pt idx="47">
                  <c:v>0.41799999999999998</c:v>
                </c:pt>
                <c:pt idx="48">
                  <c:v>0.43099999999999999</c:v>
                </c:pt>
                <c:pt idx="49">
                  <c:v>0.443</c:v>
                </c:pt>
                <c:pt idx="50">
                  <c:v>0.45500000000000002</c:v>
                </c:pt>
                <c:pt idx="51">
                  <c:v>0.46700000000000003</c:v>
                </c:pt>
                <c:pt idx="52">
                  <c:v>0.47899999999999998</c:v>
                </c:pt>
                <c:pt idx="53">
                  <c:v>0.49</c:v>
                </c:pt>
                <c:pt idx="54">
                  <c:v>0.502</c:v>
                </c:pt>
                <c:pt idx="55">
                  <c:v>0.51300000000000001</c:v>
                </c:pt>
                <c:pt idx="56">
                  <c:v>0.52400000000000002</c:v>
                </c:pt>
                <c:pt idx="57">
                  <c:v>0.53500000000000003</c:v>
                </c:pt>
                <c:pt idx="58">
                  <c:v>0.54600000000000004</c:v>
                </c:pt>
                <c:pt idx="59">
                  <c:v>0.55700000000000005</c:v>
                </c:pt>
                <c:pt idx="60">
                  <c:v>0.56699999999999995</c:v>
                </c:pt>
                <c:pt idx="61">
                  <c:v>0.57799999999999996</c:v>
                </c:pt>
                <c:pt idx="62">
                  <c:v>0.58799999999999997</c:v>
                </c:pt>
                <c:pt idx="63">
                  <c:v>0.59899999999999998</c:v>
                </c:pt>
                <c:pt idx="64">
                  <c:v>0.61</c:v>
                </c:pt>
                <c:pt idx="65">
                  <c:v>0.62</c:v>
                </c:pt>
                <c:pt idx="66">
                  <c:v>0.63100000000000001</c:v>
                </c:pt>
                <c:pt idx="67">
                  <c:v>0.64200000000000002</c:v>
                </c:pt>
                <c:pt idx="68">
                  <c:v>0.65300000000000002</c:v>
                </c:pt>
                <c:pt idx="69">
                  <c:v>0.66400000000000003</c:v>
                </c:pt>
                <c:pt idx="70">
                  <c:v>0.67600000000000005</c:v>
                </c:pt>
                <c:pt idx="71">
                  <c:v>0.68700000000000006</c:v>
                </c:pt>
                <c:pt idx="72">
                  <c:v>0.69899999999999995</c:v>
                </c:pt>
                <c:pt idx="73">
                  <c:v>0.71</c:v>
                </c:pt>
                <c:pt idx="74">
                  <c:v>0.72199999999999998</c:v>
                </c:pt>
                <c:pt idx="75">
                  <c:v>0.73399999999999999</c:v>
                </c:pt>
                <c:pt idx="76">
                  <c:v>0.745</c:v>
                </c:pt>
                <c:pt idx="77">
                  <c:v>0.75700000000000001</c:v>
                </c:pt>
                <c:pt idx="78">
                  <c:v>0.76900000000000002</c:v>
                </c:pt>
                <c:pt idx="79">
                  <c:v>0.78100000000000003</c:v>
                </c:pt>
                <c:pt idx="80">
                  <c:v>0.79300000000000004</c:v>
                </c:pt>
                <c:pt idx="81">
                  <c:v>0.80500000000000005</c:v>
                </c:pt>
                <c:pt idx="82">
                  <c:v>0.81699999999999995</c:v>
                </c:pt>
                <c:pt idx="83">
                  <c:v>0.82799999999999996</c:v>
                </c:pt>
                <c:pt idx="84">
                  <c:v>0.84</c:v>
                </c:pt>
                <c:pt idx="85">
                  <c:v>0.85099999999999998</c:v>
                </c:pt>
                <c:pt idx="86">
                  <c:v>0.86199999999999999</c:v>
                </c:pt>
                <c:pt idx="87">
                  <c:v>0.873</c:v>
                </c:pt>
                <c:pt idx="88">
                  <c:v>0.88400000000000001</c:v>
                </c:pt>
                <c:pt idx="89">
                  <c:v>0.89400000000000002</c:v>
                </c:pt>
                <c:pt idx="90">
                  <c:v>0.90400000000000003</c:v>
                </c:pt>
                <c:pt idx="91">
                  <c:v>0.91400000000000003</c:v>
                </c:pt>
                <c:pt idx="92">
                  <c:v>0.92300000000000004</c:v>
                </c:pt>
                <c:pt idx="93">
                  <c:v>0.93200000000000005</c:v>
                </c:pt>
                <c:pt idx="94">
                  <c:v>0.94099999999999995</c:v>
                </c:pt>
                <c:pt idx="95">
                  <c:v>0.94899999999999995</c:v>
                </c:pt>
                <c:pt idx="96">
                  <c:v>0.95699999999999996</c:v>
                </c:pt>
                <c:pt idx="97">
                  <c:v>0.96399999999999997</c:v>
                </c:pt>
                <c:pt idx="98">
                  <c:v>0.97</c:v>
                </c:pt>
                <c:pt idx="99">
                  <c:v>0.97599999999999998</c:v>
                </c:pt>
                <c:pt idx="100">
                  <c:v>0.98199999999999998</c:v>
                </c:pt>
                <c:pt idx="101">
                  <c:v>0.98599999999999999</c:v>
                </c:pt>
                <c:pt idx="102">
                  <c:v>0.99</c:v>
                </c:pt>
                <c:pt idx="103">
                  <c:v>0.99399999999999999</c:v>
                </c:pt>
                <c:pt idx="104">
                  <c:v>0.997</c:v>
                </c:pt>
                <c:pt idx="105">
                  <c:v>0.998</c:v>
                </c:pt>
                <c:pt idx="106">
                  <c:v>1</c:v>
                </c:pt>
                <c:pt idx="107">
                  <c:v>1</c:v>
                </c:pt>
                <c:pt idx="108">
                  <c:v>1</c:v>
                </c:pt>
                <c:pt idx="109">
                  <c:v>0.998</c:v>
                </c:pt>
                <c:pt idx="110">
                  <c:v>0.997</c:v>
                </c:pt>
                <c:pt idx="111">
                  <c:v>0.99399999999999999</c:v>
                </c:pt>
                <c:pt idx="112">
                  <c:v>0.99</c:v>
                </c:pt>
                <c:pt idx="113">
                  <c:v>0.98599999999999999</c:v>
                </c:pt>
                <c:pt idx="114">
                  <c:v>0.98099999999999998</c:v>
                </c:pt>
                <c:pt idx="115">
                  <c:v>0.97499999999999998</c:v>
                </c:pt>
                <c:pt idx="116">
                  <c:v>0.96799999999999997</c:v>
                </c:pt>
                <c:pt idx="117">
                  <c:v>0.96099999999999997</c:v>
                </c:pt>
                <c:pt idx="118">
                  <c:v>0.95299999999999996</c:v>
                </c:pt>
                <c:pt idx="119">
                  <c:v>0.94399999999999995</c:v>
                </c:pt>
                <c:pt idx="120">
                  <c:v>0.93500000000000005</c:v>
                </c:pt>
                <c:pt idx="121">
                  <c:v>0.92500000000000004</c:v>
                </c:pt>
                <c:pt idx="122">
                  <c:v>0.91500000000000004</c:v>
                </c:pt>
                <c:pt idx="123">
                  <c:v>0.90400000000000003</c:v>
                </c:pt>
                <c:pt idx="124">
                  <c:v>0.89200000000000002</c:v>
                </c:pt>
                <c:pt idx="125">
                  <c:v>0.88</c:v>
                </c:pt>
                <c:pt idx="126">
                  <c:v>0.86699999999999999</c:v>
                </c:pt>
                <c:pt idx="127">
                  <c:v>0.85399999999999998</c:v>
                </c:pt>
                <c:pt idx="128">
                  <c:v>0.84</c:v>
                </c:pt>
                <c:pt idx="129">
                  <c:v>0.82599999999999996</c:v>
                </c:pt>
                <c:pt idx="130">
                  <c:v>0.81100000000000005</c:v>
                </c:pt>
                <c:pt idx="131">
                  <c:v>0.79600000000000004</c:v>
                </c:pt>
                <c:pt idx="132">
                  <c:v>0.78100000000000003</c:v>
                </c:pt>
                <c:pt idx="133">
                  <c:v>0.76500000000000001</c:v>
                </c:pt>
                <c:pt idx="134">
                  <c:v>0.749</c:v>
                </c:pt>
                <c:pt idx="135">
                  <c:v>0.73299999999999998</c:v>
                </c:pt>
                <c:pt idx="136">
                  <c:v>0.71699999999999997</c:v>
                </c:pt>
                <c:pt idx="137">
                  <c:v>0.7</c:v>
                </c:pt>
                <c:pt idx="138">
                  <c:v>0.68300000000000005</c:v>
                </c:pt>
                <c:pt idx="139">
                  <c:v>0.66700000000000004</c:v>
                </c:pt>
                <c:pt idx="140">
                  <c:v>0.65</c:v>
                </c:pt>
                <c:pt idx="141">
                  <c:v>0.63300000000000001</c:v>
                </c:pt>
                <c:pt idx="142">
                  <c:v>0.61599999999999999</c:v>
                </c:pt>
                <c:pt idx="143">
                  <c:v>0.59899999999999998</c:v>
                </c:pt>
                <c:pt idx="144">
                  <c:v>0.58099999999999996</c:v>
                </c:pt>
                <c:pt idx="145">
                  <c:v>0.56399999999999995</c:v>
                </c:pt>
                <c:pt idx="146">
                  <c:v>0.54800000000000004</c:v>
                </c:pt>
                <c:pt idx="147">
                  <c:v>0.53100000000000003</c:v>
                </c:pt>
                <c:pt idx="148">
                  <c:v>0.51400000000000001</c:v>
                </c:pt>
                <c:pt idx="149">
                  <c:v>0.497</c:v>
                </c:pt>
                <c:pt idx="150">
                  <c:v>0.48099999999999998</c:v>
                </c:pt>
                <c:pt idx="151">
                  <c:v>0.46500000000000002</c:v>
                </c:pt>
                <c:pt idx="152">
                  <c:v>0.44800000000000001</c:v>
                </c:pt>
                <c:pt idx="153">
                  <c:v>0.433</c:v>
                </c:pt>
                <c:pt idx="154">
                  <c:v>0.41699999999999998</c:v>
                </c:pt>
                <c:pt idx="155">
                  <c:v>0.40200000000000002</c:v>
                </c:pt>
                <c:pt idx="156">
                  <c:v>0.38640000000000002</c:v>
                </c:pt>
                <c:pt idx="157">
                  <c:v>0.3715</c:v>
                </c:pt>
                <c:pt idx="158">
                  <c:v>0.3569</c:v>
                </c:pt>
                <c:pt idx="159">
                  <c:v>0.3427</c:v>
                </c:pt>
                <c:pt idx="160">
                  <c:v>0.32879999999999998</c:v>
                </c:pt>
                <c:pt idx="161">
                  <c:v>0.31509999999999999</c:v>
                </c:pt>
                <c:pt idx="162">
                  <c:v>0.30180000000000001</c:v>
                </c:pt>
                <c:pt idx="163">
                  <c:v>0.2888</c:v>
                </c:pt>
                <c:pt idx="164">
                  <c:v>0.2762</c:v>
                </c:pt>
                <c:pt idx="165">
                  <c:v>0.26390000000000002</c:v>
                </c:pt>
                <c:pt idx="166">
                  <c:v>0.25190000000000001</c:v>
                </c:pt>
                <c:pt idx="167">
                  <c:v>0.24030000000000001</c:v>
                </c:pt>
                <c:pt idx="168">
                  <c:v>0.2291</c:v>
                </c:pt>
                <c:pt idx="169">
                  <c:v>0.21820000000000001</c:v>
                </c:pt>
                <c:pt idx="170">
                  <c:v>0.20760000000000001</c:v>
                </c:pt>
                <c:pt idx="171">
                  <c:v>0.19739999999999999</c:v>
                </c:pt>
                <c:pt idx="172">
                  <c:v>0.18759999999999999</c:v>
                </c:pt>
                <c:pt idx="173">
                  <c:v>0.1782</c:v>
                </c:pt>
                <c:pt idx="174">
                  <c:v>0.16900000000000001</c:v>
                </c:pt>
                <c:pt idx="175">
                  <c:v>0.16020000000000001</c:v>
                </c:pt>
                <c:pt idx="176">
                  <c:v>0.1517</c:v>
                </c:pt>
                <c:pt idx="177">
                  <c:v>0.14360000000000001</c:v>
                </c:pt>
                <c:pt idx="178">
                  <c:v>0.1358</c:v>
                </c:pt>
                <c:pt idx="179">
                  <c:v>0.12839999999999999</c:v>
                </c:pt>
                <c:pt idx="180">
                  <c:v>0.1212</c:v>
                </c:pt>
                <c:pt idx="181">
                  <c:v>0.1143</c:v>
                </c:pt>
                <c:pt idx="182">
                  <c:v>0.10780000000000001</c:v>
                </c:pt>
                <c:pt idx="183">
                  <c:v>0.10150000000000001</c:v>
                </c:pt>
                <c:pt idx="184">
                  <c:v>9.5600000000000004E-2</c:v>
                </c:pt>
                <c:pt idx="185">
                  <c:v>8.9899999999999994E-2</c:v>
                </c:pt>
                <c:pt idx="186">
                  <c:v>8.4500000000000006E-2</c:v>
                </c:pt>
                <c:pt idx="187">
                  <c:v>7.9299999999999995E-2</c:v>
                </c:pt>
                <c:pt idx="188">
                  <c:v>7.4499999999999997E-2</c:v>
                </c:pt>
                <c:pt idx="189">
                  <c:v>6.9900000000000004E-2</c:v>
                </c:pt>
                <c:pt idx="190">
                  <c:v>6.5500000000000003E-2</c:v>
                </c:pt>
                <c:pt idx="191">
                  <c:v>6.13E-2</c:v>
                </c:pt>
                <c:pt idx="192">
                  <c:v>5.74E-2</c:v>
                </c:pt>
                <c:pt idx="193">
                  <c:v>5.3699999999999998E-2</c:v>
                </c:pt>
                <c:pt idx="194">
                  <c:v>5.0200000000000002E-2</c:v>
                </c:pt>
                <c:pt idx="195">
                  <c:v>4.6899999999999997E-2</c:v>
                </c:pt>
                <c:pt idx="196">
                  <c:v>4.3799999999999999E-2</c:v>
                </c:pt>
                <c:pt idx="197">
                  <c:v>4.0899999999999999E-2</c:v>
                </c:pt>
                <c:pt idx="198">
                  <c:v>3.8159999999999999E-2</c:v>
                </c:pt>
                <c:pt idx="199">
                  <c:v>3.5580000000000001E-2</c:v>
                </c:pt>
                <c:pt idx="200">
                  <c:v>3.3149999999999999E-2</c:v>
                </c:pt>
                <c:pt idx="201">
                  <c:v>3.0870000000000002E-2</c:v>
                </c:pt>
                <c:pt idx="202">
                  <c:v>2.8740000000000002E-2</c:v>
                </c:pt>
                <c:pt idx="203">
                  <c:v>2.674E-2</c:v>
                </c:pt>
                <c:pt idx="204">
                  <c:v>2.487E-2</c:v>
                </c:pt>
                <c:pt idx="205">
                  <c:v>2.3120000000000002E-2</c:v>
                </c:pt>
                <c:pt idx="206">
                  <c:v>2.147E-2</c:v>
                </c:pt>
                <c:pt idx="207">
                  <c:v>1.9939999999999999E-2</c:v>
                </c:pt>
                <c:pt idx="208">
                  <c:v>1.8509999999999999E-2</c:v>
                </c:pt>
                <c:pt idx="209">
                  <c:v>1.7180000000000001E-2</c:v>
                </c:pt>
                <c:pt idx="210">
                  <c:v>1.593E-2</c:v>
                </c:pt>
                <c:pt idx="211">
                  <c:v>1.477E-2</c:v>
                </c:pt>
                <c:pt idx="212">
                  <c:v>1.3690000000000001E-2</c:v>
                </c:pt>
                <c:pt idx="213">
                  <c:v>1.269E-2</c:v>
                </c:pt>
                <c:pt idx="214">
                  <c:v>1.175E-2</c:v>
                </c:pt>
                <c:pt idx="215">
                  <c:v>1.0880000000000001E-2</c:v>
                </c:pt>
                <c:pt idx="216">
                  <c:v>1.0070000000000001E-2</c:v>
                </c:pt>
                <c:pt idx="217">
                  <c:v>9.3200000000000002E-3</c:v>
                </c:pt>
                <c:pt idx="218">
                  <c:v>8.6199999999999992E-3</c:v>
                </c:pt>
                <c:pt idx="219">
                  <c:v>7.9699999999999997E-3</c:v>
                </c:pt>
                <c:pt idx="220">
                  <c:v>7.3699999999999998E-3</c:v>
                </c:pt>
                <c:pt idx="221">
                  <c:v>6.8199999999999997E-3</c:v>
                </c:pt>
                <c:pt idx="222">
                  <c:v>6.3E-3</c:v>
                </c:pt>
                <c:pt idx="223">
                  <c:v>5.8199999999999997E-3</c:v>
                </c:pt>
                <c:pt idx="224">
                  <c:v>5.3800000000000002E-3</c:v>
                </c:pt>
                <c:pt idx="225">
                  <c:v>4.9699999999999996E-3</c:v>
                </c:pt>
                <c:pt idx="226">
                  <c:v>4.5900000000000003E-3</c:v>
                </c:pt>
                <c:pt idx="227">
                  <c:v>4.2399999999999998E-3</c:v>
                </c:pt>
                <c:pt idx="228">
                  <c:v>3.9129999999999998E-3</c:v>
                </c:pt>
                <c:pt idx="229">
                  <c:v>3.6129999999999999E-3</c:v>
                </c:pt>
                <c:pt idx="230">
                  <c:v>3.3349999999999999E-3</c:v>
                </c:pt>
                <c:pt idx="231">
                  <c:v>3.0790000000000001E-3</c:v>
                </c:pt>
                <c:pt idx="232">
                  <c:v>2.8419999999999999E-3</c:v>
                </c:pt>
                <c:pt idx="233">
                  <c:v>2.6229999999999999E-3</c:v>
                </c:pt>
                <c:pt idx="234">
                  <c:v>2.421E-3</c:v>
                </c:pt>
                <c:pt idx="235">
                  <c:v>2.235E-3</c:v>
                </c:pt>
                <c:pt idx="236">
                  <c:v>2.062E-3</c:v>
                </c:pt>
                <c:pt idx="237">
                  <c:v>1.903E-3</c:v>
                </c:pt>
                <c:pt idx="238">
                  <c:v>1.7570000000000001E-3</c:v>
                </c:pt>
                <c:pt idx="239">
                  <c:v>1.621E-3</c:v>
                </c:pt>
                <c:pt idx="240">
                  <c:v>1.4970000000000001E-3</c:v>
                </c:pt>
                <c:pt idx="241">
                  <c:v>1.382E-3</c:v>
                </c:pt>
                <c:pt idx="242">
                  <c:v>1.276E-3</c:v>
                </c:pt>
                <c:pt idx="243">
                  <c:v>1.178E-3</c:v>
                </c:pt>
                <c:pt idx="244">
                  <c:v>1.088E-3</c:v>
                </c:pt>
                <c:pt idx="245">
                  <c:v>1.005E-3</c:v>
                </c:pt>
                <c:pt idx="246">
                  <c:v>9.2800000000000001E-4</c:v>
                </c:pt>
                <c:pt idx="247">
                  <c:v>8.5700000000000001E-4</c:v>
                </c:pt>
                <c:pt idx="248">
                  <c:v>7.9199999999999995E-4</c:v>
                </c:pt>
                <c:pt idx="249">
                  <c:v>7.3200000000000001E-4</c:v>
                </c:pt>
                <c:pt idx="250">
                  <c:v>6.7699999999999998E-4</c:v>
                </c:pt>
                <c:pt idx="251">
                  <c:v>6.2600000000000004E-4</c:v>
                </c:pt>
                <c:pt idx="252">
                  <c:v>5.7899999999999998E-4</c:v>
                </c:pt>
                <c:pt idx="253">
                  <c:v>5.3600000000000002E-4</c:v>
                </c:pt>
                <c:pt idx="254">
                  <c:v>4.9600000000000002E-4</c:v>
                </c:pt>
                <c:pt idx="255">
                  <c:v>4.5899999999999999E-4</c:v>
                </c:pt>
                <c:pt idx="256">
                  <c:v>4.2499999999999998E-4</c:v>
                </c:pt>
                <c:pt idx="257">
                  <c:v>3.9350000000000002E-4</c:v>
                </c:pt>
                <c:pt idx="258">
                  <c:v>3.6450000000000002E-4</c:v>
                </c:pt>
                <c:pt idx="259">
                  <c:v>3.3770000000000002E-4</c:v>
                </c:pt>
                <c:pt idx="260">
                  <c:v>3.1290000000000002E-4</c:v>
                </c:pt>
                <c:pt idx="261">
                  <c:v>2.901E-4</c:v>
                </c:pt>
                <c:pt idx="262">
                  <c:v>2.6889999999999998E-4</c:v>
                </c:pt>
                <c:pt idx="263">
                  <c:v>2.4929999999999999E-4</c:v>
                </c:pt>
                <c:pt idx="264">
                  <c:v>2.3130000000000001E-4</c:v>
                </c:pt>
                <c:pt idx="265">
                  <c:v>2.1460000000000001E-4</c:v>
                </c:pt>
                <c:pt idx="266">
                  <c:v>1.9909999999999999E-4</c:v>
                </c:pt>
                <c:pt idx="267">
                  <c:v>1.8479999999999999E-4</c:v>
                </c:pt>
                <c:pt idx="268">
                  <c:v>1.716E-4</c:v>
                </c:pt>
                <c:pt idx="269">
                  <c:v>1.593E-4</c:v>
                </c:pt>
                <c:pt idx="270">
                  <c:v>1.4799999999999999E-4</c:v>
                </c:pt>
                <c:pt idx="271">
                  <c:v>1.3750000000000001E-4</c:v>
                </c:pt>
                <c:pt idx="272">
                  <c:v>1.2769999999999999E-4</c:v>
                </c:pt>
                <c:pt idx="273">
                  <c:v>1.187E-4</c:v>
                </c:pt>
                <c:pt idx="274">
                  <c:v>1.104E-4</c:v>
                </c:pt>
                <c:pt idx="275">
                  <c:v>1.026E-4</c:v>
                </c:pt>
                <c:pt idx="276">
                  <c:v>9.5400000000000001E-5</c:v>
                </c:pt>
                <c:pt idx="277">
                  <c:v>8.8800000000000004E-5</c:v>
                </c:pt>
                <c:pt idx="278">
                  <c:v>8.2600000000000002E-5</c:v>
                </c:pt>
                <c:pt idx="279">
                  <c:v>7.6899999999999999E-5</c:v>
                </c:pt>
                <c:pt idx="280">
                  <c:v>7.1500000000000003E-5</c:v>
                </c:pt>
                <c:pt idx="281">
                  <c:v>6.6600000000000006E-5</c:v>
                </c:pt>
                <c:pt idx="282">
                  <c:v>6.2000000000000003E-5</c:v>
                </c:pt>
                <c:pt idx="283">
                  <c:v>5.7800000000000002E-5</c:v>
                </c:pt>
                <c:pt idx="284">
                  <c:v>5.38E-5</c:v>
                </c:pt>
                <c:pt idx="285">
                  <c:v>5.0099999999999998E-5</c:v>
                </c:pt>
                <c:pt idx="286">
                  <c:v>4.6699999999999997E-5</c:v>
                </c:pt>
                <c:pt idx="287">
                  <c:v>4.3600000000000003E-5</c:v>
                </c:pt>
                <c:pt idx="288">
                  <c:v>4.0599999999999998E-5</c:v>
                </c:pt>
                <c:pt idx="289">
                  <c:v>3.7889999999999998E-5</c:v>
                </c:pt>
                <c:pt idx="290">
                  <c:v>3.5330000000000002E-5</c:v>
                </c:pt>
                <c:pt idx="291">
                  <c:v>3.2950000000000001E-5</c:v>
                </c:pt>
                <c:pt idx="292">
                  <c:v>3.0750000000000002E-5</c:v>
                </c:pt>
                <c:pt idx="293">
                  <c:v>2.87E-5</c:v>
                </c:pt>
                <c:pt idx="294">
                  <c:v>2.6789999999999999E-5</c:v>
                </c:pt>
                <c:pt idx="295">
                  <c:v>2.5009999999999999E-5</c:v>
                </c:pt>
                <c:pt idx="296">
                  <c:v>2.336E-5</c:v>
                </c:pt>
                <c:pt idx="297">
                  <c:v>2.1820000000000001E-5</c:v>
                </c:pt>
                <c:pt idx="298">
                  <c:v>2.0380000000000001E-5</c:v>
                </c:pt>
                <c:pt idx="299">
                  <c:v>1.9049999999999999E-5</c:v>
                </c:pt>
                <c:pt idx="300">
                  <c:v>1.7799999999999999E-5</c:v>
                </c:pt>
              </c:numCache>
            </c:numRef>
          </c:val>
          <c:smooth val="0"/>
          <c:extLst>
            <c:ext xmlns:c16="http://schemas.microsoft.com/office/drawing/2014/chart" uri="{C3380CC4-5D6E-409C-BE32-E72D297353CC}">
              <c16:uniqueId val="{00000003-37D9-3D45-953D-8A8DC818F673}"/>
            </c:ext>
          </c:extLst>
        </c:ser>
        <c:ser>
          <c:idx val="4"/>
          <c:order val="4"/>
          <c:tx>
            <c:strRef>
              <c:f>'Standard Observer (CIE)'!$F$2</c:f>
              <c:strCache>
                <c:ptCount val="1"/>
                <c:pt idx="0">
                  <c:v>i</c:v>
                </c:pt>
              </c:strCache>
            </c:strRef>
          </c:tx>
          <c:spPr>
            <a:ln w="28575" cap="rnd">
              <a:solidFill>
                <a:srgbClr val="00B0F0"/>
              </a:solidFill>
              <a:round/>
            </a:ln>
            <a:effectLst/>
          </c:spPr>
          <c:marker>
            <c:symbol val="none"/>
          </c:marker>
          <c:cat>
            <c:numRef>
              <c:f>'Standard Observer (CIE)'!$A$23:$A$323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'Standard Observer (CIE)'!$F$23:$F$323</c:f>
              <c:numCache>
                <c:formatCode>0.00E+00</c:formatCode>
                <c:ptCount val="301"/>
                <c:pt idx="0">
                  <c:v>1.1427700000000001E-2</c:v>
                </c:pt>
                <c:pt idx="1">
                  <c:v>1.30767E-2</c:v>
                </c:pt>
                <c:pt idx="2">
                  <c:v>1.50397E-2</c:v>
                </c:pt>
                <c:pt idx="3">
                  <c:v>1.7316600000000001E-2</c:v>
                </c:pt>
                <c:pt idx="4">
                  <c:v>1.99071E-2</c:v>
                </c:pt>
                <c:pt idx="5">
                  <c:v>2.28112E-2</c:v>
                </c:pt>
                <c:pt idx="6">
                  <c:v>2.63194E-2</c:v>
                </c:pt>
                <c:pt idx="7">
                  <c:v>3.0596399999999999E-2</c:v>
                </c:pt>
                <c:pt idx="8">
                  <c:v>3.5453800000000001E-2</c:v>
                </c:pt>
                <c:pt idx="9">
                  <c:v>4.0702799999999997E-2</c:v>
                </c:pt>
                <c:pt idx="10">
                  <c:v>4.6155000000000002E-2</c:v>
                </c:pt>
                <c:pt idx="11">
                  <c:v>5.17822E-2</c:v>
                </c:pt>
                <c:pt idx="12">
                  <c:v>5.7780400000000003E-2</c:v>
                </c:pt>
                <c:pt idx="13">
                  <c:v>6.4297199999999999E-2</c:v>
                </c:pt>
                <c:pt idx="14">
                  <c:v>7.1480100000000005E-2</c:v>
                </c:pt>
                <c:pt idx="15">
                  <c:v>7.9476599999999994E-2</c:v>
                </c:pt>
                <c:pt idx="16">
                  <c:v>8.9180700000000002E-2</c:v>
                </c:pt>
                <c:pt idx="17">
                  <c:v>0.100756</c:v>
                </c:pt>
                <c:pt idx="18">
                  <c:v>0.113256</c:v>
                </c:pt>
                <c:pt idx="19">
                  <c:v>0.12573200000000001</c:v>
                </c:pt>
                <c:pt idx="20">
                  <c:v>0.137237</c:v>
                </c:pt>
                <c:pt idx="21">
                  <c:v>0.14744599999999999</c:v>
                </c:pt>
                <c:pt idx="22">
                  <c:v>0.15701399999999999</c:v>
                </c:pt>
                <c:pt idx="23">
                  <c:v>0.166463</c:v>
                </c:pt>
                <c:pt idx="24">
                  <c:v>0.176316</c:v>
                </c:pt>
                <c:pt idx="25">
                  <c:v>0.18709600000000001</c:v>
                </c:pt>
                <c:pt idx="26">
                  <c:v>0.19921</c:v>
                </c:pt>
                <c:pt idx="27">
                  <c:v>0.21240800000000001</c:v>
                </c:pt>
                <c:pt idx="28">
                  <c:v>0.22622500000000001</c:v>
                </c:pt>
                <c:pt idx="29">
                  <c:v>0.240199</c:v>
                </c:pt>
                <c:pt idx="30">
                  <c:v>0.25386500000000001</c:v>
                </c:pt>
                <c:pt idx="31">
                  <c:v>0.26702100000000001</c:v>
                </c:pt>
                <c:pt idx="32">
                  <c:v>0.279976</c:v>
                </c:pt>
                <c:pt idx="33">
                  <c:v>0.29303400000000002</c:v>
                </c:pt>
                <c:pt idx="34">
                  <c:v>0.30649999999999999</c:v>
                </c:pt>
                <c:pt idx="35">
                  <c:v>0.32067899999999999</c:v>
                </c:pt>
                <c:pt idx="36">
                  <c:v>0.33601599999999998</c:v>
                </c:pt>
                <c:pt idx="37">
                  <c:v>0.35236099999999998</c:v>
                </c:pt>
                <c:pt idx="38">
                  <c:v>0.36912800000000001</c:v>
                </c:pt>
                <c:pt idx="39">
                  <c:v>0.38573200000000002</c:v>
                </c:pt>
                <c:pt idx="40">
                  <c:v>0.40158700000000003</c:v>
                </c:pt>
                <c:pt idx="41">
                  <c:v>0.41647200000000001</c:v>
                </c:pt>
                <c:pt idx="42">
                  <c:v>0.43079699999999999</c:v>
                </c:pt>
                <c:pt idx="43">
                  <c:v>0.44492100000000001</c:v>
                </c:pt>
                <c:pt idx="44">
                  <c:v>0.45920299999999997</c:v>
                </c:pt>
                <c:pt idx="45">
                  <c:v>0.47400199999999998</c:v>
                </c:pt>
                <c:pt idx="46">
                  <c:v>0.48951699999999998</c:v>
                </c:pt>
                <c:pt idx="47">
                  <c:v>0.50552200000000003</c:v>
                </c:pt>
                <c:pt idx="48">
                  <c:v>0.52174100000000001</c:v>
                </c:pt>
                <c:pt idx="49">
                  <c:v>0.53789799999999999</c:v>
                </c:pt>
                <c:pt idx="50">
                  <c:v>0.55371499999999996</c:v>
                </c:pt>
                <c:pt idx="51">
                  <c:v>0.56910000000000005</c:v>
                </c:pt>
                <c:pt idx="52">
                  <c:v>0.58423999999999998</c:v>
                </c:pt>
                <c:pt idx="53">
                  <c:v>0.59928099999999995</c:v>
                </c:pt>
                <c:pt idx="54">
                  <c:v>0.61436999999999997</c:v>
                </c:pt>
                <c:pt idx="55">
                  <c:v>0.62965400000000005</c:v>
                </c:pt>
                <c:pt idx="56">
                  <c:v>0.64519300000000002</c:v>
                </c:pt>
                <c:pt idx="57">
                  <c:v>0.66089200000000003</c:v>
                </c:pt>
                <c:pt idx="58">
                  <c:v>0.67666000000000004</c:v>
                </c:pt>
                <c:pt idx="59">
                  <c:v>0.69240900000000005</c:v>
                </c:pt>
                <c:pt idx="60">
                  <c:v>0.70804900000000004</c:v>
                </c:pt>
                <c:pt idx="61">
                  <c:v>0.72359399999999996</c:v>
                </c:pt>
                <c:pt idx="62">
                  <c:v>0.73910500000000001</c:v>
                </c:pt>
                <c:pt idx="63">
                  <c:v>0.75456000000000001</c:v>
                </c:pt>
                <c:pt idx="64">
                  <c:v>0.76993800000000001</c:v>
                </c:pt>
                <c:pt idx="65">
                  <c:v>0.78521600000000003</c:v>
                </c:pt>
                <c:pt idx="66">
                  <c:v>0.80068300000000003</c:v>
                </c:pt>
                <c:pt idx="67">
                  <c:v>0.81635400000000002</c:v>
                </c:pt>
                <c:pt idx="68">
                  <c:v>0.83179800000000004</c:v>
                </c:pt>
                <c:pt idx="69">
                  <c:v>0.84658699999999998</c:v>
                </c:pt>
                <c:pt idx="70">
                  <c:v>0.86029100000000003</c:v>
                </c:pt>
                <c:pt idx="71">
                  <c:v>0.87292499999999995</c:v>
                </c:pt>
                <c:pt idx="72">
                  <c:v>0.88487000000000005</c:v>
                </c:pt>
                <c:pt idx="73">
                  <c:v>0.89624199999999998</c:v>
                </c:pt>
                <c:pt idx="74">
                  <c:v>0.90715800000000002</c:v>
                </c:pt>
                <c:pt idx="75">
                  <c:v>0.91773400000000005</c:v>
                </c:pt>
                <c:pt idx="76">
                  <c:v>0.92834499999999998</c:v>
                </c:pt>
                <c:pt idx="77">
                  <c:v>0.93894999999999995</c:v>
                </c:pt>
                <c:pt idx="78">
                  <c:v>0.94903499999999996</c:v>
                </c:pt>
                <c:pt idx="79">
                  <c:v>0.95809100000000003</c:v>
                </c:pt>
                <c:pt idx="80">
                  <c:v>0.96560500000000005</c:v>
                </c:pt>
                <c:pt idx="81">
                  <c:v>0.97197599999999995</c:v>
                </c:pt>
                <c:pt idx="82">
                  <c:v>0.97783299999999995</c:v>
                </c:pt>
                <c:pt idx="83">
                  <c:v>0.98300600000000005</c:v>
                </c:pt>
                <c:pt idx="84">
                  <c:v>0.98732500000000001</c:v>
                </c:pt>
                <c:pt idx="85">
                  <c:v>0.99062099999999997</c:v>
                </c:pt>
                <c:pt idx="86">
                  <c:v>0.99334299999999998</c:v>
                </c:pt>
                <c:pt idx="87">
                  <c:v>0.99588699999999997</c:v>
                </c:pt>
                <c:pt idx="88">
                  <c:v>0.99800800000000001</c:v>
                </c:pt>
                <c:pt idx="89">
                  <c:v>0.99946100000000004</c:v>
                </c:pt>
                <c:pt idx="90">
                  <c:v>1</c:v>
                </c:pt>
                <c:pt idx="91">
                  <c:v>0.99956100000000003</c:v>
                </c:pt>
                <c:pt idx="92">
                  <c:v>0.99836499999999995</c:v>
                </c:pt>
                <c:pt idx="93">
                  <c:v>0.99658999999999998</c:v>
                </c:pt>
                <c:pt idx="94">
                  <c:v>0.99441599999999997</c:v>
                </c:pt>
                <c:pt idx="95">
                  <c:v>0.99202199999999996</c:v>
                </c:pt>
                <c:pt idx="96">
                  <c:v>0.988792</c:v>
                </c:pt>
                <c:pt idx="97">
                  <c:v>0.98421999999999998</c:v>
                </c:pt>
                <c:pt idx="98">
                  <c:v>0.978657</c:v>
                </c:pt>
                <c:pt idx="99">
                  <c:v>0.97245099999999995</c:v>
                </c:pt>
                <c:pt idx="100">
                  <c:v>0.96595200000000003</c:v>
                </c:pt>
                <c:pt idx="101">
                  <c:v>0.95884400000000003</c:v>
                </c:pt>
                <c:pt idx="102">
                  <c:v>0.95071600000000001</c:v>
                </c:pt>
                <c:pt idx="103">
                  <c:v>0.941778</c:v>
                </c:pt>
                <c:pt idx="104">
                  <c:v>0.93223599999999995</c:v>
                </c:pt>
                <c:pt idx="105">
                  <c:v>0.92229899999999998</c:v>
                </c:pt>
                <c:pt idx="106">
                  <c:v>0.91183199999999998</c:v>
                </c:pt>
                <c:pt idx="107">
                  <c:v>0.90060200000000001</c:v>
                </c:pt>
                <c:pt idx="108">
                  <c:v>0.88866299999999998</c:v>
                </c:pt>
                <c:pt idx="109">
                  <c:v>0.87607299999999999</c:v>
                </c:pt>
                <c:pt idx="110">
                  <c:v>0.86288799999999999</c:v>
                </c:pt>
                <c:pt idx="111">
                  <c:v>0.84880100000000003</c:v>
                </c:pt>
                <c:pt idx="112">
                  <c:v>0.83367800000000003</c:v>
                </c:pt>
                <c:pt idx="113">
                  <c:v>0.817832</c:v>
                </c:pt>
                <c:pt idx="114">
                  <c:v>0.80157900000000004</c:v>
                </c:pt>
                <c:pt idx="115">
                  <c:v>0.78523299999999996</c:v>
                </c:pt>
                <c:pt idx="116">
                  <c:v>0.76871800000000001</c:v>
                </c:pt>
                <c:pt idx="117">
                  <c:v>0.751807</c:v>
                </c:pt>
                <c:pt idx="118">
                  <c:v>0.73459300000000005</c:v>
                </c:pt>
                <c:pt idx="119">
                  <c:v>0.71716899999999995</c:v>
                </c:pt>
                <c:pt idx="120">
                  <c:v>0.69962800000000003</c:v>
                </c:pt>
                <c:pt idx="121">
                  <c:v>0.68188800000000005</c:v>
                </c:pt>
                <c:pt idx="122">
                  <c:v>0.66388100000000005</c:v>
                </c:pt>
                <c:pt idx="123">
                  <c:v>0.64572399999999996</c:v>
                </c:pt>
                <c:pt idx="124">
                  <c:v>0.62753300000000001</c:v>
                </c:pt>
                <c:pt idx="125">
                  <c:v>0.60942200000000002</c:v>
                </c:pt>
                <c:pt idx="126">
                  <c:v>0.59133899999999995</c:v>
                </c:pt>
                <c:pt idx="127">
                  <c:v>0.57320700000000002</c:v>
                </c:pt>
                <c:pt idx="128">
                  <c:v>0.55510499999999996</c:v>
                </c:pt>
                <c:pt idx="129">
                  <c:v>0.53711200000000003</c:v>
                </c:pt>
                <c:pt idx="130">
                  <c:v>0.51930900000000002</c:v>
                </c:pt>
                <c:pt idx="131">
                  <c:v>0.50164500000000001</c:v>
                </c:pt>
                <c:pt idx="132">
                  <c:v>0.48406700000000003</c:v>
                </c:pt>
                <c:pt idx="133">
                  <c:v>0.46664299999999997</c:v>
                </c:pt>
                <c:pt idx="134">
                  <c:v>0.44944200000000001</c:v>
                </c:pt>
                <c:pt idx="135">
                  <c:v>0.432533</c:v>
                </c:pt>
                <c:pt idx="136">
                  <c:v>0.41586200000000001</c:v>
                </c:pt>
                <c:pt idx="137">
                  <c:v>0.399372</c:v>
                </c:pt>
                <c:pt idx="138">
                  <c:v>0.38313599999999998</c:v>
                </c:pt>
                <c:pt idx="139">
                  <c:v>0.36722399999999999</c:v>
                </c:pt>
                <c:pt idx="140">
                  <c:v>0.35170699999999999</c:v>
                </c:pt>
                <c:pt idx="141">
                  <c:v>0.33653699999999998</c:v>
                </c:pt>
                <c:pt idx="142">
                  <c:v>0.32164700000000002</c:v>
                </c:pt>
                <c:pt idx="143">
                  <c:v>0.307085</c:v>
                </c:pt>
                <c:pt idx="144">
                  <c:v>0.29289900000000002</c:v>
                </c:pt>
                <c:pt idx="145">
                  <c:v>0.27913500000000002</c:v>
                </c:pt>
                <c:pt idx="146">
                  <c:v>0.265737</c:v>
                </c:pt>
                <c:pt idx="147">
                  <c:v>0.25264799999999998</c:v>
                </c:pt>
                <c:pt idx="148">
                  <c:v>0.23991699999999999</c:v>
                </c:pt>
                <c:pt idx="149">
                  <c:v>0.22759199999999999</c:v>
                </c:pt>
                <c:pt idx="150">
                  <c:v>0.215722</c:v>
                </c:pt>
                <c:pt idx="151">
                  <c:v>0.204238</c:v>
                </c:pt>
                <c:pt idx="152">
                  <c:v>0.193075</c:v>
                </c:pt>
                <c:pt idx="153">
                  <c:v>0.18228800000000001</c:v>
                </c:pt>
                <c:pt idx="154">
                  <c:v>0.17193</c:v>
                </c:pt>
                <c:pt idx="155">
                  <c:v>0.16205600000000001</c:v>
                </c:pt>
                <c:pt idx="156">
                  <c:v>0.15260099999999999</c:v>
                </c:pt>
                <c:pt idx="157">
                  <c:v>0.143487</c:v>
                </c:pt>
                <c:pt idx="158">
                  <c:v>0.13474800000000001</c:v>
                </c:pt>
                <c:pt idx="159">
                  <c:v>0.126416</c:v>
                </c:pt>
                <c:pt idx="160">
                  <c:v>0.11852600000000001</c:v>
                </c:pt>
                <c:pt idx="161">
                  <c:v>0.11100699999999999</c:v>
                </c:pt>
                <c:pt idx="162">
                  <c:v>0.103793</c:v>
                </c:pt>
                <c:pt idx="163">
                  <c:v>9.6920599999999996E-2</c:v>
                </c:pt>
                <c:pt idx="164">
                  <c:v>9.0425900000000003E-2</c:v>
                </c:pt>
                <c:pt idx="165">
                  <c:v>8.4345699999999996E-2</c:v>
                </c:pt>
                <c:pt idx="166">
                  <c:v>7.8619800000000004E-2</c:v>
                </c:pt>
                <c:pt idx="167">
                  <c:v>7.3175000000000004E-2</c:v>
                </c:pt>
                <c:pt idx="168">
                  <c:v>6.80288E-2</c:v>
                </c:pt>
                <c:pt idx="169">
                  <c:v>6.3198400000000002E-2</c:v>
                </c:pt>
                <c:pt idx="170">
                  <c:v>5.8701299999999998E-2</c:v>
                </c:pt>
                <c:pt idx="171">
                  <c:v>5.4483200000000002E-2</c:v>
                </c:pt>
                <c:pt idx="172">
                  <c:v>5.0488900000000003E-2</c:v>
                </c:pt>
                <c:pt idx="173">
                  <c:v>4.6734400000000002E-2</c:v>
                </c:pt>
                <c:pt idx="174">
                  <c:v>4.3235700000000002E-2</c:v>
                </c:pt>
                <c:pt idx="175">
                  <c:v>4.00089E-2</c:v>
                </c:pt>
                <c:pt idx="176">
                  <c:v>3.70102E-2</c:v>
                </c:pt>
                <c:pt idx="177">
                  <c:v>3.41903E-2</c:v>
                </c:pt>
                <c:pt idx="178">
                  <c:v>3.15562E-2</c:v>
                </c:pt>
                <c:pt idx="179">
                  <c:v>2.91153E-2</c:v>
                </c:pt>
                <c:pt idx="180">
                  <c:v>2.6874700000000001E-2</c:v>
                </c:pt>
                <c:pt idx="181">
                  <c:v>2.4801400000000001E-2</c:v>
                </c:pt>
                <c:pt idx="182">
                  <c:v>2.28597E-2</c:v>
                </c:pt>
                <c:pt idx="183">
                  <c:v>2.10534E-2</c:v>
                </c:pt>
                <c:pt idx="184">
                  <c:v>1.9386400000000002E-2</c:v>
                </c:pt>
                <c:pt idx="185">
                  <c:v>1.78624E-2</c:v>
                </c:pt>
                <c:pt idx="186">
                  <c:v>1.6457800000000002E-2</c:v>
                </c:pt>
                <c:pt idx="187">
                  <c:v>1.5147000000000001E-2</c:v>
                </c:pt>
                <c:pt idx="188">
                  <c:v>1.39314E-2</c:v>
                </c:pt>
                <c:pt idx="189">
                  <c:v>1.2812E-2</c:v>
                </c:pt>
                <c:pt idx="190">
                  <c:v>1.17901E-2</c:v>
                </c:pt>
                <c:pt idx="191">
                  <c:v>1.08488E-2</c:v>
                </c:pt>
                <c:pt idx="192">
                  <c:v>9.97112E-3</c:v>
                </c:pt>
                <c:pt idx="193">
                  <c:v>9.1585E-3</c:v>
                </c:pt>
                <c:pt idx="194">
                  <c:v>8.4124200000000003E-3</c:v>
                </c:pt>
                <c:pt idx="195">
                  <c:v>7.7343000000000004E-3</c:v>
                </c:pt>
                <c:pt idx="196">
                  <c:v>7.1125499999999996E-3</c:v>
                </c:pt>
                <c:pt idx="197">
                  <c:v>6.5347599999999997E-3</c:v>
                </c:pt>
                <c:pt idx="198">
                  <c:v>6.0010999999999997E-3</c:v>
                </c:pt>
                <c:pt idx="199">
                  <c:v>5.5117400000000002E-3</c:v>
                </c:pt>
                <c:pt idx="200">
                  <c:v>5.0668600000000003E-3</c:v>
                </c:pt>
                <c:pt idx="201">
                  <c:v>4.6586900000000001E-3</c:v>
                </c:pt>
                <c:pt idx="202">
                  <c:v>4.2794599999999997E-3</c:v>
                </c:pt>
                <c:pt idx="203">
                  <c:v>3.9293899999999996E-3</c:v>
                </c:pt>
                <c:pt idx="204">
                  <c:v>3.6087200000000002E-3</c:v>
                </c:pt>
                <c:pt idx="205">
                  <c:v>3.3176600000000001E-3</c:v>
                </c:pt>
                <c:pt idx="206">
                  <c:v>3.0510899999999998E-3</c:v>
                </c:pt>
                <c:pt idx="207">
                  <c:v>2.8037399999999999E-3</c:v>
                </c:pt>
                <c:pt idx="208">
                  <c:v>2.5755999999999999E-3</c:v>
                </c:pt>
                <c:pt idx="209">
                  <c:v>2.3666799999999999E-3</c:v>
                </c:pt>
                <c:pt idx="210">
                  <c:v>2.1769799999999998E-3</c:v>
                </c:pt>
                <c:pt idx="211">
                  <c:v>2.0031699999999999E-3</c:v>
                </c:pt>
                <c:pt idx="212">
                  <c:v>1.8419E-3</c:v>
                </c:pt>
                <c:pt idx="213">
                  <c:v>1.6931699999999999E-3</c:v>
                </c:pt>
                <c:pt idx="214">
                  <c:v>1.55692E-3</c:v>
                </c:pt>
                <c:pt idx="215">
                  <c:v>1.4331400000000001E-3</c:v>
                </c:pt>
                <c:pt idx="216">
                  <c:v>1.3197199999999999E-3</c:v>
                </c:pt>
                <c:pt idx="217">
                  <c:v>1.21451E-3</c:v>
                </c:pt>
                <c:pt idx="218">
                  <c:v>1.11743E-3</c:v>
                </c:pt>
                <c:pt idx="219">
                  <c:v>1.0283899999999999E-3</c:v>
                </c:pt>
                <c:pt idx="220">
                  <c:v>9.4731299999999997E-4</c:v>
                </c:pt>
                <c:pt idx="221">
                  <c:v>8.7281399999999997E-4</c:v>
                </c:pt>
                <c:pt idx="222">
                  <c:v>8.0357599999999996E-4</c:v>
                </c:pt>
                <c:pt idx="223">
                  <c:v>7.3961999999999997E-4</c:v>
                </c:pt>
                <c:pt idx="224">
                  <c:v>6.8097000000000003E-4</c:v>
                </c:pt>
                <c:pt idx="225">
                  <c:v>6.2764799999999996E-4</c:v>
                </c:pt>
                <c:pt idx="226">
                  <c:v>5.7875299999999999E-4</c:v>
                </c:pt>
                <c:pt idx="227">
                  <c:v>5.3335800000000005E-4</c:v>
                </c:pt>
                <c:pt idx="228">
                  <c:v>4.9144E-4</c:v>
                </c:pt>
                <c:pt idx="229">
                  <c:v>4.5298000000000002E-4</c:v>
                </c:pt>
                <c:pt idx="230">
                  <c:v>4.1795500000000002E-4</c:v>
                </c:pt>
                <c:pt idx="231">
                  <c:v>3.8578899999999999E-4</c:v>
                </c:pt>
                <c:pt idx="232">
                  <c:v>3.55905E-4</c:v>
                </c:pt>
                <c:pt idx="233">
                  <c:v>3.28289E-4</c:v>
                </c:pt>
                <c:pt idx="234">
                  <c:v>3.0292600000000002E-4</c:v>
                </c:pt>
                <c:pt idx="235">
                  <c:v>2.7980099999999999E-4</c:v>
                </c:pt>
                <c:pt idx="236">
                  <c:v>2.5854399999999998E-4</c:v>
                </c:pt>
                <c:pt idx="237">
                  <c:v>2.3878500000000001E-4</c:v>
                </c:pt>
                <c:pt idx="238">
                  <c:v>2.2050800000000001E-4</c:v>
                </c:pt>
                <c:pt idx="239">
                  <c:v>2.03699E-4</c:v>
                </c:pt>
                <c:pt idx="240">
                  <c:v>1.8834099999999999E-4</c:v>
                </c:pt>
                <c:pt idx="241">
                  <c:v>1.7419199999999999E-4</c:v>
                </c:pt>
                <c:pt idx="242">
                  <c:v>1.6102E-4</c:v>
                </c:pt>
                <c:pt idx="243">
                  <c:v>1.4882099999999999E-4</c:v>
                </c:pt>
                <c:pt idx="244">
                  <c:v>1.37594E-4</c:v>
                </c:pt>
                <c:pt idx="245">
                  <c:v>1.2733699999999999E-4</c:v>
                </c:pt>
                <c:pt idx="246">
                  <c:v>1.17891E-4</c:v>
                </c:pt>
                <c:pt idx="247">
                  <c:v>1.09096E-4</c:v>
                </c:pt>
                <c:pt idx="248">
                  <c:v>1.00949E-4</c:v>
                </c:pt>
                <c:pt idx="249">
                  <c:v>9.3443700000000001E-5</c:v>
                </c:pt>
                <c:pt idx="250">
                  <c:v>8.6575099999999997E-5</c:v>
                </c:pt>
                <c:pt idx="251">
                  <c:v>8.0240499999999999E-5</c:v>
                </c:pt>
                <c:pt idx="252">
                  <c:v>7.4338299999999999E-5</c:v>
                </c:pt>
                <c:pt idx="253">
                  <c:v>6.8864999999999999E-5</c:v>
                </c:pt>
                <c:pt idx="254">
                  <c:v>6.3817200000000003E-5</c:v>
                </c:pt>
                <c:pt idx="255">
                  <c:v>5.9191399999999997E-5</c:v>
                </c:pt>
                <c:pt idx="256">
                  <c:v>5.4920300000000003E-5</c:v>
                </c:pt>
                <c:pt idx="257">
                  <c:v>5.0937399999999998E-5</c:v>
                </c:pt>
                <c:pt idx="258">
                  <c:v>4.7240400000000003E-5</c:v>
                </c:pt>
                <c:pt idx="259">
                  <c:v>4.3826899999999999E-5</c:v>
                </c:pt>
                <c:pt idx="260">
                  <c:v>4.0694500000000001E-5</c:v>
                </c:pt>
                <c:pt idx="261">
                  <c:v>3.7799000000000002E-5</c:v>
                </c:pt>
                <c:pt idx="262">
                  <c:v>3.5096599999999999E-5</c:v>
                </c:pt>
                <c:pt idx="263">
                  <c:v>3.2585700000000002E-5</c:v>
                </c:pt>
                <c:pt idx="264">
                  <c:v>3.0264699999999998E-5</c:v>
                </c:pt>
                <c:pt idx="265">
                  <c:v>2.8132000000000001E-5</c:v>
                </c:pt>
                <c:pt idx="266">
                  <c:v>2.6158700000000001E-5</c:v>
                </c:pt>
                <c:pt idx="267">
                  <c:v>2.4315799999999998E-5</c:v>
                </c:pt>
                <c:pt idx="268">
                  <c:v>2.2601700000000001E-5</c:v>
                </c:pt>
                <c:pt idx="269">
                  <c:v>2.1014800000000001E-5</c:v>
                </c:pt>
                <c:pt idx="270">
                  <c:v>1.9553499999999998E-5</c:v>
                </c:pt>
                <c:pt idx="271">
                  <c:v>1.8198200000000001E-5</c:v>
                </c:pt>
                <c:pt idx="272">
                  <c:v>1.6930199999999999E-5</c:v>
                </c:pt>
                <c:pt idx="273">
                  <c:v>1.5749299999999998E-5</c:v>
                </c:pt>
                <c:pt idx="274">
                  <c:v>1.46553E-5</c:v>
                </c:pt>
                <c:pt idx="275">
                  <c:v>1.3648E-5</c:v>
                </c:pt>
                <c:pt idx="276">
                  <c:v>1.27143E-5</c:v>
                </c:pt>
                <c:pt idx="277">
                  <c:v>1.18407E-5</c:v>
                </c:pt>
                <c:pt idx="278">
                  <c:v>1.1026899999999999E-5</c:v>
                </c:pt>
                <c:pt idx="279">
                  <c:v>1.02723E-5</c:v>
                </c:pt>
                <c:pt idx="280">
                  <c:v>9.5763699999999999E-6</c:v>
                </c:pt>
                <c:pt idx="281">
                  <c:v>8.9303300000000003E-6</c:v>
                </c:pt>
                <c:pt idx="282">
                  <c:v>8.3254300000000003E-6</c:v>
                </c:pt>
                <c:pt idx="283">
                  <c:v>7.7613499999999998E-6</c:v>
                </c:pt>
                <c:pt idx="284">
                  <c:v>7.2377299999999997E-6</c:v>
                </c:pt>
                <c:pt idx="285">
                  <c:v>6.7542499999999997E-6</c:v>
                </c:pt>
                <c:pt idx="286">
                  <c:v>6.3049899999999999E-6</c:v>
                </c:pt>
                <c:pt idx="287">
                  <c:v>5.8840699999999997E-6</c:v>
                </c:pt>
                <c:pt idx="288">
                  <c:v>5.4911499999999999E-6</c:v>
                </c:pt>
                <c:pt idx="289">
                  <c:v>5.12592E-6</c:v>
                </c:pt>
                <c:pt idx="290">
                  <c:v>4.78804E-6</c:v>
                </c:pt>
                <c:pt idx="291">
                  <c:v>4.47347E-6</c:v>
                </c:pt>
                <c:pt idx="292">
                  <c:v>4.1782899999999996E-6</c:v>
                </c:pt>
                <c:pt idx="293">
                  <c:v>3.9024299999999997E-6</c:v>
                </c:pt>
                <c:pt idx="294">
                  <c:v>3.6458299999999999E-6</c:v>
                </c:pt>
                <c:pt idx="295">
                  <c:v>3.4084100000000001E-6</c:v>
                </c:pt>
                <c:pt idx="296">
                  <c:v>3.1873899999999999E-6</c:v>
                </c:pt>
                <c:pt idx="297">
                  <c:v>2.9799800000000001E-6</c:v>
                </c:pt>
                <c:pt idx="298">
                  <c:v>2.7860399999999999E-6</c:v>
                </c:pt>
                <c:pt idx="299">
                  <c:v>2.6054800000000002E-6</c:v>
                </c:pt>
                <c:pt idx="300">
                  <c:v>2.4381899999999999E-6</c:v>
                </c:pt>
              </c:numCache>
            </c:numRef>
          </c:val>
          <c:smooth val="0"/>
          <c:extLst>
            <c:ext xmlns:c16="http://schemas.microsoft.com/office/drawing/2014/chart" uri="{C3380CC4-5D6E-409C-BE32-E72D297353CC}">
              <c16:uniqueId val="{00000004-37D9-3D45-953D-8A8DC818F673}"/>
            </c:ext>
          </c:extLst>
        </c:ser>
        <c:ser>
          <c:idx val="5"/>
          <c:order val="5"/>
          <c:tx>
            <c:strRef>
              <c:f>'Standard Observer (CIE)'!$I$2</c:f>
              <c:strCache>
                <c:ptCount val="1"/>
                <c:pt idx="0">
                  <c:v>V(λ)</c:v>
                </c:pt>
              </c:strCache>
            </c:strRef>
          </c:tx>
          <c:spPr>
            <a:ln w="28575" cap="rnd">
              <a:solidFill>
                <a:schemeClr val="tx1"/>
              </a:solidFill>
              <a:round/>
            </a:ln>
            <a:effectLst/>
          </c:spPr>
          <c:marker>
            <c:symbol val="none"/>
          </c:marker>
          <c:val>
            <c:numRef>
              <c:f>'Standard Observer (CIE)'!$I$43:$I$341</c:f>
              <c:numCache>
                <c:formatCode>0.00E+00</c:formatCode>
                <c:ptCount val="299"/>
                <c:pt idx="0">
                  <c:v>2.0043999999999999E-3</c:v>
                </c:pt>
                <c:pt idx="1">
                  <c:v>2.3860000000000001E-3</c:v>
                </c:pt>
                <c:pt idx="2">
                  <c:v>2.8219999999999999E-3</c:v>
                </c:pt>
                <c:pt idx="3">
                  <c:v>3.3189999999999999E-3</c:v>
                </c:pt>
                <c:pt idx="4">
                  <c:v>3.8800000000000002E-3</c:v>
                </c:pt>
                <c:pt idx="5">
                  <c:v>4.509E-3</c:v>
                </c:pt>
                <c:pt idx="6">
                  <c:v>5.2090000000000001E-3</c:v>
                </c:pt>
                <c:pt idx="7">
                  <c:v>5.9849999999999999E-3</c:v>
                </c:pt>
                <c:pt idx="8">
                  <c:v>6.8329999999999997E-3</c:v>
                </c:pt>
                <c:pt idx="9">
                  <c:v>7.757E-3</c:v>
                </c:pt>
                <c:pt idx="10">
                  <c:v>8.7559999999999999E-3</c:v>
                </c:pt>
                <c:pt idx="11">
                  <c:v>9.8160000000000001E-3</c:v>
                </c:pt>
                <c:pt idx="12">
                  <c:v>1.0918000000000001E-2</c:v>
                </c:pt>
                <c:pt idx="13">
                  <c:v>1.2057999999999999E-2</c:v>
                </c:pt>
                <c:pt idx="14">
                  <c:v>1.3237000000000001E-2</c:v>
                </c:pt>
                <c:pt idx="15">
                  <c:v>1.4456E-2</c:v>
                </c:pt>
                <c:pt idx="16">
                  <c:v>1.5716999999999998E-2</c:v>
                </c:pt>
                <c:pt idx="17">
                  <c:v>1.7024999999999998E-2</c:v>
                </c:pt>
                <c:pt idx="18">
                  <c:v>1.8398999999999999E-2</c:v>
                </c:pt>
                <c:pt idx="19">
                  <c:v>1.9848000000000001E-2</c:v>
                </c:pt>
                <c:pt idx="20">
                  <c:v>2.1391E-2</c:v>
                </c:pt>
                <c:pt idx="21">
                  <c:v>2.2991999999999999E-2</c:v>
                </c:pt>
                <c:pt idx="22">
                  <c:v>2.4597999999999998E-2</c:v>
                </c:pt>
                <c:pt idx="23">
                  <c:v>2.6213E-2</c:v>
                </c:pt>
                <c:pt idx="24">
                  <c:v>2.7841000000000001E-2</c:v>
                </c:pt>
                <c:pt idx="25">
                  <c:v>2.9496999999999999E-2</c:v>
                </c:pt>
                <c:pt idx="26">
                  <c:v>3.1195000000000001E-2</c:v>
                </c:pt>
                <c:pt idx="27">
                  <c:v>3.2926999999999998E-2</c:v>
                </c:pt>
                <c:pt idx="28">
                  <c:v>3.4737999999999998E-2</c:v>
                </c:pt>
                <c:pt idx="29">
                  <c:v>3.6653999999999999E-2</c:v>
                </c:pt>
                <c:pt idx="30">
                  <c:v>3.8676000000000002E-2</c:v>
                </c:pt>
                <c:pt idx="31">
                  <c:v>4.0792000000000002E-2</c:v>
                </c:pt>
                <c:pt idx="32">
                  <c:v>4.2945999999999998E-2</c:v>
                </c:pt>
                <c:pt idx="33">
                  <c:v>4.7333E-2</c:v>
                </c:pt>
                <c:pt idx="34">
                  <c:v>4.9602E-2</c:v>
                </c:pt>
                <c:pt idx="35">
                  <c:v>5.1934000000000001E-2</c:v>
                </c:pt>
                <c:pt idx="36">
                  <c:v>5.4337000000000003E-2</c:v>
                </c:pt>
                <c:pt idx="37">
                  <c:v>5.6821999999999998E-2</c:v>
                </c:pt>
                <c:pt idx="38">
                  <c:v>5.9399E-2</c:v>
                </c:pt>
                <c:pt idx="39">
                  <c:v>6.2077E-2</c:v>
                </c:pt>
                <c:pt idx="40">
                  <c:v>6.4737000000000003E-2</c:v>
                </c:pt>
                <c:pt idx="41">
                  <c:v>6.7284999999999998E-2</c:v>
                </c:pt>
                <c:pt idx="42">
                  <c:v>6.9764000000000007E-2</c:v>
                </c:pt>
                <c:pt idx="43">
                  <c:v>7.2218000000000004E-2</c:v>
                </c:pt>
                <c:pt idx="44">
                  <c:v>7.4704000000000007E-2</c:v>
                </c:pt>
                <c:pt idx="45">
                  <c:v>7.7271999999999993E-2</c:v>
                </c:pt>
                <c:pt idx="46">
                  <c:v>7.9978999999999995E-2</c:v>
                </c:pt>
                <c:pt idx="47">
                  <c:v>8.2874000000000003E-2</c:v>
                </c:pt>
                <c:pt idx="48">
                  <c:v>8.5999999999999993E-2</c:v>
                </c:pt>
                <c:pt idx="49">
                  <c:v>8.9455999999999994E-2</c:v>
                </c:pt>
                <c:pt idx="50">
                  <c:v>9.2947000000000002E-2</c:v>
                </c:pt>
                <c:pt idx="51">
                  <c:v>9.6274999999999999E-2</c:v>
                </c:pt>
                <c:pt idx="52">
                  <c:v>9.9534999999999998E-2</c:v>
                </c:pt>
                <c:pt idx="53">
                  <c:v>0.102829</c:v>
                </c:pt>
                <c:pt idx="54">
                  <c:v>0.106256</c:v>
                </c:pt>
                <c:pt idx="55">
                  <c:v>0.109901</c:v>
                </c:pt>
                <c:pt idx="56">
                  <c:v>0.11383500000000001</c:v>
                </c:pt>
                <c:pt idx="57">
                  <c:v>0.11816699999999999</c:v>
                </c:pt>
                <c:pt idx="58">
                  <c:v>0.122932</c:v>
                </c:pt>
                <c:pt idx="59">
                  <c:v>0.12820100000000001</c:v>
                </c:pt>
                <c:pt idx="60">
                  <c:v>0.13345699999999999</c:v>
                </c:pt>
                <c:pt idx="61">
                  <c:v>0.138323</c:v>
                </c:pt>
                <c:pt idx="62">
                  <c:v>0.143042</c:v>
                </c:pt>
                <c:pt idx="63">
                  <c:v>0.147787</c:v>
                </c:pt>
                <c:pt idx="64">
                  <c:v>0.15276100000000001</c:v>
                </c:pt>
                <c:pt idx="65">
                  <c:v>0.15810199999999999</c:v>
                </c:pt>
                <c:pt idx="66">
                  <c:v>0.163941</c:v>
                </c:pt>
                <c:pt idx="67">
                  <c:v>0.17036200000000001</c:v>
                </c:pt>
                <c:pt idx="68">
                  <c:v>0.177425</c:v>
                </c:pt>
                <c:pt idx="69">
                  <c:v>0.18518999999999999</c:v>
                </c:pt>
                <c:pt idx="70">
                  <c:v>0.193025</c:v>
                </c:pt>
                <c:pt idx="71">
                  <c:v>0.20031299999999999</c:v>
                </c:pt>
                <c:pt idx="72">
                  <c:v>0.20715600000000001</c:v>
                </c:pt>
                <c:pt idx="73">
                  <c:v>0.213644</c:v>
                </c:pt>
                <c:pt idx="74">
                  <c:v>0.21994</c:v>
                </c:pt>
                <c:pt idx="75">
                  <c:v>0.23246700000000001</c:v>
                </c:pt>
                <c:pt idx="76">
                  <c:v>0.23902499999999999</c:v>
                </c:pt>
                <c:pt idx="77">
                  <c:v>0.24599699999999999</c:v>
                </c:pt>
                <c:pt idx="78">
                  <c:v>0.25358900000000001</c:v>
                </c:pt>
                <c:pt idx="79">
                  <c:v>0.261876</c:v>
                </c:pt>
                <c:pt idx="80">
                  <c:v>0.27064300000000002</c:v>
                </c:pt>
                <c:pt idx="81">
                  <c:v>0.27964499999999998</c:v>
                </c:pt>
                <c:pt idx="82">
                  <c:v>0.28869400000000001</c:v>
                </c:pt>
                <c:pt idx="83">
                  <c:v>0.29766500000000001</c:v>
                </c:pt>
                <c:pt idx="84">
                  <c:v>0.30646899999999999</c:v>
                </c:pt>
                <c:pt idx="85">
                  <c:v>0.31503500000000001</c:v>
                </c:pt>
                <c:pt idx="86">
                  <c:v>0.32333499999999998</c:v>
                </c:pt>
                <c:pt idx="87">
                  <c:v>0.33136599999999999</c:v>
                </c:pt>
                <c:pt idx="88">
                  <c:v>0.33913300000000002</c:v>
                </c:pt>
                <c:pt idx="89">
                  <c:v>0.34786</c:v>
                </c:pt>
                <c:pt idx="90">
                  <c:v>0.35832599999999998</c:v>
                </c:pt>
                <c:pt idx="91">
                  <c:v>0.37000100000000002</c:v>
                </c:pt>
                <c:pt idx="92">
                  <c:v>0.38246400000000003</c:v>
                </c:pt>
                <c:pt idx="93">
                  <c:v>0.39537899999999998</c:v>
                </c:pt>
                <c:pt idx="94">
                  <c:v>0.40848200000000001</c:v>
                </c:pt>
                <c:pt idx="95">
                  <c:v>0.42158800000000002</c:v>
                </c:pt>
                <c:pt idx="96">
                  <c:v>0.43461899999999998</c:v>
                </c:pt>
                <c:pt idx="97">
                  <c:v>0.44760100000000003</c:v>
                </c:pt>
                <c:pt idx="98">
                  <c:v>0.46077699999999999</c:v>
                </c:pt>
                <c:pt idx="99">
                  <c:v>0.47433999999999998</c:v>
                </c:pt>
                <c:pt idx="100">
                  <c:v>0.48820000000000002</c:v>
                </c:pt>
                <c:pt idx="101">
                  <c:v>0.50234000000000001</c:v>
                </c:pt>
                <c:pt idx="102">
                  <c:v>0.51673999999999998</c:v>
                </c:pt>
                <c:pt idx="103">
                  <c:v>0.53136000000000005</c:v>
                </c:pt>
                <c:pt idx="104">
                  <c:v>0.54618999999999995</c:v>
                </c:pt>
                <c:pt idx="105">
                  <c:v>0.56118000000000001</c:v>
                </c:pt>
                <c:pt idx="106">
                  <c:v>0.57628999999999997</c:v>
                </c:pt>
                <c:pt idx="107">
                  <c:v>0.59150000000000003</c:v>
                </c:pt>
                <c:pt idx="108">
                  <c:v>0.60674099999999997</c:v>
                </c:pt>
                <c:pt idx="109">
                  <c:v>0.62214999999999998</c:v>
                </c:pt>
                <c:pt idx="110">
                  <c:v>0.63783000000000001</c:v>
                </c:pt>
                <c:pt idx="111">
                  <c:v>0.65371000000000001</c:v>
                </c:pt>
                <c:pt idx="112">
                  <c:v>0.66968000000000005</c:v>
                </c:pt>
                <c:pt idx="113">
                  <c:v>0.68566000000000005</c:v>
                </c:pt>
                <c:pt idx="114">
                  <c:v>0.70155000000000001</c:v>
                </c:pt>
                <c:pt idx="115">
                  <c:v>0.71723000000000003</c:v>
                </c:pt>
                <c:pt idx="116">
                  <c:v>0.73257000000000005</c:v>
                </c:pt>
                <c:pt idx="117">
                  <c:v>0.74746000000000001</c:v>
                </c:pt>
                <c:pt idx="118">
                  <c:v>0.76175700000000002</c:v>
                </c:pt>
                <c:pt idx="119">
                  <c:v>0.77534000000000003</c:v>
                </c:pt>
                <c:pt idx="120">
                  <c:v>0.78822000000000003</c:v>
                </c:pt>
                <c:pt idx="121">
                  <c:v>0.80045999999999995</c:v>
                </c:pt>
                <c:pt idx="122">
                  <c:v>0.81213999999999997</c:v>
                </c:pt>
                <c:pt idx="123">
                  <c:v>0.82333000000000001</c:v>
                </c:pt>
                <c:pt idx="124">
                  <c:v>0.83411999999999997</c:v>
                </c:pt>
                <c:pt idx="125">
                  <c:v>0.84460000000000002</c:v>
                </c:pt>
                <c:pt idx="126">
                  <c:v>0.85487000000000002</c:v>
                </c:pt>
                <c:pt idx="127">
                  <c:v>0.86504000000000003</c:v>
                </c:pt>
                <c:pt idx="128">
                  <c:v>0.87521099999999996</c:v>
                </c:pt>
                <c:pt idx="129">
                  <c:v>0.88536999999999999</c:v>
                </c:pt>
                <c:pt idx="130">
                  <c:v>0.89537</c:v>
                </c:pt>
                <c:pt idx="131">
                  <c:v>0.90515000000000001</c:v>
                </c:pt>
                <c:pt idx="132">
                  <c:v>0.91464999999999996</c:v>
                </c:pt>
                <c:pt idx="133">
                  <c:v>0.92381000000000002</c:v>
                </c:pt>
                <c:pt idx="134">
                  <c:v>0.93254999999999999</c:v>
                </c:pt>
                <c:pt idx="135">
                  <c:v>0.94081000000000004</c:v>
                </c:pt>
                <c:pt idx="136">
                  <c:v>0.94852000000000003</c:v>
                </c:pt>
                <c:pt idx="137">
                  <c:v>0.9556</c:v>
                </c:pt>
                <c:pt idx="138">
                  <c:v>0.96198799999999995</c:v>
                </c:pt>
                <c:pt idx="139">
                  <c:v>0.96753999999999996</c:v>
                </c:pt>
                <c:pt idx="140">
                  <c:v>0.97223000000000004</c:v>
                </c:pt>
                <c:pt idx="141">
                  <c:v>0.97616999999999998</c:v>
                </c:pt>
                <c:pt idx="142">
                  <c:v>0.97946</c:v>
                </c:pt>
                <c:pt idx="143">
                  <c:v>0.98219999999999996</c:v>
                </c:pt>
                <c:pt idx="144">
                  <c:v>0.98451999999999995</c:v>
                </c:pt>
                <c:pt idx="145">
                  <c:v>0.98651999999999995</c:v>
                </c:pt>
                <c:pt idx="146">
                  <c:v>0.98831999999999998</c:v>
                </c:pt>
                <c:pt idx="147">
                  <c:v>0.99002000000000001</c:v>
                </c:pt>
                <c:pt idx="148">
                  <c:v>0.991761</c:v>
                </c:pt>
                <c:pt idx="149">
                  <c:v>0.99353000000000002</c:v>
                </c:pt>
                <c:pt idx="150">
                  <c:v>0.99522999999999995</c:v>
                </c:pt>
                <c:pt idx="151">
                  <c:v>0.99677000000000004</c:v>
                </c:pt>
                <c:pt idx="152">
                  <c:v>0.99809000000000003</c:v>
                </c:pt>
                <c:pt idx="153">
                  <c:v>0.99911000000000005</c:v>
                </c:pt>
                <c:pt idx="154">
                  <c:v>0.99977000000000005</c:v>
                </c:pt>
                <c:pt idx="155">
                  <c:v>1</c:v>
                </c:pt>
                <c:pt idx="156">
                  <c:v>0.99970999999999999</c:v>
                </c:pt>
                <c:pt idx="157">
                  <c:v>0.99885000000000002</c:v>
                </c:pt>
                <c:pt idx="158">
                  <c:v>0.99734</c:v>
                </c:pt>
                <c:pt idx="159">
                  <c:v>0.99526000000000003</c:v>
                </c:pt>
                <c:pt idx="160">
                  <c:v>0.99273999999999996</c:v>
                </c:pt>
                <c:pt idx="161">
                  <c:v>0.98975000000000002</c:v>
                </c:pt>
                <c:pt idx="162">
                  <c:v>0.98629999999999995</c:v>
                </c:pt>
                <c:pt idx="163">
                  <c:v>0.98238000000000003</c:v>
                </c:pt>
                <c:pt idx="164">
                  <c:v>0.97797999999999996</c:v>
                </c:pt>
                <c:pt idx="165">
                  <c:v>0.97311000000000003</c:v>
                </c:pt>
                <c:pt idx="166">
                  <c:v>0.96774000000000004</c:v>
                </c:pt>
                <c:pt idx="167">
                  <c:v>0.96189000000000002</c:v>
                </c:pt>
                <c:pt idx="168">
                  <c:v>0.95555199999999996</c:v>
                </c:pt>
                <c:pt idx="169">
                  <c:v>0.94860100000000003</c:v>
                </c:pt>
                <c:pt idx="170">
                  <c:v>0.94098099999999996</c:v>
                </c:pt>
                <c:pt idx="171">
                  <c:v>0.93279800000000002</c:v>
                </c:pt>
                <c:pt idx="172">
                  <c:v>0.92415800000000004</c:v>
                </c:pt>
                <c:pt idx="173">
                  <c:v>0.91517499999999996</c:v>
                </c:pt>
                <c:pt idx="174">
                  <c:v>0.90595400000000004</c:v>
                </c:pt>
                <c:pt idx="175">
                  <c:v>0.89660799999999996</c:v>
                </c:pt>
                <c:pt idx="176">
                  <c:v>0.88724899999999995</c:v>
                </c:pt>
                <c:pt idx="177">
                  <c:v>0.87798600000000004</c:v>
                </c:pt>
                <c:pt idx="178">
                  <c:v>0.86893399999999998</c:v>
                </c:pt>
                <c:pt idx="179">
                  <c:v>0.86016400000000004</c:v>
                </c:pt>
                <c:pt idx="180">
                  <c:v>0.85151900000000003</c:v>
                </c:pt>
                <c:pt idx="181">
                  <c:v>0.84296300000000002</c:v>
                </c:pt>
                <c:pt idx="182">
                  <c:v>0.83439300000000005</c:v>
                </c:pt>
                <c:pt idx="183">
                  <c:v>0.825623</c:v>
                </c:pt>
                <c:pt idx="184">
                  <c:v>0.81676400000000005</c:v>
                </c:pt>
                <c:pt idx="185">
                  <c:v>0.80754400000000004</c:v>
                </c:pt>
                <c:pt idx="186">
                  <c:v>0.79794699999999996</c:v>
                </c:pt>
                <c:pt idx="187">
                  <c:v>0.78789299999999995</c:v>
                </c:pt>
                <c:pt idx="188">
                  <c:v>0.77740500000000001</c:v>
                </c:pt>
                <c:pt idx="189">
                  <c:v>0.76649</c:v>
                </c:pt>
                <c:pt idx="190">
                  <c:v>0.75530900000000001</c:v>
                </c:pt>
                <c:pt idx="191">
                  <c:v>0.74384499999999998</c:v>
                </c:pt>
                <c:pt idx="192">
                  <c:v>0.73219000000000001</c:v>
                </c:pt>
                <c:pt idx="193">
                  <c:v>0.72035300000000002</c:v>
                </c:pt>
                <c:pt idx="194">
                  <c:v>0.70828100000000005</c:v>
                </c:pt>
                <c:pt idx="195">
                  <c:v>0.69605499999999998</c:v>
                </c:pt>
                <c:pt idx="196">
                  <c:v>0.68362100000000003</c:v>
                </c:pt>
                <c:pt idx="197">
                  <c:v>0.67104799999999998</c:v>
                </c:pt>
                <c:pt idx="198">
                  <c:v>0.65834099999999995</c:v>
                </c:pt>
                <c:pt idx="199">
                  <c:v>0.64554500000000004</c:v>
                </c:pt>
                <c:pt idx="200">
                  <c:v>0.632718</c:v>
                </c:pt>
                <c:pt idx="201">
                  <c:v>0.619815</c:v>
                </c:pt>
                <c:pt idx="202">
                  <c:v>0.60688699999999995</c:v>
                </c:pt>
                <c:pt idx="203">
                  <c:v>0.59387800000000002</c:v>
                </c:pt>
                <c:pt idx="204">
                  <c:v>0.58078099999999999</c:v>
                </c:pt>
                <c:pt idx="205">
                  <c:v>0.56765299999999996</c:v>
                </c:pt>
                <c:pt idx="206">
                  <c:v>0.55449000000000004</c:v>
                </c:pt>
                <c:pt idx="207">
                  <c:v>0.54122800000000004</c:v>
                </c:pt>
                <c:pt idx="208">
                  <c:v>0.52796299999999996</c:v>
                </c:pt>
                <c:pt idx="209">
                  <c:v>0.51463400000000004</c:v>
                </c:pt>
                <c:pt idx="210">
                  <c:v>0.501363</c:v>
                </c:pt>
                <c:pt idx="211">
                  <c:v>0.488124</c:v>
                </c:pt>
                <c:pt idx="212">
                  <c:v>0.474935</c:v>
                </c:pt>
                <c:pt idx="213">
                  <c:v>0.46183400000000002</c:v>
                </c:pt>
                <c:pt idx="214">
                  <c:v>0.44882300000000003</c:v>
                </c:pt>
                <c:pt idx="215">
                  <c:v>0.435917</c:v>
                </c:pt>
                <c:pt idx="216">
                  <c:v>0.423153</c:v>
                </c:pt>
                <c:pt idx="217">
                  <c:v>0.410526</c:v>
                </c:pt>
                <c:pt idx="218">
                  <c:v>0.39805699999999999</c:v>
                </c:pt>
                <c:pt idx="219">
                  <c:v>0.38583499999999998</c:v>
                </c:pt>
                <c:pt idx="220">
                  <c:v>0.37395099999999998</c:v>
                </c:pt>
                <c:pt idx="221">
                  <c:v>0.36231099999999999</c:v>
                </c:pt>
                <c:pt idx="222">
                  <c:v>0.35086299999999998</c:v>
                </c:pt>
                <c:pt idx="223">
                  <c:v>0.33955400000000002</c:v>
                </c:pt>
                <c:pt idx="224">
                  <c:v>0.32830900000000002</c:v>
                </c:pt>
                <c:pt idx="225">
                  <c:v>0.31711800000000001</c:v>
                </c:pt>
                <c:pt idx="226">
                  <c:v>0.30593599999999999</c:v>
                </c:pt>
                <c:pt idx="227">
                  <c:v>0.29473700000000003</c:v>
                </c:pt>
                <c:pt idx="228">
                  <c:v>0.28349299999999999</c:v>
                </c:pt>
                <c:pt idx="229">
                  <c:v>0.27222200000000002</c:v>
                </c:pt>
                <c:pt idx="230">
                  <c:v>0.26099</c:v>
                </c:pt>
                <c:pt idx="231">
                  <c:v>0.24987699999999999</c:v>
                </c:pt>
                <c:pt idx="232">
                  <c:v>0.23894599999999999</c:v>
                </c:pt>
                <c:pt idx="233">
                  <c:v>0.22825400000000001</c:v>
                </c:pt>
                <c:pt idx="234">
                  <c:v>0.21785299999999999</c:v>
                </c:pt>
                <c:pt idx="235">
                  <c:v>0.20777999999999999</c:v>
                </c:pt>
                <c:pt idx="236">
                  <c:v>0.198072</c:v>
                </c:pt>
                <c:pt idx="237">
                  <c:v>0.188748</c:v>
                </c:pt>
                <c:pt idx="238">
                  <c:v>0.17982799999999999</c:v>
                </c:pt>
                <c:pt idx="239">
                  <c:v>0.17128499999999999</c:v>
                </c:pt>
                <c:pt idx="240">
                  <c:v>0.16305900000000001</c:v>
                </c:pt>
                <c:pt idx="241">
                  <c:v>0.15515100000000001</c:v>
                </c:pt>
                <c:pt idx="242">
                  <c:v>0.147535</c:v>
                </c:pt>
                <c:pt idx="243">
                  <c:v>0.140211</c:v>
                </c:pt>
                <c:pt idx="244">
                  <c:v>0.13317000000000001</c:v>
                </c:pt>
                <c:pt idx="245">
                  <c:v>0.12640000000000001</c:v>
                </c:pt>
                <c:pt idx="246">
                  <c:v>0.119892</c:v>
                </c:pt>
                <c:pt idx="247">
                  <c:v>0.11364</c:v>
                </c:pt>
                <c:pt idx="248">
                  <c:v>0.10763300000000001</c:v>
                </c:pt>
                <c:pt idx="249">
                  <c:v>0.10187</c:v>
                </c:pt>
                <c:pt idx="250">
                  <c:v>9.6347000000000002E-2</c:v>
                </c:pt>
                <c:pt idx="251">
                  <c:v>9.1063000000000005E-2</c:v>
                </c:pt>
                <c:pt idx="252">
                  <c:v>8.6010000000000003E-2</c:v>
                </c:pt>
                <c:pt idx="253">
                  <c:v>8.1186999999999995E-2</c:v>
                </c:pt>
                <c:pt idx="254">
                  <c:v>7.6582999999999998E-2</c:v>
                </c:pt>
                <c:pt idx="255">
                  <c:v>7.2197999999999998E-2</c:v>
                </c:pt>
                <c:pt idx="256">
                  <c:v>6.8024000000000001E-2</c:v>
                </c:pt>
                <c:pt idx="257">
                  <c:v>6.4051999999999998E-2</c:v>
                </c:pt>
                <c:pt idx="258">
                  <c:v>6.0281000000000001E-2</c:v>
                </c:pt>
                <c:pt idx="259">
                  <c:v>5.6696999999999997E-2</c:v>
                </c:pt>
                <c:pt idx="260">
                  <c:v>5.3291999999999999E-2</c:v>
                </c:pt>
                <c:pt idx="261">
                  <c:v>5.0058999999999999E-2</c:v>
                </c:pt>
                <c:pt idx="262">
                  <c:v>4.6997999999999998E-2</c:v>
                </c:pt>
                <c:pt idx="263">
                  <c:v>4.4096000000000003E-2</c:v>
                </c:pt>
                <c:pt idx="264">
                  <c:v>4.1345E-2</c:v>
                </c:pt>
                <c:pt idx="265">
                  <c:v>3.8750699999999999E-2</c:v>
                </c:pt>
                <c:pt idx="266">
                  <c:v>3.6297799999999998E-2</c:v>
                </c:pt>
                <c:pt idx="267">
                  <c:v>3.3983199999999998E-2</c:v>
                </c:pt>
                <c:pt idx="268">
                  <c:v>3.18004E-2</c:v>
                </c:pt>
                <c:pt idx="269">
                  <c:v>2.9739499999999999E-2</c:v>
                </c:pt>
                <c:pt idx="270">
                  <c:v>2.7791799999999998E-2</c:v>
                </c:pt>
                <c:pt idx="271">
                  <c:v>2.5955099999999998E-2</c:v>
                </c:pt>
                <c:pt idx="272">
                  <c:v>2.4226299999999999E-2</c:v>
                </c:pt>
                <c:pt idx="273">
                  <c:v>2.2601699999999999E-2</c:v>
                </c:pt>
                <c:pt idx="274">
                  <c:v>2.10779E-2</c:v>
                </c:pt>
                <c:pt idx="275">
                  <c:v>1.9650500000000001E-2</c:v>
                </c:pt>
                <c:pt idx="276">
                  <c:v>1.83153E-2</c:v>
                </c:pt>
                <c:pt idx="277">
                  <c:v>1.70686E-2</c:v>
                </c:pt>
                <c:pt idx="278">
                  <c:v>1.5905099999999998E-2</c:v>
                </c:pt>
                <c:pt idx="279">
                  <c:v>1.48183E-2</c:v>
                </c:pt>
                <c:pt idx="280">
                  <c:v>1.38008E-2</c:v>
                </c:pt>
                <c:pt idx="281">
                  <c:v>1.28495E-2</c:v>
                </c:pt>
                <c:pt idx="282">
                  <c:v>1.1960699999999999E-2</c:v>
                </c:pt>
                <c:pt idx="283">
                  <c:v>1.1130299999999999E-2</c:v>
                </c:pt>
                <c:pt idx="284">
                  <c:v>1.03555E-2</c:v>
                </c:pt>
                <c:pt idx="285">
                  <c:v>9.6331999999999997E-3</c:v>
                </c:pt>
                <c:pt idx="286">
                  <c:v>8.9598999999999998E-3</c:v>
                </c:pt>
                <c:pt idx="287">
                  <c:v>8.3324000000000002E-3</c:v>
                </c:pt>
                <c:pt idx="288">
                  <c:v>7.7488000000000001E-3</c:v>
                </c:pt>
                <c:pt idx="289">
                  <c:v>7.2046000000000002E-3</c:v>
                </c:pt>
                <c:pt idx="290">
                  <c:v>6.6975000000000003E-3</c:v>
                </c:pt>
                <c:pt idx="291">
                  <c:v>6.2250999999999999E-3</c:v>
                </c:pt>
                <c:pt idx="292">
                  <c:v>5.7850000000000002E-3</c:v>
                </c:pt>
                <c:pt idx="293">
                  <c:v>5.3750999999999998E-3</c:v>
                </c:pt>
                <c:pt idx="294">
                  <c:v>4.9940999999999996E-3</c:v>
                </c:pt>
                <c:pt idx="295">
                  <c:v>4.6391999999999996E-3</c:v>
                </c:pt>
                <c:pt idx="296">
                  <c:v>4.3093000000000003E-3</c:v>
                </c:pt>
                <c:pt idx="297">
                  <c:v>4.0027999999999999E-3</c:v>
                </c:pt>
                <c:pt idx="298">
                  <c:v>3.7177400000000002E-3</c:v>
                </c:pt>
              </c:numCache>
            </c:numRef>
          </c:val>
          <c:smooth val="0"/>
          <c:extLst>
            <c:ext xmlns:c16="http://schemas.microsoft.com/office/drawing/2014/chart" uri="{C3380CC4-5D6E-409C-BE32-E72D297353CC}">
              <c16:uniqueId val="{00000000-1865-4445-A534-B5DF65111952}"/>
            </c:ext>
          </c:extLst>
        </c:ser>
        <c:dLbls>
          <c:showLegendKey val="0"/>
          <c:showVal val="0"/>
          <c:showCatName val="0"/>
          <c:showSerName val="0"/>
          <c:showPercent val="0"/>
          <c:showBubbleSize val="0"/>
        </c:dLbls>
        <c:smooth val="0"/>
        <c:axId val="908286592"/>
        <c:axId val="908289872"/>
      </c:lineChart>
      <c:catAx>
        <c:axId val="908286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08289872"/>
        <c:crosses val="autoZero"/>
        <c:auto val="1"/>
        <c:lblAlgn val="ctr"/>
        <c:lblOffset val="100"/>
        <c:noMultiLvlLbl val="0"/>
      </c:catAx>
      <c:valAx>
        <c:axId val="90828987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Normalised sensitivity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9082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Available Primary Spectra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spPr>
            <a:ln w="28575" cap="rnd">
              <a:solidFill>
                <a:schemeClr val="accent5"/>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Spectra'!$B$3:$B$303</c:f>
              <c:numCache>
                <c:formatCode>0.00E+00</c:formatCode>
                <c:ptCount val="301"/>
                <c:pt idx="0">
                  <c:v>2.0894478598048401E-4</c:v>
                </c:pt>
                <c:pt idx="1">
                  <c:v>3.6295217383989099E-4</c:v>
                </c:pt>
                <c:pt idx="2">
                  <c:v>5.2673023939051305E-4</c:v>
                </c:pt>
                <c:pt idx="3">
                  <c:v>6.89765761078123E-4</c:v>
                </c:pt>
                <c:pt idx="4">
                  <c:v>8.5421618235735099E-4</c:v>
                </c:pt>
                <c:pt idx="5">
                  <c:v>1.0386540806146399E-3</c:v>
                </c:pt>
                <c:pt idx="6">
                  <c:v>1.25543374460554E-3</c:v>
                </c:pt>
                <c:pt idx="7">
                  <c:v>1.47918825808423E-3</c:v>
                </c:pt>
                <c:pt idx="8">
                  <c:v>1.66024251970118E-3</c:v>
                </c:pt>
                <c:pt idx="9">
                  <c:v>1.6999763721073E-3</c:v>
                </c:pt>
                <c:pt idx="10">
                  <c:v>1.5024150872022901E-3</c:v>
                </c:pt>
                <c:pt idx="11">
                  <c:v>1.0876523040706601E-3</c:v>
                </c:pt>
                <c:pt idx="12">
                  <c:v>6.5834536815581005E-4</c:v>
                </c:pt>
                <c:pt idx="13">
                  <c:v>3.7051673809508298E-4</c:v>
                </c:pt>
                <c:pt idx="14">
                  <c:v>2.1358987740981001E-4</c:v>
                </c:pt>
                <c:pt idx="15">
                  <c:v>1.31901480348447E-4</c:v>
                </c:pt>
                <c:pt idx="16">
                  <c:v>8.6132954746811797E-5</c:v>
                </c:pt>
                <c:pt idx="17">
                  <c:v>5.9754574836969899E-5</c:v>
                </c:pt>
                <c:pt idx="18">
                  <c:v>4.3423481674948002E-5</c:v>
                </c:pt>
                <c:pt idx="19">
                  <c:v>3.27969958830476E-5</c:v>
                </c:pt>
                <c:pt idx="20">
                  <c:v>2.5272168984438701E-5</c:v>
                </c:pt>
                <c:pt idx="21">
                  <c:v>1.9764129590178099E-5</c:v>
                </c:pt>
                <c:pt idx="22">
                  <c:v>1.5686804320503801E-5</c:v>
                </c:pt>
                <c:pt idx="23">
                  <c:v>1.25892216880975E-5</c:v>
                </c:pt>
                <c:pt idx="24">
                  <c:v>1.00322393161022E-5</c:v>
                </c:pt>
                <c:pt idx="25">
                  <c:v>8.0047397075579405E-6</c:v>
                </c:pt>
                <c:pt idx="26">
                  <c:v>6.2141093290973899E-6</c:v>
                </c:pt>
                <c:pt idx="27">
                  <c:v>4.8303590935460297E-6</c:v>
                </c:pt>
                <c:pt idx="28">
                  <c:v>3.6699365719470502E-6</c:v>
                </c:pt>
                <c:pt idx="29">
                  <c:v>2.6738895943067399E-6</c:v>
                </c:pt>
                <c:pt idx="30">
                  <c:v>1.9783914178816801E-6</c:v>
                </c:pt>
                <c:pt idx="31">
                  <c:v>1.50163222064408E-6</c:v>
                </c:pt>
                <c:pt idx="32">
                  <c:v>1.08135401481511E-6</c:v>
                </c:pt>
                <c:pt idx="33">
                  <c:v>8.0360645468215601E-7</c:v>
                </c:pt>
                <c:pt idx="34">
                  <c:v>6.2308325429366795E-7</c:v>
                </c:pt>
                <c:pt idx="35">
                  <c:v>4.7360385903962899E-7</c:v>
                </c:pt>
                <c:pt idx="36">
                  <c:v>3.6911625507984501E-7</c:v>
                </c:pt>
                <c:pt idx="37">
                  <c:v>2.9235681816550098E-7</c:v>
                </c:pt>
                <c:pt idx="38">
                  <c:v>2.3795481309459201E-7</c:v>
                </c:pt>
                <c:pt idx="39">
                  <c:v>1.93395819484823E-7</c:v>
                </c:pt>
                <c:pt idx="40">
                  <c:v>1.5832488384801199E-7</c:v>
                </c:pt>
                <c:pt idx="41">
                  <c:v>1.2926058702323699E-7</c:v>
                </c:pt>
                <c:pt idx="42">
                  <c:v>1.0413911830399199E-7</c:v>
                </c:pt>
                <c:pt idx="43">
                  <c:v>8.0527852405473994E-8</c:v>
                </c:pt>
                <c:pt idx="44">
                  <c:v>6.1007047885878801E-8</c:v>
                </c:pt>
                <c:pt idx="45">
                  <c:v>4.4999116376227202E-8</c:v>
                </c:pt>
                <c:pt idx="46">
                  <c:v>3.1932015375133898E-8</c:v>
                </c:pt>
                <c:pt idx="47">
                  <c:v>2.1584012365481701E-8</c:v>
                </c:pt>
                <c:pt idx="48">
                  <c:v>1.45411290958042E-8</c:v>
                </c:pt>
                <c:pt idx="49">
                  <c:v>9.7634651129981992E-9</c:v>
                </c:pt>
                <c:pt idx="50">
                  <c:v>6.4317484968389799E-9</c:v>
                </c:pt>
                <c:pt idx="51">
                  <c:v>4.1348961112178399E-9</c:v>
                </c:pt>
                <c:pt idx="52">
                  <c:v>2.7576352797762399E-9</c:v>
                </c:pt>
                <c:pt idx="53">
                  <c:v>1.70830531352475E-9</c:v>
                </c:pt>
                <c:pt idx="54">
                  <c:v>1.0088029124101601E-9</c:v>
                </c:pt>
                <c:pt idx="55">
                  <c:v>7.9509913636685097E-10</c:v>
                </c:pt>
                <c:pt idx="56">
                  <c:v>5.1755790218122696E-10</c:v>
                </c:pt>
                <c:pt idx="57">
                  <c:v>4.32103359390027E-10</c:v>
                </c:pt>
                <c:pt idx="58">
                  <c:v>2.6339980256250501E-10</c:v>
                </c:pt>
                <c:pt idx="59">
                  <c:v>2.2442256742952299E-10</c:v>
                </c:pt>
                <c:pt idx="60">
                  <c:v>9.31294319247143E-11</c:v>
                </c:pt>
                <c:pt idx="61">
                  <c:v>9.83642513516366E-11</c:v>
                </c:pt>
                <c:pt idx="62">
                  <c:v>8.3247088968848498E-11</c:v>
                </c:pt>
                <c:pt idx="63">
                  <c:v>5.6156671552570001E-11</c:v>
                </c:pt>
                <c:pt idx="64">
                  <c:v>3.2948303481271603E-11</c:v>
                </c:pt>
                <c:pt idx="65">
                  <c:v>2.4381605137886E-11</c:v>
                </c:pt>
                <c:pt idx="66">
                  <c:v>3.1945587050352399E-11</c:v>
                </c:pt>
                <c:pt idx="67">
                  <c:v>2.669936173212E-11</c:v>
                </c:pt>
                <c:pt idx="68">
                  <c:v>2.80499593293604E-11</c:v>
                </c:pt>
                <c:pt idx="69">
                  <c:v>4.64735511501766E-12</c:v>
                </c:pt>
                <c:pt idx="70">
                  <c:v>9.26983371184195E-12</c:v>
                </c:pt>
                <c:pt idx="71">
                  <c:v>1.28130401242132E-11</c:v>
                </c:pt>
                <c:pt idx="72">
                  <c:v>2.11128626749371E-11</c:v>
                </c:pt>
                <c:pt idx="73">
                  <c:v>1.8522387296160001E-12</c:v>
                </c:pt>
                <c:pt idx="74">
                  <c:v>4.7523876663386104E-12</c:v>
                </c:pt>
                <c:pt idx="75">
                  <c:v>1.2354152163157501E-11</c:v>
                </c:pt>
                <c:pt idx="76">
                  <c:v>3.28523875439733E-12</c:v>
                </c:pt>
                <c:pt idx="77">
                  <c:v>5.4899081643377701E-12</c:v>
                </c:pt>
                <c:pt idx="78">
                  <c:v>3.1294776908741602E-12</c:v>
                </c:pt>
                <c:pt idx="79">
                  <c:v>2.98883962057414E-12</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0-B4BA-462D-9A30-4DD7134B3764}"/>
            </c:ext>
          </c:extLst>
        </c:ser>
        <c:ser>
          <c:idx val="1"/>
          <c:order val="1"/>
          <c:spPr>
            <a:ln w="28575" cap="rnd">
              <a:solidFill>
                <a:srgbClr val="00B0F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Spectra'!$C$3:$C$303</c:f>
              <c:numCache>
                <c:formatCode>0.00E+00</c:formatCode>
                <c:ptCount val="301"/>
                <c:pt idx="0">
                  <c:v>5.5894793302058799E-11</c:v>
                </c:pt>
                <c:pt idx="1">
                  <c:v>3.1576359530857803E-11</c:v>
                </c:pt>
                <c:pt idx="2">
                  <c:v>1.8936930904418398E-11</c:v>
                </c:pt>
                <c:pt idx="3">
                  <c:v>1.3509561051027399E-11</c:v>
                </c:pt>
                <c:pt idx="4">
                  <c:v>1.0449386075801E-11</c:v>
                </c:pt>
                <c:pt idx="5">
                  <c:v>8.05334946635666E-12</c:v>
                </c:pt>
                <c:pt idx="6">
                  <c:v>7.0828605522380501E-12</c:v>
                </c:pt>
                <c:pt idx="7">
                  <c:v>1.12728502816037E-12</c:v>
                </c:pt>
                <c:pt idx="8">
                  <c:v>5.18184563492672E-12</c:v>
                </c:pt>
                <c:pt idx="9">
                  <c:v>6.3906836941008198E-12</c:v>
                </c:pt>
                <c:pt idx="10">
                  <c:v>3.1603893040744599E-12</c:v>
                </c:pt>
                <c:pt idx="11">
                  <c:v>1.2542918482091901E-12</c:v>
                </c:pt>
                <c:pt idx="12">
                  <c:v>2.2443421846501299E-12</c:v>
                </c:pt>
                <c:pt idx="13">
                  <c:v>4.1317130523505699E-12</c:v>
                </c:pt>
                <c:pt idx="14">
                  <c:v>3.32824832734832E-12</c:v>
                </c:pt>
                <c:pt idx="15">
                  <c:v>1.86079190474959E-12</c:v>
                </c:pt>
                <c:pt idx="16">
                  <c:v>2.0485057023064498E-12</c:v>
                </c:pt>
                <c:pt idx="17">
                  <c:v>2.1426177904410701E-12</c:v>
                </c:pt>
                <c:pt idx="18">
                  <c:v>2.4933868379076198E-12</c:v>
                </c:pt>
                <c:pt idx="19">
                  <c:v>1.9804762170276198E-12</c:v>
                </c:pt>
                <c:pt idx="20">
                  <c:v>2.1508140845470099E-13</c:v>
                </c:pt>
                <c:pt idx="21">
                  <c:v>2.4962511008809298E-12</c:v>
                </c:pt>
                <c:pt idx="22">
                  <c:v>3.1396066146514801E-12</c:v>
                </c:pt>
                <c:pt idx="23">
                  <c:v>7.7967428698045297E-12</c:v>
                </c:pt>
                <c:pt idx="24">
                  <c:v>4.9568270568971203E-12</c:v>
                </c:pt>
                <c:pt idx="25">
                  <c:v>9.0735998701557706E-12</c:v>
                </c:pt>
                <c:pt idx="26">
                  <c:v>4.7955772857740001E-12</c:v>
                </c:pt>
                <c:pt idx="27">
                  <c:v>6.6156197136081699E-12</c:v>
                </c:pt>
                <c:pt idx="28">
                  <c:v>1.5861039177809099E-11</c:v>
                </c:pt>
                <c:pt idx="29">
                  <c:v>6.2715219023271097E-12</c:v>
                </c:pt>
                <c:pt idx="30">
                  <c:v>2.9994483811528999E-11</c:v>
                </c:pt>
                <c:pt idx="31">
                  <c:v>3.2862444113030301E-11</c:v>
                </c:pt>
                <c:pt idx="32">
                  <c:v>4.8648221968386601E-11</c:v>
                </c:pt>
                <c:pt idx="33">
                  <c:v>3.71167020954974E-11</c:v>
                </c:pt>
                <c:pt idx="34">
                  <c:v>1.1795224315197099E-10</c:v>
                </c:pt>
                <c:pt idx="35">
                  <c:v>1.42633202160741E-10</c:v>
                </c:pt>
                <c:pt idx="36">
                  <c:v>2.1047395519444301E-10</c:v>
                </c:pt>
                <c:pt idx="37">
                  <c:v>2.63313906723065E-10</c:v>
                </c:pt>
                <c:pt idx="38">
                  <c:v>4.1787510291362599E-10</c:v>
                </c:pt>
                <c:pt idx="39">
                  <c:v>6.4327996815077802E-10</c:v>
                </c:pt>
                <c:pt idx="40">
                  <c:v>1.00471168224788E-9</c:v>
                </c:pt>
                <c:pt idx="41">
                  <c:v>1.53234589211323E-9</c:v>
                </c:pt>
                <c:pt idx="42">
                  <c:v>2.4270942962370701E-9</c:v>
                </c:pt>
                <c:pt idx="43">
                  <c:v>3.7136018417156499E-9</c:v>
                </c:pt>
                <c:pt idx="44">
                  <c:v>5.7258923475105403E-9</c:v>
                </c:pt>
                <c:pt idx="45">
                  <c:v>8.9937812367725002E-9</c:v>
                </c:pt>
                <c:pt idx="46">
                  <c:v>1.4261230207437901E-8</c:v>
                </c:pt>
                <c:pt idx="47">
                  <c:v>2.24214893745489E-8</c:v>
                </c:pt>
                <c:pt idx="48">
                  <c:v>3.6221277063933997E-8</c:v>
                </c:pt>
                <c:pt idx="49">
                  <c:v>6.0391609748667898E-8</c:v>
                </c:pt>
                <c:pt idx="50">
                  <c:v>9.7366103922668506E-8</c:v>
                </c:pt>
                <c:pt idx="51">
                  <c:v>1.5998376481721501E-7</c:v>
                </c:pt>
                <c:pt idx="52">
                  <c:v>2.6767554922645301E-7</c:v>
                </c:pt>
                <c:pt idx="53">
                  <c:v>4.34539385133747E-7</c:v>
                </c:pt>
                <c:pt idx="54">
                  <c:v>7.3680278992917104E-7</c:v>
                </c:pt>
                <c:pt idx="55">
                  <c:v>1.3229492390157299E-6</c:v>
                </c:pt>
                <c:pt idx="56">
                  <c:v>2.3097649833107201E-6</c:v>
                </c:pt>
                <c:pt idx="57">
                  <c:v>4.0091028432207704E-6</c:v>
                </c:pt>
                <c:pt idx="58">
                  <c:v>7.2280688408585601E-6</c:v>
                </c:pt>
                <c:pt idx="59">
                  <c:v>1.3882006749766001E-5</c:v>
                </c:pt>
                <c:pt idx="60">
                  <c:v>2.74034210852273E-5</c:v>
                </c:pt>
                <c:pt idx="61">
                  <c:v>5.6655218790276402E-5</c:v>
                </c:pt>
                <c:pt idx="62">
                  <c:v>1.24485437815546E-4</c:v>
                </c:pt>
                <c:pt idx="63">
                  <c:v>2.8987684624102598E-4</c:v>
                </c:pt>
                <c:pt idx="64">
                  <c:v>6.9474937478909802E-4</c:v>
                </c:pt>
                <c:pt idx="65">
                  <c:v>1.5108981745505E-3</c:v>
                </c:pt>
                <c:pt idx="66">
                  <c:v>2.7701394016322201E-3</c:v>
                </c:pt>
                <c:pt idx="67">
                  <c:v>3.9694607267941199E-3</c:v>
                </c:pt>
                <c:pt idx="68">
                  <c:v>4.6226015478366403E-3</c:v>
                </c:pt>
                <c:pt idx="69">
                  <c:v>4.79483999809238E-3</c:v>
                </c:pt>
                <c:pt idx="70">
                  <c:v>4.6917995163896402E-3</c:v>
                </c:pt>
                <c:pt idx="71">
                  <c:v>4.41712641834777E-3</c:v>
                </c:pt>
                <c:pt idx="72">
                  <c:v>4.00568180559967E-3</c:v>
                </c:pt>
                <c:pt idx="73">
                  <c:v>3.5797816593148902E-3</c:v>
                </c:pt>
                <c:pt idx="74">
                  <c:v>3.1805090786168298E-3</c:v>
                </c:pt>
                <c:pt idx="75">
                  <c:v>2.6584393484811002E-3</c:v>
                </c:pt>
                <c:pt idx="76">
                  <c:v>1.9670047904693901E-3</c:v>
                </c:pt>
                <c:pt idx="77">
                  <c:v>1.16533175971919E-3</c:v>
                </c:pt>
                <c:pt idx="78">
                  <c:v>5.2413379569582995E-4</c:v>
                </c:pt>
                <c:pt idx="79">
                  <c:v>2.2375503110043401E-4</c:v>
                </c:pt>
                <c:pt idx="80">
                  <c:v>9.1537738953549095E-5</c:v>
                </c:pt>
                <c:pt idx="81">
                  <c:v>4.0034229518583497E-5</c:v>
                </c:pt>
                <c:pt idx="82">
                  <c:v>1.93148596775056E-5</c:v>
                </c:pt>
                <c:pt idx="83">
                  <c:v>1.004846082596E-5</c:v>
                </c:pt>
                <c:pt idx="84">
                  <c:v>5.5206201382008096E-6</c:v>
                </c:pt>
                <c:pt idx="85">
                  <c:v>3.1989060825038502E-6</c:v>
                </c:pt>
                <c:pt idx="86">
                  <c:v>1.9382781827910301E-6</c:v>
                </c:pt>
                <c:pt idx="87">
                  <c:v>1.19912208963065E-6</c:v>
                </c:pt>
                <c:pt idx="88">
                  <c:v>7.6437353058347902E-7</c:v>
                </c:pt>
                <c:pt idx="89">
                  <c:v>4.9613960238465903E-7</c:v>
                </c:pt>
                <c:pt idx="90">
                  <c:v>3.28071427177215E-7</c:v>
                </c:pt>
                <c:pt idx="91">
                  <c:v>2.21633486991161E-7</c:v>
                </c:pt>
                <c:pt idx="92">
                  <c:v>1.5114399008778399E-7</c:v>
                </c:pt>
                <c:pt idx="93">
                  <c:v>1.03895399073223E-7</c:v>
                </c:pt>
                <c:pt idx="94">
                  <c:v>7.1796477995528199E-8</c:v>
                </c:pt>
                <c:pt idx="95">
                  <c:v>5.0091539486342897E-8</c:v>
                </c:pt>
                <c:pt idx="96">
                  <c:v>3.5344415591738599E-8</c:v>
                </c:pt>
                <c:pt idx="97">
                  <c:v>2.5014885422881099E-8</c:v>
                </c:pt>
                <c:pt idx="98">
                  <c:v>1.7579896562864699E-8</c:v>
                </c:pt>
                <c:pt idx="99">
                  <c:v>1.2433729088504101E-8</c:v>
                </c:pt>
                <c:pt idx="100">
                  <c:v>8.7589904247087695E-9</c:v>
                </c:pt>
                <c:pt idx="101">
                  <c:v>6.2168252430208903E-9</c:v>
                </c:pt>
                <c:pt idx="102">
                  <c:v>4.35053683637839E-9</c:v>
                </c:pt>
                <c:pt idx="103">
                  <c:v>3.0883407452649001E-9</c:v>
                </c:pt>
                <c:pt idx="104">
                  <c:v>2.2265083081852602E-9</c:v>
                </c:pt>
                <c:pt idx="105">
                  <c:v>1.6173118843283199E-9</c:v>
                </c:pt>
                <c:pt idx="106">
                  <c:v>1.11003043588094E-9</c:v>
                </c:pt>
                <c:pt idx="107">
                  <c:v>8.34760962356506E-10</c:v>
                </c:pt>
                <c:pt idx="108">
                  <c:v>5.8756511024496799E-10</c:v>
                </c:pt>
                <c:pt idx="109">
                  <c:v>4.31878105595543E-10</c:v>
                </c:pt>
                <c:pt idx="110">
                  <c:v>3.1873375654995601E-10</c:v>
                </c:pt>
                <c:pt idx="111">
                  <c:v>2.32658300226517E-10</c:v>
                </c:pt>
                <c:pt idx="112">
                  <c:v>1.8297461925607801E-10</c:v>
                </c:pt>
                <c:pt idx="113">
                  <c:v>1.27874227958794E-10</c:v>
                </c:pt>
                <c:pt idx="114">
                  <c:v>1.11279060041795E-10</c:v>
                </c:pt>
                <c:pt idx="115">
                  <c:v>7.9856946075261601E-11</c:v>
                </c:pt>
                <c:pt idx="116">
                  <c:v>4.5603432199185001E-11</c:v>
                </c:pt>
                <c:pt idx="117">
                  <c:v>4.5755430692147401E-11</c:v>
                </c:pt>
                <c:pt idx="118">
                  <c:v>2.6566697734549E-11</c:v>
                </c:pt>
                <c:pt idx="119">
                  <c:v>3.0928422819625497E-11</c:v>
                </c:pt>
                <c:pt idx="120">
                  <c:v>1.8855083204162501E-11</c:v>
                </c:pt>
                <c:pt idx="121">
                  <c:v>1.48351836757184E-11</c:v>
                </c:pt>
                <c:pt idx="122">
                  <c:v>1.45436322868829E-11</c:v>
                </c:pt>
                <c:pt idx="123">
                  <c:v>9.4682937395566295E-12</c:v>
                </c:pt>
                <c:pt idx="124">
                  <c:v>9.7583112456790296E-12</c:v>
                </c:pt>
                <c:pt idx="125">
                  <c:v>5.1676510903794504E-12</c:v>
                </c:pt>
                <c:pt idx="126">
                  <c:v>3.8515479958843598E-12</c:v>
                </c:pt>
                <c:pt idx="127">
                  <c:v>9.9030668344485803E-12</c:v>
                </c:pt>
                <c:pt idx="128">
                  <c:v>4.0772885505486302E-13</c:v>
                </c:pt>
                <c:pt idx="129">
                  <c:v>1.40852821436408E-12</c:v>
                </c:pt>
                <c:pt idx="130">
                  <c:v>3.4623157987304701E-12</c:v>
                </c:pt>
                <c:pt idx="131">
                  <c:v>2.9134400546016299E-14</c:v>
                </c:pt>
                <c:pt idx="132">
                  <c:v>2.7061552912772201E-12</c:v>
                </c:pt>
                <c:pt idx="133">
                  <c:v>1.5503734271277399E-12</c:v>
                </c:pt>
                <c:pt idx="134">
                  <c:v>2.9426056174977699E-13</c:v>
                </c:pt>
                <c:pt idx="135">
                  <c:v>2.6497771659461702E-12</c:v>
                </c:pt>
                <c:pt idx="136">
                  <c:v>4.28254913047891E-12</c:v>
                </c:pt>
                <c:pt idx="137">
                  <c:v>4.88190387180239E-14</c:v>
                </c:pt>
                <c:pt idx="138">
                  <c:v>1.3137324403716701E-12</c:v>
                </c:pt>
                <c:pt idx="139">
                  <c:v>5.7031563787752095E-13</c:v>
                </c:pt>
                <c:pt idx="140">
                  <c:v>1.1058736784201599E-12</c:v>
                </c:pt>
                <c:pt idx="141">
                  <c:v>1.4998531149331799E-12</c:v>
                </c:pt>
                <c:pt idx="142">
                  <c:v>1.9206268397695201E-12</c:v>
                </c:pt>
                <c:pt idx="143">
                  <c:v>1.3773287178364899E-12</c:v>
                </c:pt>
                <c:pt idx="144">
                  <c:v>1.73102098816816E-12</c:v>
                </c:pt>
                <c:pt idx="145">
                  <c:v>8.1788875574763697E-13</c:v>
                </c:pt>
                <c:pt idx="146">
                  <c:v>1.78011626912065E-12</c:v>
                </c:pt>
                <c:pt idx="147">
                  <c:v>7.3025798615714701E-13</c:v>
                </c:pt>
                <c:pt idx="148">
                  <c:v>3.42577830574314E-13</c:v>
                </c:pt>
                <c:pt idx="149">
                  <c:v>1.2642172639874201E-12</c:v>
                </c:pt>
                <c:pt idx="150">
                  <c:v>2.9216127649580901E-12</c:v>
                </c:pt>
                <c:pt idx="151">
                  <c:v>2.21267445751687E-13</c:v>
                </c:pt>
                <c:pt idx="152">
                  <c:v>7.5067057524422497E-13</c:v>
                </c:pt>
                <c:pt idx="153">
                  <c:v>1.2730975749270501E-12</c:v>
                </c:pt>
                <c:pt idx="154">
                  <c:v>1.2973308461296201E-12</c:v>
                </c:pt>
                <c:pt idx="155">
                  <c:v>1.46104816479959E-12</c:v>
                </c:pt>
                <c:pt idx="156">
                  <c:v>1.2535705452218401E-12</c:v>
                </c:pt>
                <c:pt idx="157">
                  <c:v>8.1089487792148305E-14</c:v>
                </c:pt>
                <c:pt idx="158">
                  <c:v>5.5764046000681301E-13</c:v>
                </c:pt>
                <c:pt idx="159">
                  <c:v>7.2577154797640101E-13</c:v>
                </c:pt>
                <c:pt idx="160">
                  <c:v>2.30345381742365E-13</c:v>
                </c:pt>
                <c:pt idx="161">
                  <c:v>2.1960433961139301E-12</c:v>
                </c:pt>
                <c:pt idx="162">
                  <c:v>1.59991916198846E-13</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1-B4BA-462D-9A30-4DD7134B3764}"/>
            </c:ext>
          </c:extLst>
        </c:ser>
        <c:ser>
          <c:idx val="2"/>
          <c:order val="2"/>
          <c:spPr>
            <a:ln w="28575" cap="rnd">
              <a:solidFill>
                <a:srgbClr val="92D05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Spectra'!$D$3:$D$303</c:f>
              <c:numCache>
                <c:formatCode>0.00E+00</c:formatCode>
                <c:ptCount val="301"/>
                <c:pt idx="0">
                  <c:v>2.0431657279903001E-9</c:v>
                </c:pt>
                <c:pt idx="1">
                  <c:v>2.0227974161717901E-9</c:v>
                </c:pt>
                <c:pt idx="2">
                  <c:v>2.0677262429633101E-9</c:v>
                </c:pt>
                <c:pt idx="3">
                  <c:v>2.1304695105731998E-9</c:v>
                </c:pt>
                <c:pt idx="4">
                  <c:v>2.2349911158853501E-9</c:v>
                </c:pt>
                <c:pt idx="5">
                  <c:v>2.36802683075896E-9</c:v>
                </c:pt>
                <c:pt idx="6">
                  <c:v>2.3750809520058E-9</c:v>
                </c:pt>
                <c:pt idx="7">
                  <c:v>2.3844387900751699E-9</c:v>
                </c:pt>
                <c:pt idx="8">
                  <c:v>2.5259433759435202E-9</c:v>
                </c:pt>
                <c:pt idx="9">
                  <c:v>2.6956684953745301E-9</c:v>
                </c:pt>
                <c:pt idx="10">
                  <c:v>2.9387990250865598E-9</c:v>
                </c:pt>
                <c:pt idx="11">
                  <c:v>3.1650371647045701E-9</c:v>
                </c:pt>
                <c:pt idx="12">
                  <c:v>3.4956199044781101E-9</c:v>
                </c:pt>
                <c:pt idx="13">
                  <c:v>3.87854673035058E-9</c:v>
                </c:pt>
                <c:pt idx="14">
                  <c:v>4.3647864472141701E-9</c:v>
                </c:pt>
                <c:pt idx="15">
                  <c:v>4.8024216808398304E-9</c:v>
                </c:pt>
                <c:pt idx="16">
                  <c:v>5.1355290890317696E-9</c:v>
                </c:pt>
                <c:pt idx="17">
                  <c:v>5.2894280662363604E-9</c:v>
                </c:pt>
                <c:pt idx="18">
                  <c:v>5.7819545432717101E-9</c:v>
                </c:pt>
                <c:pt idx="19">
                  <c:v>5.5857029134845097E-9</c:v>
                </c:pt>
                <c:pt idx="20">
                  <c:v>5.3569446644056003E-9</c:v>
                </c:pt>
                <c:pt idx="21">
                  <c:v>5.0353833324170203E-9</c:v>
                </c:pt>
                <c:pt idx="22">
                  <c:v>4.5267947752994502E-9</c:v>
                </c:pt>
                <c:pt idx="23">
                  <c:v>3.9249216367141404E-9</c:v>
                </c:pt>
                <c:pt idx="24">
                  <c:v>3.47431436105203E-9</c:v>
                </c:pt>
                <c:pt idx="25">
                  <c:v>3.2249595792192902E-9</c:v>
                </c:pt>
                <c:pt idx="26">
                  <c:v>2.9618263803625101E-9</c:v>
                </c:pt>
                <c:pt idx="27">
                  <c:v>2.7018025207074201E-9</c:v>
                </c:pt>
                <c:pt idx="28">
                  <c:v>2.5649084604726702E-9</c:v>
                </c:pt>
                <c:pt idx="29">
                  <c:v>2.4857360659875398E-9</c:v>
                </c:pt>
                <c:pt idx="30">
                  <c:v>2.45748482496599E-9</c:v>
                </c:pt>
                <c:pt idx="31">
                  <c:v>2.3896731121613701E-9</c:v>
                </c:pt>
                <c:pt idx="32">
                  <c:v>2.25725349322377E-9</c:v>
                </c:pt>
                <c:pt idx="33">
                  <c:v>2.0161637941423E-9</c:v>
                </c:pt>
                <c:pt idx="34">
                  <c:v>1.67655432539656E-9</c:v>
                </c:pt>
                <c:pt idx="35">
                  <c:v>1.3068280234776199E-9</c:v>
                </c:pt>
                <c:pt idx="36">
                  <c:v>9.7698390893937198E-10</c:v>
                </c:pt>
                <c:pt idx="37">
                  <c:v>7.3923262803677302E-10</c:v>
                </c:pt>
                <c:pt idx="38">
                  <c:v>5.3880276697267796E-10</c:v>
                </c:pt>
                <c:pt idx="39">
                  <c:v>4.1859808951015698E-10</c:v>
                </c:pt>
                <c:pt idx="40">
                  <c:v>3.1746957794014401E-10</c:v>
                </c:pt>
                <c:pt idx="41">
                  <c:v>2.5097467572324599E-10</c:v>
                </c:pt>
                <c:pt idx="42">
                  <c:v>2.15513168715141E-10</c:v>
                </c:pt>
                <c:pt idx="43">
                  <c:v>2.07581942577975E-10</c:v>
                </c:pt>
                <c:pt idx="44">
                  <c:v>2.1278761569346901E-10</c:v>
                </c:pt>
                <c:pt idx="45">
                  <c:v>2.3807759211402098E-10</c:v>
                </c:pt>
                <c:pt idx="46">
                  <c:v>3.0150397920640901E-10</c:v>
                </c:pt>
                <c:pt idx="47">
                  <c:v>4.4930004744484499E-10</c:v>
                </c:pt>
                <c:pt idx="48">
                  <c:v>7.8627508302847904E-10</c:v>
                </c:pt>
                <c:pt idx="49">
                  <c:v>1.27104618685055E-9</c:v>
                </c:pt>
                <c:pt idx="50">
                  <c:v>1.43954594803237E-9</c:v>
                </c:pt>
                <c:pt idx="51">
                  <c:v>1.0352301559870799E-9</c:v>
                </c:pt>
                <c:pt idx="52">
                  <c:v>4.9006527672839305E-10</c:v>
                </c:pt>
                <c:pt idx="53">
                  <c:v>1.97544718018822E-10</c:v>
                </c:pt>
                <c:pt idx="54">
                  <c:v>9.9158277104812602E-11</c:v>
                </c:pt>
                <c:pt idx="55">
                  <c:v>5.2527659812002298E-11</c:v>
                </c:pt>
                <c:pt idx="56">
                  <c:v>3.4959131062924499E-11</c:v>
                </c:pt>
                <c:pt idx="57">
                  <c:v>2.2252285418747301E-11</c:v>
                </c:pt>
                <c:pt idx="58">
                  <c:v>1.3924583390486E-11</c:v>
                </c:pt>
                <c:pt idx="59">
                  <c:v>1.37717675834138E-11</c:v>
                </c:pt>
                <c:pt idx="60">
                  <c:v>9.6952020631114805E-12</c:v>
                </c:pt>
                <c:pt idx="61">
                  <c:v>5.9751791317928402E-12</c:v>
                </c:pt>
                <c:pt idx="62">
                  <c:v>8.8979755365722502E-12</c:v>
                </c:pt>
                <c:pt idx="63">
                  <c:v>5.0348616514117101E-12</c:v>
                </c:pt>
                <c:pt idx="64">
                  <c:v>8.6354824237829597E-12</c:v>
                </c:pt>
                <c:pt idx="65">
                  <c:v>3.59213844994063E-12</c:v>
                </c:pt>
                <c:pt idx="66">
                  <c:v>5.5719543363656502E-12</c:v>
                </c:pt>
                <c:pt idx="67">
                  <c:v>8.58085533064173E-12</c:v>
                </c:pt>
                <c:pt idx="68">
                  <c:v>3.7392020078714503E-12</c:v>
                </c:pt>
                <c:pt idx="69">
                  <c:v>4.6904608622056096E-12</c:v>
                </c:pt>
                <c:pt idx="70">
                  <c:v>1.58767689780474E-12</c:v>
                </c:pt>
                <c:pt idx="71">
                  <c:v>4.4655950672331798E-12</c:v>
                </c:pt>
                <c:pt idx="72">
                  <c:v>8.8575511767095495E-12</c:v>
                </c:pt>
                <c:pt idx="73">
                  <c:v>8.9655284237542696E-12</c:v>
                </c:pt>
                <c:pt idx="74">
                  <c:v>4.3258402459729599E-12</c:v>
                </c:pt>
                <c:pt idx="75">
                  <c:v>1.37433579424464E-11</c:v>
                </c:pt>
                <c:pt idx="76">
                  <c:v>7.1498495028752196E-12</c:v>
                </c:pt>
                <c:pt idx="77">
                  <c:v>1.4679847293416499E-11</c:v>
                </c:pt>
                <c:pt idx="78">
                  <c:v>2.8506518407540502E-12</c:v>
                </c:pt>
                <c:pt idx="79">
                  <c:v>3.22973436185254E-12</c:v>
                </c:pt>
                <c:pt idx="80">
                  <c:v>1.6612494628565099E-11</c:v>
                </c:pt>
                <c:pt idx="81">
                  <c:v>1.2853647404654099E-11</c:v>
                </c:pt>
                <c:pt idx="82">
                  <c:v>7.5482868014306708E-12</c:v>
                </c:pt>
                <c:pt idx="83">
                  <c:v>1.1132894142579199E-11</c:v>
                </c:pt>
                <c:pt idx="84">
                  <c:v>1.2217820758333899E-11</c:v>
                </c:pt>
                <c:pt idx="85">
                  <c:v>2.3876157443830499E-11</c:v>
                </c:pt>
                <c:pt idx="86">
                  <c:v>1.0685960735939999E-11</c:v>
                </c:pt>
                <c:pt idx="87">
                  <c:v>1.99570535966331E-11</c:v>
                </c:pt>
                <c:pt idx="88">
                  <c:v>3.5343604553030201E-11</c:v>
                </c:pt>
                <c:pt idx="89">
                  <c:v>2.7942909336384901E-11</c:v>
                </c:pt>
                <c:pt idx="90">
                  <c:v>4.0879120454198898E-11</c:v>
                </c:pt>
                <c:pt idx="91">
                  <c:v>4.27196988498267E-11</c:v>
                </c:pt>
                <c:pt idx="92">
                  <c:v>6.1853209999681797E-11</c:v>
                </c:pt>
                <c:pt idx="93">
                  <c:v>6.2460170186798506E-11</c:v>
                </c:pt>
                <c:pt idx="94">
                  <c:v>7.0124732224954796E-11</c:v>
                </c:pt>
                <c:pt idx="95">
                  <c:v>8.4725890074409401E-11</c:v>
                </c:pt>
                <c:pt idx="96">
                  <c:v>1.26688224629075E-10</c:v>
                </c:pt>
                <c:pt idx="97">
                  <c:v>1.9040989057184401E-10</c:v>
                </c:pt>
                <c:pt idx="98">
                  <c:v>2.3815555243350199E-10</c:v>
                </c:pt>
                <c:pt idx="99">
                  <c:v>2.3832720425401001E-10</c:v>
                </c:pt>
                <c:pt idx="100">
                  <c:v>2.8279121128293798E-10</c:v>
                </c:pt>
                <c:pt idx="101">
                  <c:v>4.4019965099823798E-10</c:v>
                </c:pt>
                <c:pt idx="102">
                  <c:v>5.3440179820439695E-10</c:v>
                </c:pt>
                <c:pt idx="103">
                  <c:v>7.26994731491872E-10</c:v>
                </c:pt>
                <c:pt idx="104">
                  <c:v>9.0794100810531398E-10</c:v>
                </c:pt>
                <c:pt idx="105">
                  <c:v>1.2682282148374899E-9</c:v>
                </c:pt>
                <c:pt idx="106">
                  <c:v>1.74710519487598E-9</c:v>
                </c:pt>
                <c:pt idx="107">
                  <c:v>2.2611582721297701E-9</c:v>
                </c:pt>
                <c:pt idx="108">
                  <c:v>3.06477426073885E-9</c:v>
                </c:pt>
                <c:pt idx="109">
                  <c:v>4.2878006296462402E-9</c:v>
                </c:pt>
                <c:pt idx="110">
                  <c:v>5.98513387371166E-9</c:v>
                </c:pt>
                <c:pt idx="111">
                  <c:v>8.0986905246916995E-9</c:v>
                </c:pt>
                <c:pt idx="112">
                  <c:v>1.14299056217784E-8</c:v>
                </c:pt>
                <c:pt idx="113">
                  <c:v>1.5962651417240701E-8</c:v>
                </c:pt>
                <c:pt idx="114">
                  <c:v>2.2150208932695801E-8</c:v>
                </c:pt>
                <c:pt idx="115">
                  <c:v>3.12020834293692E-8</c:v>
                </c:pt>
                <c:pt idx="116">
                  <c:v>4.4378483716960001E-8</c:v>
                </c:pt>
                <c:pt idx="117">
                  <c:v>6.3572230202542395E-8</c:v>
                </c:pt>
                <c:pt idx="118">
                  <c:v>9.1528186084009003E-8</c:v>
                </c:pt>
                <c:pt idx="119">
                  <c:v>1.32169927092465E-7</c:v>
                </c:pt>
                <c:pt idx="120">
                  <c:v>1.9374908939991499E-7</c:v>
                </c:pt>
                <c:pt idx="121">
                  <c:v>2.8669090834724703E-7</c:v>
                </c:pt>
                <c:pt idx="122">
                  <c:v>4.31935270789533E-7</c:v>
                </c:pt>
                <c:pt idx="123">
                  <c:v>6.5328371053440605E-7</c:v>
                </c:pt>
                <c:pt idx="124">
                  <c:v>1.0251656247928499E-6</c:v>
                </c:pt>
                <c:pt idx="125">
                  <c:v>1.6206415998535801E-6</c:v>
                </c:pt>
                <c:pt idx="126">
                  <c:v>2.6773249649974699E-6</c:v>
                </c:pt>
                <c:pt idx="127">
                  <c:v>4.53963535875363E-6</c:v>
                </c:pt>
                <c:pt idx="128">
                  <c:v>8.0970857021174699E-6</c:v>
                </c:pt>
                <c:pt idx="129">
                  <c:v>1.49972313259881E-5</c:v>
                </c:pt>
                <c:pt idx="130">
                  <c:v>2.93495461681995E-5</c:v>
                </c:pt>
                <c:pt idx="131">
                  <c:v>6.1938836272161399E-5</c:v>
                </c:pt>
                <c:pt idx="132">
                  <c:v>1.37298960211183E-4</c:v>
                </c:pt>
                <c:pt idx="133">
                  <c:v>2.96506236774912E-4</c:v>
                </c:pt>
                <c:pt idx="134">
                  <c:v>5.5639351398312502E-4</c:v>
                </c:pt>
                <c:pt idx="135">
                  <c:v>8.5168253958616403E-4</c:v>
                </c:pt>
                <c:pt idx="136">
                  <c:v>1.0723582456979399E-3</c:v>
                </c:pt>
                <c:pt idx="137">
                  <c:v>1.17087144937889E-3</c:v>
                </c:pt>
                <c:pt idx="138">
                  <c:v>1.1871895569201599E-3</c:v>
                </c:pt>
                <c:pt idx="139">
                  <c:v>1.17525597079799E-3</c:v>
                </c:pt>
                <c:pt idx="140">
                  <c:v>1.14855113245557E-3</c:v>
                </c:pt>
                <c:pt idx="141">
                  <c:v>1.0923816006489101E-3</c:v>
                </c:pt>
                <c:pt idx="142">
                  <c:v>9.7601049327032696E-4</c:v>
                </c:pt>
                <c:pt idx="143">
                  <c:v>7.71638925875165E-4</c:v>
                </c:pt>
                <c:pt idx="144">
                  <c:v>5.0477624714184504E-4</c:v>
                </c:pt>
                <c:pt idx="145">
                  <c:v>2.7615372421017302E-4</c:v>
                </c:pt>
                <c:pt idx="146">
                  <c:v>1.3528447765841299E-4</c:v>
                </c:pt>
                <c:pt idx="147">
                  <c:v>6.5041288322019501E-5</c:v>
                </c:pt>
                <c:pt idx="148">
                  <c:v>3.2591135770839599E-5</c:v>
                </c:pt>
                <c:pt idx="149">
                  <c:v>1.7268314286228601E-5</c:v>
                </c:pt>
                <c:pt idx="150">
                  <c:v>9.7572179115159005E-6</c:v>
                </c:pt>
                <c:pt idx="151">
                  <c:v>5.8335788657109802E-6</c:v>
                </c:pt>
                <c:pt idx="152">
                  <c:v>3.5750105020147399E-6</c:v>
                </c:pt>
                <c:pt idx="153">
                  <c:v>2.2905683488803998E-6</c:v>
                </c:pt>
                <c:pt idx="154">
                  <c:v>1.52208171619532E-6</c:v>
                </c:pt>
                <c:pt idx="155">
                  <c:v>1.0346639522361701E-6</c:v>
                </c:pt>
                <c:pt idx="156">
                  <c:v>7.2275080867061997E-7</c:v>
                </c:pt>
                <c:pt idx="157">
                  <c:v>5.15403270121234E-7</c:v>
                </c:pt>
                <c:pt idx="158">
                  <c:v>3.7539671970764901E-7</c:v>
                </c:pt>
                <c:pt idx="159">
                  <c:v>2.80046254680553E-7</c:v>
                </c:pt>
                <c:pt idx="160">
                  <c:v>2.1098893789665801E-7</c:v>
                </c:pt>
                <c:pt idx="161">
                  <c:v>1.61731542454775E-7</c:v>
                </c:pt>
                <c:pt idx="162">
                  <c:v>1.2584982312083801E-7</c:v>
                </c:pt>
                <c:pt idx="163">
                  <c:v>9.8618404883411E-8</c:v>
                </c:pt>
                <c:pt idx="164">
                  <c:v>7.8160843245013194E-8</c:v>
                </c:pt>
                <c:pt idx="165">
                  <c:v>6.27562362316218E-8</c:v>
                </c:pt>
                <c:pt idx="166">
                  <c:v>5.1393868940866398E-8</c:v>
                </c:pt>
                <c:pt idx="167">
                  <c:v>4.1282405598883401E-8</c:v>
                </c:pt>
                <c:pt idx="168">
                  <c:v>3.4358592680545001E-8</c:v>
                </c:pt>
                <c:pt idx="169">
                  <c:v>2.8261082671756E-8</c:v>
                </c:pt>
                <c:pt idx="170">
                  <c:v>2.3976762993815701E-8</c:v>
                </c:pt>
                <c:pt idx="171">
                  <c:v>2.03132533954935E-8</c:v>
                </c:pt>
                <c:pt idx="172">
                  <c:v>1.7267589988990399E-8</c:v>
                </c:pt>
                <c:pt idx="173">
                  <c:v>1.5007238213159199E-8</c:v>
                </c:pt>
                <c:pt idx="174">
                  <c:v>1.2922384025592401E-8</c:v>
                </c:pt>
                <c:pt idx="175">
                  <c:v>1.10724078570768E-8</c:v>
                </c:pt>
                <c:pt idx="176">
                  <c:v>9.5614429265770493E-9</c:v>
                </c:pt>
                <c:pt idx="177">
                  <c:v>8.4370516249080192E-9</c:v>
                </c:pt>
                <c:pt idx="178">
                  <c:v>7.4036070470569602E-9</c:v>
                </c:pt>
                <c:pt idx="179">
                  <c:v>6.8246058402763099E-9</c:v>
                </c:pt>
                <c:pt idx="180">
                  <c:v>5.8915046839614097E-9</c:v>
                </c:pt>
                <c:pt idx="181">
                  <c:v>5.1342593857073197E-9</c:v>
                </c:pt>
                <c:pt idx="182">
                  <c:v>4.5851320953190802E-9</c:v>
                </c:pt>
                <c:pt idx="183">
                  <c:v>4.1198207469999497E-9</c:v>
                </c:pt>
                <c:pt idx="184">
                  <c:v>3.9366221478913597E-9</c:v>
                </c:pt>
                <c:pt idx="185">
                  <c:v>3.2950415487945302E-9</c:v>
                </c:pt>
                <c:pt idx="186">
                  <c:v>2.7186866304243601E-9</c:v>
                </c:pt>
                <c:pt idx="187">
                  <c:v>2.8532049999562202E-9</c:v>
                </c:pt>
                <c:pt idx="188">
                  <c:v>2.4640839415393201E-9</c:v>
                </c:pt>
                <c:pt idx="189">
                  <c:v>2.0201257003784302E-9</c:v>
                </c:pt>
                <c:pt idx="190">
                  <c:v>2.0197105841639002E-9</c:v>
                </c:pt>
                <c:pt idx="191">
                  <c:v>1.67519319247975E-9</c:v>
                </c:pt>
                <c:pt idx="192">
                  <c:v>1.5903154566491501E-9</c:v>
                </c:pt>
                <c:pt idx="193">
                  <c:v>1.5119636748734401E-9</c:v>
                </c:pt>
                <c:pt idx="194">
                  <c:v>1.21288505270154E-9</c:v>
                </c:pt>
                <c:pt idx="195">
                  <c:v>1.08878465868997E-9</c:v>
                </c:pt>
                <c:pt idx="196">
                  <c:v>1.0297284910177401E-9</c:v>
                </c:pt>
                <c:pt idx="197">
                  <c:v>8.7186361241303699E-10</c:v>
                </c:pt>
                <c:pt idx="198">
                  <c:v>8.2786139594587605E-10</c:v>
                </c:pt>
                <c:pt idx="199">
                  <c:v>5.6073261311501498E-10</c:v>
                </c:pt>
                <c:pt idx="200">
                  <c:v>6.5197996205234096E-10</c:v>
                </c:pt>
                <c:pt idx="201">
                  <c:v>6.1842757275367499E-10</c:v>
                </c:pt>
                <c:pt idx="202">
                  <c:v>5.2046520363491997E-10</c:v>
                </c:pt>
                <c:pt idx="203">
                  <c:v>3.83297006335057E-10</c:v>
                </c:pt>
                <c:pt idx="204">
                  <c:v>3.1954523176745299E-10</c:v>
                </c:pt>
                <c:pt idx="205">
                  <c:v>4.4586874370692999E-10</c:v>
                </c:pt>
                <c:pt idx="206">
                  <c:v>2.6382898369687898E-10</c:v>
                </c:pt>
                <c:pt idx="207">
                  <c:v>2.9333280198048201E-10</c:v>
                </c:pt>
                <c:pt idx="208">
                  <c:v>2.75555285494585E-10</c:v>
                </c:pt>
                <c:pt idx="209">
                  <c:v>1.33312262759684E-10</c:v>
                </c:pt>
                <c:pt idx="210">
                  <c:v>2.1545944813614001E-10</c:v>
                </c:pt>
                <c:pt idx="211">
                  <c:v>1.95327994049192E-10</c:v>
                </c:pt>
                <c:pt idx="212">
                  <c:v>1.52935816160395E-10</c:v>
                </c:pt>
                <c:pt idx="213">
                  <c:v>2.4124066495160601E-10</c:v>
                </c:pt>
                <c:pt idx="214">
                  <c:v>1.29876750727263E-10</c:v>
                </c:pt>
                <c:pt idx="215">
                  <c:v>2.12157573888104E-10</c:v>
                </c:pt>
                <c:pt idx="216">
                  <c:v>6.5810209353663205E-11</c:v>
                </c:pt>
                <c:pt idx="217">
                  <c:v>5.0293228504123304E-12</c:v>
                </c:pt>
                <c:pt idx="218">
                  <c:v>1.3401886409275699E-10</c:v>
                </c:pt>
                <c:pt idx="219">
                  <c:v>5.5790965749144203E-11</c:v>
                </c:pt>
                <c:pt idx="220">
                  <c:v>1.5333182831417801E-10</c:v>
                </c:pt>
                <c:pt idx="221">
                  <c:v>1.1722649325221001E-10</c:v>
                </c:pt>
                <c:pt idx="222">
                  <c:v>4.55640145791842E-11</c:v>
                </c:pt>
                <c:pt idx="223">
                  <c:v>9.3624156867608797E-11</c:v>
                </c:pt>
                <c:pt idx="224">
                  <c:v>4.5872078149539199E-12</c:v>
                </c:pt>
                <c:pt idx="225">
                  <c:v>8.0989752439393206E-11</c:v>
                </c:pt>
                <c:pt idx="226">
                  <c:v>5.4648336782331502E-11</c:v>
                </c:pt>
                <c:pt idx="227">
                  <c:v>2.3419320625741499E-11</c:v>
                </c:pt>
                <c:pt idx="228">
                  <c:v>5.4999479374762203E-11</c:v>
                </c:pt>
                <c:pt idx="229">
                  <c:v>1.2395244524584499E-11</c:v>
                </c:pt>
                <c:pt idx="230">
                  <c:v>2.5476066915292201E-11</c:v>
                </c:pt>
                <c:pt idx="231">
                  <c:v>4.8614938440000401E-11</c:v>
                </c:pt>
                <c:pt idx="232">
                  <c:v>5.2097705637306996E-12</c:v>
                </c:pt>
                <c:pt idx="233">
                  <c:v>3.30326798352448E-11</c:v>
                </c:pt>
                <c:pt idx="234">
                  <c:v>1.1680702051612399E-10</c:v>
                </c:pt>
                <c:pt idx="235">
                  <c:v>5.8292955656275401E-12</c:v>
                </c:pt>
                <c:pt idx="236">
                  <c:v>4.2779972180351401E-11</c:v>
                </c:pt>
                <c:pt idx="237">
                  <c:v>7.1120587396165597E-11</c:v>
                </c:pt>
                <c:pt idx="238">
                  <c:v>6.9635318321835896E-12</c:v>
                </c:pt>
                <c:pt idx="239">
                  <c:v>7.2324905964867097E-11</c:v>
                </c:pt>
                <c:pt idx="240">
                  <c:v>3.17891652936208E-12</c:v>
                </c:pt>
                <c:pt idx="241">
                  <c:v>5.4446859874004198E-11</c:v>
                </c:pt>
                <c:pt idx="242">
                  <c:v>3.0390075258394799E-11</c:v>
                </c:pt>
                <c:pt idx="243">
                  <c:v>7.6970353773281198E-11</c:v>
                </c:pt>
                <c:pt idx="244">
                  <c:v>8.5278716731237301E-11</c:v>
                </c:pt>
                <c:pt idx="245">
                  <c:v>7.8083431898701508E-12</c:v>
                </c:pt>
                <c:pt idx="246">
                  <c:v>2.9180814972780702E-12</c:v>
                </c:pt>
                <c:pt idx="247">
                  <c:v>6.8983820368835801E-11</c:v>
                </c:pt>
                <c:pt idx="248">
                  <c:v>2.4026121176682499E-11</c:v>
                </c:pt>
                <c:pt idx="249">
                  <c:v>2.9183822714423997E-11</c:v>
                </c:pt>
                <c:pt idx="250">
                  <c:v>7.4389946969160803E-12</c:v>
                </c:pt>
                <c:pt idx="251">
                  <c:v>3.2817521795510098E-13</c:v>
                </c:pt>
                <c:pt idx="252">
                  <c:v>1.8065631782558901E-11</c:v>
                </c:pt>
                <c:pt idx="253">
                  <c:v>1.2020952642490699E-11</c:v>
                </c:pt>
                <c:pt idx="254">
                  <c:v>5.9297537753388798E-11</c:v>
                </c:pt>
                <c:pt idx="255">
                  <c:v>6.5767815312025402E-12</c:v>
                </c:pt>
                <c:pt idx="256">
                  <c:v>6.8524982139468802E-12</c:v>
                </c:pt>
                <c:pt idx="257">
                  <c:v>3.7288170860157E-11</c:v>
                </c:pt>
                <c:pt idx="258">
                  <c:v>3.4088997180223402E-11</c:v>
                </c:pt>
                <c:pt idx="259">
                  <c:v>6.6602137969525698E-12</c:v>
                </c:pt>
                <c:pt idx="260">
                  <c:v>1.5552756518620899E-12</c:v>
                </c:pt>
                <c:pt idx="261">
                  <c:v>7.8592960422930904E-12</c:v>
                </c:pt>
                <c:pt idx="262">
                  <c:v>1.10386938716524E-11</c:v>
                </c:pt>
                <c:pt idx="263">
                  <c:v>5.1314887636725702E-12</c:v>
                </c:pt>
                <c:pt idx="264">
                  <c:v>2.5739343174893202E-12</c:v>
                </c:pt>
                <c:pt idx="265">
                  <c:v>1.38252860791957E-11</c:v>
                </c:pt>
                <c:pt idx="266">
                  <c:v>4.98879820690167E-11</c:v>
                </c:pt>
                <c:pt idx="267">
                  <c:v>1.2483632284552699E-11</c:v>
                </c:pt>
                <c:pt idx="268">
                  <c:v>1.47957732596557E-11</c:v>
                </c:pt>
                <c:pt idx="269">
                  <c:v>8.1081093901379593E-12</c:v>
                </c:pt>
                <c:pt idx="270">
                  <c:v>5.3363790476593003E-11</c:v>
                </c:pt>
                <c:pt idx="271">
                  <c:v>1.5216526613609998E-11</c:v>
                </c:pt>
                <c:pt idx="272">
                  <c:v>2.24407814945682E-11</c:v>
                </c:pt>
                <c:pt idx="273">
                  <c:v>9.0995912390811298E-12</c:v>
                </c:pt>
                <c:pt idx="274">
                  <c:v>4.4722795459557902E-11</c:v>
                </c:pt>
                <c:pt idx="275">
                  <c:v>1.6516697261552601E-11</c:v>
                </c:pt>
                <c:pt idx="276">
                  <c:v>2.0391992304426499E-11</c:v>
                </c:pt>
                <c:pt idx="277">
                  <c:v>7.4256778409575005E-12</c:v>
                </c:pt>
                <c:pt idx="278">
                  <c:v>3.1633478353033302E-11</c:v>
                </c:pt>
                <c:pt idx="279">
                  <c:v>6.3872935682806301E-13</c:v>
                </c:pt>
                <c:pt idx="280">
                  <c:v>1.6198326181216599E-11</c:v>
                </c:pt>
                <c:pt idx="281">
                  <c:v>8.2462354834186901E-12</c:v>
                </c:pt>
                <c:pt idx="282">
                  <c:v>3.5401998738656498E-11</c:v>
                </c:pt>
                <c:pt idx="283">
                  <c:v>9.3552942221117994E-12</c:v>
                </c:pt>
                <c:pt idx="284">
                  <c:v>4.8501287040000198E-12</c:v>
                </c:pt>
                <c:pt idx="285">
                  <c:v>3.5054070381341399E-11</c:v>
                </c:pt>
                <c:pt idx="286">
                  <c:v>7.3650660708151402E-12</c:v>
                </c:pt>
                <c:pt idx="287">
                  <c:v>2.2380088343413698E-12</c:v>
                </c:pt>
                <c:pt idx="288">
                  <c:v>3.3426227342162001E-11</c:v>
                </c:pt>
                <c:pt idx="289">
                  <c:v>9.3521587151484502E-12</c:v>
                </c:pt>
                <c:pt idx="290">
                  <c:v>1.5606222487246399E-11</c:v>
                </c:pt>
                <c:pt idx="291">
                  <c:v>2.0404604149252299E-11</c:v>
                </c:pt>
                <c:pt idx="292">
                  <c:v>5.3262537831590898E-12</c:v>
                </c:pt>
                <c:pt idx="293">
                  <c:v>1.8238306044915902E-12</c:v>
                </c:pt>
                <c:pt idx="294">
                  <c:v>6.7783870777370398E-12</c:v>
                </c:pt>
                <c:pt idx="295">
                  <c:v>2.1242969159747398E-11</c:v>
                </c:pt>
                <c:pt idx="296">
                  <c:v>1.34756532033137E-11</c:v>
                </c:pt>
                <c:pt idx="297">
                  <c:v>2.0284958914272598E-12</c:v>
                </c:pt>
                <c:pt idx="298">
                  <c:v>2.6622820232897901E-11</c:v>
                </c:pt>
                <c:pt idx="299">
                  <c:v>6.0654797404247103E-12</c:v>
                </c:pt>
                <c:pt idx="300">
                  <c:v>4.35063976176762E-12</c:v>
                </c:pt>
              </c:numCache>
            </c:numRef>
          </c:val>
          <c:smooth val="0"/>
          <c:extLst>
            <c:ext xmlns:c16="http://schemas.microsoft.com/office/drawing/2014/chart" uri="{C3380CC4-5D6E-409C-BE32-E72D297353CC}">
              <c16:uniqueId val="{00000002-B4BA-462D-9A30-4DD7134B3764}"/>
            </c:ext>
          </c:extLst>
        </c:ser>
        <c:ser>
          <c:idx val="3"/>
          <c:order val="3"/>
          <c:spPr>
            <a:ln w="28575" cap="rnd">
              <a:solidFill>
                <a:schemeClr val="accent4"/>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Spectra'!$E$3:$E$303</c:f>
              <c:numCache>
                <c:formatCode>0.00E+00</c:formatCode>
                <c:ptCount val="301"/>
                <c:pt idx="0">
                  <c:v>1.6090524583180201E-13</c:v>
                </c:pt>
                <c:pt idx="1">
                  <c:v>5.7478876539291001E-13</c:v>
                </c:pt>
                <c:pt idx="2">
                  <c:v>5.8136129894439496E-13</c:v>
                </c:pt>
                <c:pt idx="3">
                  <c:v>3.7756488156823098E-13</c:v>
                </c:pt>
                <c:pt idx="4">
                  <c:v>7.1556591018789904E-13</c:v>
                </c:pt>
                <c:pt idx="5">
                  <c:v>5.8103356916059404E-13</c:v>
                </c:pt>
                <c:pt idx="6">
                  <c:v>7.0721223374096195E-14</c:v>
                </c:pt>
                <c:pt idx="7">
                  <c:v>9.0587734609857503E-13</c:v>
                </c:pt>
                <c:pt idx="8">
                  <c:v>1.1901114624080001E-12</c:v>
                </c:pt>
                <c:pt idx="9">
                  <c:v>1.6720979081224501E-12</c:v>
                </c:pt>
                <c:pt idx="10">
                  <c:v>3.5022283079426899E-13</c:v>
                </c:pt>
                <c:pt idx="11">
                  <c:v>1.8370502495266001E-12</c:v>
                </c:pt>
                <c:pt idx="12">
                  <c:v>2.81170467730045E-12</c:v>
                </c:pt>
                <c:pt idx="13">
                  <c:v>1.4236690592093099E-12</c:v>
                </c:pt>
                <c:pt idx="14">
                  <c:v>2.0075407862862302E-12</c:v>
                </c:pt>
                <c:pt idx="15">
                  <c:v>6.5547442723317202E-12</c:v>
                </c:pt>
                <c:pt idx="16">
                  <c:v>9.9583872302339396E-13</c:v>
                </c:pt>
                <c:pt idx="17">
                  <c:v>2.0632156548223899E-12</c:v>
                </c:pt>
                <c:pt idx="18">
                  <c:v>5.6247213187174702E-12</c:v>
                </c:pt>
                <c:pt idx="19">
                  <c:v>1.3790754476398601E-12</c:v>
                </c:pt>
                <c:pt idx="20">
                  <c:v>5.0944834896794302E-12</c:v>
                </c:pt>
                <c:pt idx="21">
                  <c:v>2.6061057952511998E-12</c:v>
                </c:pt>
                <c:pt idx="22">
                  <c:v>6.0449701944103399E-12</c:v>
                </c:pt>
                <c:pt idx="23">
                  <c:v>9.8904749016785001E-13</c:v>
                </c:pt>
                <c:pt idx="24">
                  <c:v>5.9622874193554899E-13</c:v>
                </c:pt>
                <c:pt idx="25">
                  <c:v>7.9258779809797692E-12</c:v>
                </c:pt>
                <c:pt idx="26">
                  <c:v>2.29637019822591E-12</c:v>
                </c:pt>
                <c:pt idx="27">
                  <c:v>1.07982717887762E-12</c:v>
                </c:pt>
                <c:pt idx="28">
                  <c:v>6.2316283124655298E-12</c:v>
                </c:pt>
                <c:pt idx="29">
                  <c:v>6.5014395018998003E-12</c:v>
                </c:pt>
                <c:pt idx="30">
                  <c:v>6.0562711800589896E-12</c:v>
                </c:pt>
                <c:pt idx="31">
                  <c:v>2.3174150756807701E-12</c:v>
                </c:pt>
                <c:pt idx="32">
                  <c:v>7.2715085223855397E-13</c:v>
                </c:pt>
                <c:pt idx="33">
                  <c:v>7.1072974003506898E-12</c:v>
                </c:pt>
                <c:pt idx="34">
                  <c:v>2.4104283341609402E-12</c:v>
                </c:pt>
                <c:pt idx="35">
                  <c:v>3.5485476051371798E-12</c:v>
                </c:pt>
                <c:pt idx="36">
                  <c:v>9.5237194443883104E-13</c:v>
                </c:pt>
                <c:pt idx="37">
                  <c:v>1.8652368652184399E-12</c:v>
                </c:pt>
                <c:pt idx="38">
                  <c:v>3.4726162423278999E-12</c:v>
                </c:pt>
                <c:pt idx="39">
                  <c:v>2.3295751751129201E-13</c:v>
                </c:pt>
                <c:pt idx="40">
                  <c:v>1.1601239690017599E-12</c:v>
                </c:pt>
                <c:pt idx="41">
                  <c:v>5.4081651922681401E-13</c:v>
                </c:pt>
                <c:pt idx="42">
                  <c:v>1.4434015251721E-12</c:v>
                </c:pt>
                <c:pt idx="43">
                  <c:v>3.1292861528124E-12</c:v>
                </c:pt>
                <c:pt idx="44">
                  <c:v>2.8628866957339899E-12</c:v>
                </c:pt>
                <c:pt idx="45">
                  <c:v>4.8218171670653305E-13</c:v>
                </c:pt>
                <c:pt idx="46">
                  <c:v>9.4095253620409696E-13</c:v>
                </c:pt>
                <c:pt idx="47">
                  <c:v>7.5079515888716097E-13</c:v>
                </c:pt>
                <c:pt idx="48">
                  <c:v>1.15996561788391E-12</c:v>
                </c:pt>
                <c:pt idx="49">
                  <c:v>2.7732513362687401E-12</c:v>
                </c:pt>
                <c:pt idx="50">
                  <c:v>9.3254791535348807E-13</c:v>
                </c:pt>
                <c:pt idx="51">
                  <c:v>1.9645899721845399E-12</c:v>
                </c:pt>
                <c:pt idx="52">
                  <c:v>1.5148479561953699E-12</c:v>
                </c:pt>
                <c:pt idx="53">
                  <c:v>6.7243655972725004E-13</c:v>
                </c:pt>
                <c:pt idx="54">
                  <c:v>1.6451732009955399E-12</c:v>
                </c:pt>
                <c:pt idx="55">
                  <c:v>1.9317421750487201E-12</c:v>
                </c:pt>
                <c:pt idx="56">
                  <c:v>6.4715972285302504E-13</c:v>
                </c:pt>
                <c:pt idx="57">
                  <c:v>1.65836531934496E-12</c:v>
                </c:pt>
                <c:pt idx="58">
                  <c:v>1.8358637160817401E-12</c:v>
                </c:pt>
                <c:pt idx="59">
                  <c:v>4.29858811917491E-12</c:v>
                </c:pt>
                <c:pt idx="60">
                  <c:v>5.9135469668439801E-14</c:v>
                </c:pt>
                <c:pt idx="61">
                  <c:v>8.9901567155446697E-13</c:v>
                </c:pt>
                <c:pt idx="62">
                  <c:v>2.8047478029608402E-12</c:v>
                </c:pt>
                <c:pt idx="63">
                  <c:v>1.3501846801714501E-12</c:v>
                </c:pt>
                <c:pt idx="64">
                  <c:v>2.05199409457851E-12</c:v>
                </c:pt>
                <c:pt idx="65">
                  <c:v>6.8926997618882705E-14</c:v>
                </c:pt>
                <c:pt idx="66">
                  <c:v>1.3760820392138399E-13</c:v>
                </c:pt>
                <c:pt idx="67">
                  <c:v>6.90724583561126E-13</c:v>
                </c:pt>
                <c:pt idx="68">
                  <c:v>1.2527297035367499E-12</c:v>
                </c:pt>
                <c:pt idx="69">
                  <c:v>2.35931859842001E-12</c:v>
                </c:pt>
                <c:pt idx="70">
                  <c:v>1.0027329264861E-12</c:v>
                </c:pt>
                <c:pt idx="71">
                  <c:v>6.1261415130689703E-13</c:v>
                </c:pt>
                <c:pt idx="72">
                  <c:v>4.9660825873510801E-12</c:v>
                </c:pt>
                <c:pt idx="73">
                  <c:v>2.0566828851292399E-12</c:v>
                </c:pt>
                <c:pt idx="74">
                  <c:v>1.6017250263194799E-12</c:v>
                </c:pt>
                <c:pt idx="75">
                  <c:v>2.5849317449263998E-12</c:v>
                </c:pt>
                <c:pt idx="76">
                  <c:v>1.45157584376457E-12</c:v>
                </c:pt>
                <c:pt idx="77">
                  <c:v>8.4398496347319197E-13</c:v>
                </c:pt>
                <c:pt idx="78">
                  <c:v>9.6694702263041202E-13</c:v>
                </c:pt>
                <c:pt idx="79">
                  <c:v>2.64135634159505E-12</c:v>
                </c:pt>
                <c:pt idx="80">
                  <c:v>4.5616262055482502E-12</c:v>
                </c:pt>
                <c:pt idx="81">
                  <c:v>9.1975121695435795E-12</c:v>
                </c:pt>
                <c:pt idx="82">
                  <c:v>5.98798235225135E-12</c:v>
                </c:pt>
                <c:pt idx="83">
                  <c:v>5.3467085258206701E-12</c:v>
                </c:pt>
                <c:pt idx="84">
                  <c:v>3.3373019876603901E-12</c:v>
                </c:pt>
                <c:pt idx="85">
                  <c:v>1.22172128174522E-11</c:v>
                </c:pt>
                <c:pt idx="86">
                  <c:v>4.9159815482767997E-12</c:v>
                </c:pt>
                <c:pt idx="87">
                  <c:v>1.43882960282853E-12</c:v>
                </c:pt>
                <c:pt idx="88">
                  <c:v>6.1142401084040303E-12</c:v>
                </c:pt>
                <c:pt idx="89">
                  <c:v>1.4701394224755E-11</c:v>
                </c:pt>
                <c:pt idx="90">
                  <c:v>6.6177648941021201E-12</c:v>
                </c:pt>
                <c:pt idx="91">
                  <c:v>1.03599862905491E-11</c:v>
                </c:pt>
                <c:pt idx="92">
                  <c:v>2.1944148799222901E-11</c:v>
                </c:pt>
                <c:pt idx="93">
                  <c:v>2.9328887143840199E-12</c:v>
                </c:pt>
                <c:pt idx="94">
                  <c:v>2.6669657936077202E-12</c:v>
                </c:pt>
                <c:pt idx="95">
                  <c:v>7.7150984486179795E-12</c:v>
                </c:pt>
                <c:pt idx="96">
                  <c:v>1.9781002163061202E-11</c:v>
                </c:pt>
                <c:pt idx="97">
                  <c:v>1.1712598344837199E-12</c:v>
                </c:pt>
                <c:pt idx="98">
                  <c:v>4.59870643676286E-12</c:v>
                </c:pt>
                <c:pt idx="99">
                  <c:v>6.2976258243205403E-12</c:v>
                </c:pt>
                <c:pt idx="100">
                  <c:v>6.8471592863296196E-11</c:v>
                </c:pt>
                <c:pt idx="101">
                  <c:v>4.3561219390156701E-11</c:v>
                </c:pt>
                <c:pt idx="102">
                  <c:v>2.4147234618203601E-12</c:v>
                </c:pt>
                <c:pt idx="103">
                  <c:v>2.63027039821435E-11</c:v>
                </c:pt>
                <c:pt idx="104">
                  <c:v>6.3668202578717794E-11</c:v>
                </c:pt>
                <c:pt idx="105">
                  <c:v>1.2142593912547701E-11</c:v>
                </c:pt>
                <c:pt idx="106">
                  <c:v>3.6517578735656902E-11</c:v>
                </c:pt>
                <c:pt idx="107">
                  <c:v>4.7685684779013099E-11</c:v>
                </c:pt>
                <c:pt idx="108">
                  <c:v>3.9597706565545002E-12</c:v>
                </c:pt>
                <c:pt idx="109">
                  <c:v>1.0987780941078799E-10</c:v>
                </c:pt>
                <c:pt idx="110">
                  <c:v>1.5659937724422699E-11</c:v>
                </c:pt>
                <c:pt idx="111">
                  <c:v>1.54111738434297E-10</c:v>
                </c:pt>
                <c:pt idx="112">
                  <c:v>9.3910021922263904E-12</c:v>
                </c:pt>
                <c:pt idx="113">
                  <c:v>6.97563808632209E-12</c:v>
                </c:pt>
                <c:pt idx="114">
                  <c:v>3.5412436244353798E-12</c:v>
                </c:pt>
                <c:pt idx="115">
                  <c:v>2.1711715783880001E-11</c:v>
                </c:pt>
                <c:pt idx="116">
                  <c:v>6.2280011870691601E-12</c:v>
                </c:pt>
                <c:pt idx="117">
                  <c:v>8.4684770909070303E-11</c:v>
                </c:pt>
                <c:pt idx="118">
                  <c:v>8.3510994969613394E-11</c:v>
                </c:pt>
                <c:pt idx="119">
                  <c:v>2.32075816844564E-10</c:v>
                </c:pt>
                <c:pt idx="120">
                  <c:v>2.47312321910396E-10</c:v>
                </c:pt>
                <c:pt idx="121">
                  <c:v>2.0856894133677701E-10</c:v>
                </c:pt>
                <c:pt idx="122">
                  <c:v>2.32770470505447E-10</c:v>
                </c:pt>
                <c:pt idx="123">
                  <c:v>1.47678202676906E-10</c:v>
                </c:pt>
                <c:pt idx="124">
                  <c:v>3.7754197846246201E-10</c:v>
                </c:pt>
                <c:pt idx="125">
                  <c:v>1.66675654105212E-10</c:v>
                </c:pt>
                <c:pt idx="126">
                  <c:v>4.2083356439499301E-10</c:v>
                </c:pt>
                <c:pt idx="127">
                  <c:v>5.1731510659998003E-10</c:v>
                </c:pt>
                <c:pt idx="128">
                  <c:v>4.8932479245325904E-10</c:v>
                </c:pt>
                <c:pt idx="129">
                  <c:v>5.72632792732552E-10</c:v>
                </c:pt>
                <c:pt idx="130">
                  <c:v>7.97543301538998E-10</c:v>
                </c:pt>
                <c:pt idx="131">
                  <c:v>7.7939044154997603E-10</c:v>
                </c:pt>
                <c:pt idx="132">
                  <c:v>1.02630973260343E-9</c:v>
                </c:pt>
                <c:pt idx="133">
                  <c:v>9.7672790623115502E-10</c:v>
                </c:pt>
                <c:pt idx="134">
                  <c:v>1.2084907266002E-9</c:v>
                </c:pt>
                <c:pt idx="135">
                  <c:v>1.56316614128221E-9</c:v>
                </c:pt>
                <c:pt idx="136">
                  <c:v>2.2290961413238598E-9</c:v>
                </c:pt>
                <c:pt idx="137">
                  <c:v>2.2958840135115401E-9</c:v>
                </c:pt>
                <c:pt idx="138">
                  <c:v>2.8753963854665499E-9</c:v>
                </c:pt>
                <c:pt idx="139">
                  <c:v>3.2846143873099402E-9</c:v>
                </c:pt>
                <c:pt idx="140">
                  <c:v>3.9781326922095504E-9</c:v>
                </c:pt>
                <c:pt idx="141">
                  <c:v>5.0338435796103498E-9</c:v>
                </c:pt>
                <c:pt idx="142">
                  <c:v>6.0492875480814E-9</c:v>
                </c:pt>
                <c:pt idx="143">
                  <c:v>7.7365870311897292E-9</c:v>
                </c:pt>
                <c:pt idx="144">
                  <c:v>9.6574170688006902E-9</c:v>
                </c:pt>
                <c:pt idx="145">
                  <c:v>1.2381441140116999E-8</c:v>
                </c:pt>
                <c:pt idx="146">
                  <c:v>1.5746322990003199E-8</c:v>
                </c:pt>
                <c:pt idx="147">
                  <c:v>2.0627992148940899E-8</c:v>
                </c:pt>
                <c:pt idx="148">
                  <c:v>2.6958645275921799E-8</c:v>
                </c:pt>
                <c:pt idx="149">
                  <c:v>3.5292001230370303E-8</c:v>
                </c:pt>
                <c:pt idx="150">
                  <c:v>4.7323185855692598E-8</c:v>
                </c:pt>
                <c:pt idx="151">
                  <c:v>6.4680217649479096E-8</c:v>
                </c:pt>
                <c:pt idx="152">
                  <c:v>8.9543924051149699E-8</c:v>
                </c:pt>
                <c:pt idx="153">
                  <c:v>1.2543540172709799E-7</c:v>
                </c:pt>
                <c:pt idx="154">
                  <c:v>1.8040995325070899E-7</c:v>
                </c:pt>
                <c:pt idx="155">
                  <c:v>2.6768033731803999E-7</c:v>
                </c:pt>
                <c:pt idx="156">
                  <c:v>4.0062667615056801E-7</c:v>
                </c:pt>
                <c:pt idx="157">
                  <c:v>6.1985510655425397E-7</c:v>
                </c:pt>
                <c:pt idx="158">
                  <c:v>9.8787553886702704E-7</c:v>
                </c:pt>
                <c:pt idx="159">
                  <c:v>1.62810617014497E-6</c:v>
                </c:pt>
                <c:pt idx="160">
                  <c:v>2.8067500125290402E-6</c:v>
                </c:pt>
                <c:pt idx="161">
                  <c:v>5.1092104183813601E-6</c:v>
                </c:pt>
                <c:pt idx="162">
                  <c:v>9.9159008753313399E-6</c:v>
                </c:pt>
                <c:pt idx="163">
                  <c:v>2.0516941545585301E-5</c:v>
                </c:pt>
                <c:pt idx="164">
                  <c:v>4.6081261131768303E-5</c:v>
                </c:pt>
                <c:pt idx="165">
                  <c:v>1.11686537591486E-4</c:v>
                </c:pt>
                <c:pt idx="166">
                  <c:v>2.5637020039009998E-4</c:v>
                </c:pt>
                <c:pt idx="167">
                  <c:v>4.87314028651459E-4</c:v>
                </c:pt>
                <c:pt idx="168">
                  <c:v>7.1504198741623095E-4</c:v>
                </c:pt>
                <c:pt idx="169">
                  <c:v>8.5884959221421903E-4</c:v>
                </c:pt>
                <c:pt idx="170">
                  <c:v>9.1465806194964696E-4</c:v>
                </c:pt>
                <c:pt idx="171">
                  <c:v>9.1827739215434297E-4</c:v>
                </c:pt>
                <c:pt idx="172">
                  <c:v>8.9360762117395899E-4</c:v>
                </c:pt>
                <c:pt idx="173">
                  <c:v>8.6126373993655899E-4</c:v>
                </c:pt>
                <c:pt idx="174">
                  <c:v>8.0780957631623903E-4</c:v>
                </c:pt>
                <c:pt idx="175">
                  <c:v>6.6102651321387103E-4</c:v>
                </c:pt>
                <c:pt idx="176">
                  <c:v>4.1848899610618902E-4</c:v>
                </c:pt>
                <c:pt idx="177">
                  <c:v>1.5704869094197501E-4</c:v>
                </c:pt>
                <c:pt idx="178">
                  <c:v>7.8225994513478599E-5</c:v>
                </c:pt>
                <c:pt idx="179">
                  <c:v>3.1078923431882599E-5</c:v>
                </c:pt>
                <c:pt idx="180">
                  <c:v>1.36645022374906E-5</c:v>
                </c:pt>
                <c:pt idx="181">
                  <c:v>6.6412245858059296E-6</c:v>
                </c:pt>
                <c:pt idx="182">
                  <c:v>3.5343214091199499E-6</c:v>
                </c:pt>
                <c:pt idx="183">
                  <c:v>2.0056754423773398E-6</c:v>
                </c:pt>
                <c:pt idx="184">
                  <c:v>1.20972568260345E-6</c:v>
                </c:pt>
                <c:pt idx="185">
                  <c:v>7.6554501813033503E-7</c:v>
                </c:pt>
                <c:pt idx="186">
                  <c:v>5.06014743136833E-7</c:v>
                </c:pt>
                <c:pt idx="187">
                  <c:v>3.4373621875501602E-7</c:v>
                </c:pt>
                <c:pt idx="188">
                  <c:v>2.3967786792952001E-7</c:v>
                </c:pt>
                <c:pt idx="189">
                  <c:v>1.7113281499897101E-7</c:v>
                </c:pt>
                <c:pt idx="190">
                  <c:v>1.2369465967987399E-7</c:v>
                </c:pt>
                <c:pt idx="191">
                  <c:v>9.1965390151206103E-8</c:v>
                </c:pt>
                <c:pt idx="192">
                  <c:v>6.9620191397868794E-8</c:v>
                </c:pt>
                <c:pt idx="193">
                  <c:v>5.3498744171968003E-8</c:v>
                </c:pt>
                <c:pt idx="194">
                  <c:v>4.1139561809298502E-8</c:v>
                </c:pt>
                <c:pt idx="195">
                  <c:v>3.2774931019620097E-8</c:v>
                </c:pt>
                <c:pt idx="196">
                  <c:v>2.5812213079681599E-8</c:v>
                </c:pt>
                <c:pt idx="197">
                  <c:v>2.06181224200711E-8</c:v>
                </c:pt>
                <c:pt idx="198">
                  <c:v>1.6313418991999499E-8</c:v>
                </c:pt>
                <c:pt idx="199">
                  <c:v>1.28871624530096E-8</c:v>
                </c:pt>
                <c:pt idx="200">
                  <c:v>1.06468657668709E-8</c:v>
                </c:pt>
                <c:pt idx="201">
                  <c:v>8.4010896203453996E-9</c:v>
                </c:pt>
                <c:pt idx="202">
                  <c:v>6.5914354659138498E-9</c:v>
                </c:pt>
                <c:pt idx="203">
                  <c:v>5.5078141185452304E-9</c:v>
                </c:pt>
                <c:pt idx="204">
                  <c:v>4.4268243549874697E-9</c:v>
                </c:pt>
                <c:pt idx="205">
                  <c:v>3.54080310446981E-9</c:v>
                </c:pt>
                <c:pt idx="206">
                  <c:v>2.87927689682301E-9</c:v>
                </c:pt>
                <c:pt idx="207">
                  <c:v>2.2769783814358101E-9</c:v>
                </c:pt>
                <c:pt idx="208">
                  <c:v>2.0146333777758398E-9</c:v>
                </c:pt>
                <c:pt idx="209">
                  <c:v>1.5761376352404099E-9</c:v>
                </c:pt>
                <c:pt idx="210">
                  <c:v>1.49194238929618E-9</c:v>
                </c:pt>
                <c:pt idx="211">
                  <c:v>1.0240677312899999E-9</c:v>
                </c:pt>
                <c:pt idx="212">
                  <c:v>8.3643100162179201E-10</c:v>
                </c:pt>
                <c:pt idx="213">
                  <c:v>7.3441060713329503E-10</c:v>
                </c:pt>
                <c:pt idx="214">
                  <c:v>5.38701402525597E-10</c:v>
                </c:pt>
                <c:pt idx="215">
                  <c:v>5.15000550775796E-10</c:v>
                </c:pt>
                <c:pt idx="216">
                  <c:v>5.4877198079416896E-10</c:v>
                </c:pt>
                <c:pt idx="217">
                  <c:v>3.9716998757743298E-10</c:v>
                </c:pt>
                <c:pt idx="218">
                  <c:v>3.4922122281132E-10</c:v>
                </c:pt>
                <c:pt idx="219">
                  <c:v>2.4991077164554098E-10</c:v>
                </c:pt>
                <c:pt idx="220">
                  <c:v>3.22863409031802E-10</c:v>
                </c:pt>
                <c:pt idx="221">
                  <c:v>1.9890497963268901E-10</c:v>
                </c:pt>
                <c:pt idx="222">
                  <c:v>1.59543085327872E-10</c:v>
                </c:pt>
                <c:pt idx="223">
                  <c:v>1.94482993419097E-10</c:v>
                </c:pt>
                <c:pt idx="224">
                  <c:v>9.3766314084649406E-11</c:v>
                </c:pt>
                <c:pt idx="225">
                  <c:v>5.06908950513423E-11</c:v>
                </c:pt>
                <c:pt idx="226">
                  <c:v>1.29693476327691E-10</c:v>
                </c:pt>
                <c:pt idx="227">
                  <c:v>9.1227440950459902E-11</c:v>
                </c:pt>
                <c:pt idx="228">
                  <c:v>1.35581133094739E-10</c:v>
                </c:pt>
                <c:pt idx="229">
                  <c:v>7.03215953558655E-11</c:v>
                </c:pt>
                <c:pt idx="230">
                  <c:v>2.2385806455744101E-11</c:v>
                </c:pt>
                <c:pt idx="231">
                  <c:v>3.0162425475536499E-11</c:v>
                </c:pt>
                <c:pt idx="232">
                  <c:v>5.3492711028565902E-11</c:v>
                </c:pt>
                <c:pt idx="233">
                  <c:v>5.2796617923961203E-11</c:v>
                </c:pt>
                <c:pt idx="234">
                  <c:v>7.71689768742534E-11</c:v>
                </c:pt>
                <c:pt idx="235">
                  <c:v>5.1624201134179998E-11</c:v>
                </c:pt>
                <c:pt idx="236">
                  <c:v>5.4934821293365099E-11</c:v>
                </c:pt>
                <c:pt idx="237">
                  <c:v>6.8989689490815805E-11</c:v>
                </c:pt>
                <c:pt idx="238">
                  <c:v>1.64513989361511E-11</c:v>
                </c:pt>
                <c:pt idx="239">
                  <c:v>4.6833703845862603E-11</c:v>
                </c:pt>
                <c:pt idx="240">
                  <c:v>2.0574979249114901E-11</c:v>
                </c:pt>
                <c:pt idx="241">
                  <c:v>4.0523898006207403E-11</c:v>
                </c:pt>
                <c:pt idx="242">
                  <c:v>6.1718524990183695E-11</c:v>
                </c:pt>
                <c:pt idx="243">
                  <c:v>7.2161749400077898E-12</c:v>
                </c:pt>
                <c:pt idx="244">
                  <c:v>5.3293496451482797E-11</c:v>
                </c:pt>
                <c:pt idx="245">
                  <c:v>3.75802126793094E-11</c:v>
                </c:pt>
                <c:pt idx="246">
                  <c:v>2.4666282808471198E-12</c:v>
                </c:pt>
                <c:pt idx="247">
                  <c:v>4.21702862005598E-11</c:v>
                </c:pt>
                <c:pt idx="248">
                  <c:v>3.4631512209515002E-11</c:v>
                </c:pt>
                <c:pt idx="249">
                  <c:v>8.1700794845428103E-12</c:v>
                </c:pt>
                <c:pt idx="250">
                  <c:v>3.1600718701154903E-11</c:v>
                </c:pt>
                <c:pt idx="251">
                  <c:v>1.20852482287497E-11</c:v>
                </c:pt>
                <c:pt idx="252">
                  <c:v>3.5958068701985102E-11</c:v>
                </c:pt>
                <c:pt idx="253">
                  <c:v>2.8960087924532301E-11</c:v>
                </c:pt>
                <c:pt idx="254">
                  <c:v>4.1836084453687798E-11</c:v>
                </c:pt>
                <c:pt idx="255">
                  <c:v>1.8002346433926199E-11</c:v>
                </c:pt>
                <c:pt idx="256">
                  <c:v>1.37830459798907E-11</c:v>
                </c:pt>
                <c:pt idx="257">
                  <c:v>2.73429887405029E-12</c:v>
                </c:pt>
                <c:pt idx="258">
                  <c:v>9.5321440686493703E-12</c:v>
                </c:pt>
                <c:pt idx="259">
                  <c:v>3.0916400866591398E-11</c:v>
                </c:pt>
                <c:pt idx="260">
                  <c:v>7.9878353929761806E-12</c:v>
                </c:pt>
                <c:pt idx="261">
                  <c:v>7.4190896724277307E-12</c:v>
                </c:pt>
                <c:pt idx="262">
                  <c:v>8.4918982354878803E-12</c:v>
                </c:pt>
                <c:pt idx="263">
                  <c:v>3.1400838709756297E-11</c:v>
                </c:pt>
                <c:pt idx="264">
                  <c:v>1.32404190556452E-11</c:v>
                </c:pt>
                <c:pt idx="265">
                  <c:v>1.4993631264457E-12</c:v>
                </c:pt>
                <c:pt idx="266">
                  <c:v>1.15683622335998E-11</c:v>
                </c:pt>
                <c:pt idx="267">
                  <c:v>4.7813548871780899E-11</c:v>
                </c:pt>
                <c:pt idx="268">
                  <c:v>3.5954752353019902E-11</c:v>
                </c:pt>
                <c:pt idx="269">
                  <c:v>2.4491967026330401E-12</c:v>
                </c:pt>
                <c:pt idx="270">
                  <c:v>2.2460349971993501E-12</c:v>
                </c:pt>
                <c:pt idx="271">
                  <c:v>3.97878714893424E-11</c:v>
                </c:pt>
                <c:pt idx="272">
                  <c:v>3.0510466984764197E-11</c:v>
                </c:pt>
                <c:pt idx="273">
                  <c:v>1.87664932004688E-11</c:v>
                </c:pt>
                <c:pt idx="274">
                  <c:v>8.0932450322001093E-12</c:v>
                </c:pt>
                <c:pt idx="275">
                  <c:v>4.2337465130813201E-11</c:v>
                </c:pt>
                <c:pt idx="276">
                  <c:v>2.9750581185766102E-11</c:v>
                </c:pt>
                <c:pt idx="277">
                  <c:v>2.4755573036775501E-11</c:v>
                </c:pt>
                <c:pt idx="278">
                  <c:v>2.1675874592754101E-11</c:v>
                </c:pt>
                <c:pt idx="279">
                  <c:v>3.8910508312993299E-11</c:v>
                </c:pt>
                <c:pt idx="280">
                  <c:v>2.12871160229164E-11</c:v>
                </c:pt>
                <c:pt idx="281">
                  <c:v>1.8682266579514901E-11</c:v>
                </c:pt>
                <c:pt idx="282">
                  <c:v>2.7515330604396599E-11</c:v>
                </c:pt>
                <c:pt idx="283">
                  <c:v>1.1606650365393E-11</c:v>
                </c:pt>
                <c:pt idx="284">
                  <c:v>3.4734633136912099E-12</c:v>
                </c:pt>
                <c:pt idx="285">
                  <c:v>3.6193755904173798E-11</c:v>
                </c:pt>
                <c:pt idx="286">
                  <c:v>5.79255054974707E-12</c:v>
                </c:pt>
                <c:pt idx="287">
                  <c:v>2.9550392552881703E-11</c:v>
                </c:pt>
                <c:pt idx="288">
                  <c:v>3.5164091793497302E-11</c:v>
                </c:pt>
                <c:pt idx="289">
                  <c:v>1.5006074118464801E-11</c:v>
                </c:pt>
                <c:pt idx="290">
                  <c:v>2.60990263981693E-11</c:v>
                </c:pt>
                <c:pt idx="291">
                  <c:v>1.8196450541489301E-11</c:v>
                </c:pt>
                <c:pt idx="292">
                  <c:v>4.3051206237094198E-11</c:v>
                </c:pt>
                <c:pt idx="293">
                  <c:v>1.7696470062732E-11</c:v>
                </c:pt>
                <c:pt idx="294">
                  <c:v>1.08725473544443E-11</c:v>
                </c:pt>
                <c:pt idx="295">
                  <c:v>3.9419838427401103E-11</c:v>
                </c:pt>
                <c:pt idx="296">
                  <c:v>2.7354806479660001E-11</c:v>
                </c:pt>
                <c:pt idx="297">
                  <c:v>2.62202592345297E-11</c:v>
                </c:pt>
                <c:pt idx="298">
                  <c:v>5.63851942958602E-11</c:v>
                </c:pt>
                <c:pt idx="299">
                  <c:v>2.87889709379432E-11</c:v>
                </c:pt>
                <c:pt idx="300">
                  <c:v>2.9225140472652402E-11</c:v>
                </c:pt>
              </c:numCache>
            </c:numRef>
          </c:val>
          <c:smooth val="0"/>
          <c:extLst>
            <c:ext xmlns:c16="http://schemas.microsoft.com/office/drawing/2014/chart" uri="{C3380CC4-5D6E-409C-BE32-E72D297353CC}">
              <c16:uniqueId val="{00000003-B4BA-462D-9A30-4DD7134B3764}"/>
            </c:ext>
          </c:extLst>
        </c:ser>
        <c:ser>
          <c:idx val="4"/>
          <c:order val="4"/>
          <c:spPr>
            <a:ln w="28575" cap="rnd">
              <a:solidFill>
                <a:srgbClr val="FF000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Spectra'!$F$3:$F$303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4.26109181144915E-12</c:v>
                </c:pt>
                <c:pt idx="144">
                  <c:v>5.4163506684985599E-12</c:v>
                </c:pt>
                <c:pt idx="145">
                  <c:v>1.4068842502487899E-11</c:v>
                </c:pt>
                <c:pt idx="146">
                  <c:v>8.9477610136054494E-12</c:v>
                </c:pt>
                <c:pt idx="147">
                  <c:v>5.6315756463092001E-12</c:v>
                </c:pt>
                <c:pt idx="148">
                  <c:v>2.0758027719636802E-12</c:v>
                </c:pt>
                <c:pt idx="149">
                  <c:v>3.0813096498114902E-12</c:v>
                </c:pt>
                <c:pt idx="150">
                  <c:v>1.07243770498877E-12</c:v>
                </c:pt>
                <c:pt idx="151">
                  <c:v>8.1673937396416596E-13</c:v>
                </c:pt>
                <c:pt idx="152">
                  <c:v>1.5255714609499899E-12</c:v>
                </c:pt>
                <c:pt idx="153">
                  <c:v>1.36495180755349E-12</c:v>
                </c:pt>
                <c:pt idx="154">
                  <c:v>2.3166742416550499E-12</c:v>
                </c:pt>
                <c:pt idx="155">
                  <c:v>5.7826549841785105E-14</c:v>
                </c:pt>
                <c:pt idx="156">
                  <c:v>3.1265428435449601E-12</c:v>
                </c:pt>
                <c:pt idx="157">
                  <c:v>2.1680410353398501E-12</c:v>
                </c:pt>
                <c:pt idx="158">
                  <c:v>8.3633599326204801E-13</c:v>
                </c:pt>
                <c:pt idx="159">
                  <c:v>3.1573231516264101E-13</c:v>
                </c:pt>
                <c:pt idx="160">
                  <c:v>2.1080374151769601E-12</c:v>
                </c:pt>
                <c:pt idx="161">
                  <c:v>2.4445237063545201E-12</c:v>
                </c:pt>
                <c:pt idx="162">
                  <c:v>1.54007021688583E-12</c:v>
                </c:pt>
                <c:pt idx="163">
                  <c:v>9.0149746802828602E-13</c:v>
                </c:pt>
                <c:pt idx="164">
                  <c:v>1.3122489908765E-13</c:v>
                </c:pt>
                <c:pt idx="165">
                  <c:v>1.7075236776738299E-12</c:v>
                </c:pt>
                <c:pt idx="166">
                  <c:v>4.6469308522176603E-12</c:v>
                </c:pt>
                <c:pt idx="167">
                  <c:v>1.36011883821702E-12</c:v>
                </c:pt>
                <c:pt idx="168">
                  <c:v>6.7473598136478003E-12</c:v>
                </c:pt>
                <c:pt idx="169">
                  <c:v>1.3063609167215399E-12</c:v>
                </c:pt>
                <c:pt idx="170">
                  <c:v>2.8298315233975302E-12</c:v>
                </c:pt>
                <c:pt idx="171">
                  <c:v>3.8052462847828301E-12</c:v>
                </c:pt>
                <c:pt idx="172">
                  <c:v>7.7833667076826303E-13</c:v>
                </c:pt>
                <c:pt idx="173">
                  <c:v>2.8514784899788E-12</c:v>
                </c:pt>
                <c:pt idx="174">
                  <c:v>4.7493287299583904E-13</c:v>
                </c:pt>
                <c:pt idx="175">
                  <c:v>1.9485041420535E-12</c:v>
                </c:pt>
                <c:pt idx="176">
                  <c:v>1.08150826991855E-12</c:v>
                </c:pt>
                <c:pt idx="177">
                  <c:v>2.6025181160477201E-12</c:v>
                </c:pt>
                <c:pt idx="178">
                  <c:v>2.23363673697944E-12</c:v>
                </c:pt>
                <c:pt idx="179">
                  <c:v>1.9857430349259502E-12</c:v>
                </c:pt>
                <c:pt idx="180">
                  <c:v>1.09905945114873E-12</c:v>
                </c:pt>
                <c:pt idx="181">
                  <c:v>4.38118559030738E-12</c:v>
                </c:pt>
                <c:pt idx="182">
                  <c:v>3.04489541837226E-12</c:v>
                </c:pt>
                <c:pt idx="183">
                  <c:v>2.82266470111647E-12</c:v>
                </c:pt>
                <c:pt idx="184">
                  <c:v>5.5301531081535302E-12</c:v>
                </c:pt>
                <c:pt idx="185">
                  <c:v>2.31852214763004E-12</c:v>
                </c:pt>
                <c:pt idx="186">
                  <c:v>4.0892675324394599E-12</c:v>
                </c:pt>
                <c:pt idx="187">
                  <c:v>4.27750470342636E-12</c:v>
                </c:pt>
                <c:pt idx="188">
                  <c:v>1.4670394506542599E-13</c:v>
                </c:pt>
                <c:pt idx="189">
                  <c:v>3.5672430200294901E-12</c:v>
                </c:pt>
                <c:pt idx="190">
                  <c:v>6.2328155588860903E-12</c:v>
                </c:pt>
                <c:pt idx="191">
                  <c:v>1.98347347881346E-12</c:v>
                </c:pt>
                <c:pt idx="192">
                  <c:v>4.23666381846436E-12</c:v>
                </c:pt>
                <c:pt idx="193">
                  <c:v>1.8361464013073698E-12</c:v>
                </c:pt>
                <c:pt idx="194">
                  <c:v>7.4329830987156602E-12</c:v>
                </c:pt>
                <c:pt idx="195">
                  <c:v>8.5378509621718502E-12</c:v>
                </c:pt>
                <c:pt idx="196">
                  <c:v>1.69835722811949E-12</c:v>
                </c:pt>
                <c:pt idx="197">
                  <c:v>3.44687907272692E-12</c:v>
                </c:pt>
                <c:pt idx="198">
                  <c:v>6.17931436734173E-12</c:v>
                </c:pt>
                <c:pt idx="199">
                  <c:v>4.5968399297195997E-12</c:v>
                </c:pt>
                <c:pt idx="200">
                  <c:v>7.4585613383820098E-13</c:v>
                </c:pt>
                <c:pt idx="201">
                  <c:v>1.28597256724635E-11</c:v>
                </c:pt>
                <c:pt idx="202">
                  <c:v>2.1666285171065499E-11</c:v>
                </c:pt>
                <c:pt idx="203">
                  <c:v>2.3669744034341099E-11</c:v>
                </c:pt>
                <c:pt idx="204">
                  <c:v>2.8644370453057901E-11</c:v>
                </c:pt>
                <c:pt idx="205">
                  <c:v>4.9414354019221797E-11</c:v>
                </c:pt>
                <c:pt idx="206">
                  <c:v>5.6988529883728197E-11</c:v>
                </c:pt>
                <c:pt idx="207">
                  <c:v>7.9669150131270301E-11</c:v>
                </c:pt>
                <c:pt idx="208">
                  <c:v>1.1795053737513301E-10</c:v>
                </c:pt>
                <c:pt idx="209">
                  <c:v>1.4168120751667699E-10</c:v>
                </c:pt>
                <c:pt idx="210">
                  <c:v>1.9914899610351601E-10</c:v>
                </c:pt>
                <c:pt idx="211">
                  <c:v>2.7216771928038402E-10</c:v>
                </c:pt>
                <c:pt idx="212">
                  <c:v>3.89144588389565E-10</c:v>
                </c:pt>
                <c:pt idx="213">
                  <c:v>5.3236916966018895E-10</c:v>
                </c:pt>
                <c:pt idx="214">
                  <c:v>7.5972857559654196E-10</c:v>
                </c:pt>
                <c:pt idx="215">
                  <c:v>1.039669872668E-9</c:v>
                </c:pt>
                <c:pt idx="216">
                  <c:v>1.46229808194365E-9</c:v>
                </c:pt>
                <c:pt idx="217">
                  <c:v>1.97912450780212E-9</c:v>
                </c:pt>
                <c:pt idx="218">
                  <c:v>2.74276546002836E-9</c:v>
                </c:pt>
                <c:pt idx="219">
                  <c:v>3.82439191991493E-9</c:v>
                </c:pt>
                <c:pt idx="220">
                  <c:v>5.2627099377055599E-9</c:v>
                </c:pt>
                <c:pt idx="221">
                  <c:v>7.2056915221730298E-9</c:v>
                </c:pt>
                <c:pt idx="222">
                  <c:v>9.9620921328583003E-9</c:v>
                </c:pt>
                <c:pt idx="223">
                  <c:v>1.37232263668473E-8</c:v>
                </c:pt>
                <c:pt idx="224">
                  <c:v>1.9004289207494302E-8</c:v>
                </c:pt>
                <c:pt idx="225">
                  <c:v>2.6641384815736599E-8</c:v>
                </c:pt>
                <c:pt idx="226">
                  <c:v>3.7151125503880799E-8</c:v>
                </c:pt>
                <c:pt idx="227">
                  <c:v>5.2619667577747297E-8</c:v>
                </c:pt>
                <c:pt idx="228">
                  <c:v>7.5296959516113996E-8</c:v>
                </c:pt>
                <c:pt idx="229">
                  <c:v>1.08579997781295E-7</c:v>
                </c:pt>
                <c:pt idx="230">
                  <c:v>1.5875992789410699E-7</c:v>
                </c:pt>
                <c:pt idx="231">
                  <c:v>2.37831535132101E-7</c:v>
                </c:pt>
                <c:pt idx="232">
                  <c:v>3.5982639200268398E-7</c:v>
                </c:pt>
                <c:pt idx="233">
                  <c:v>5.6215357649975795E-7</c:v>
                </c:pt>
                <c:pt idx="234">
                  <c:v>8.8735859463875698E-7</c:v>
                </c:pt>
                <c:pt idx="235">
                  <c:v>1.4688648672180999E-6</c:v>
                </c:pt>
                <c:pt idx="236">
                  <c:v>2.4455362944486101E-6</c:v>
                </c:pt>
                <c:pt idx="237">
                  <c:v>4.2354065346147802E-6</c:v>
                </c:pt>
                <c:pt idx="238">
                  <c:v>7.48429012172965E-6</c:v>
                </c:pt>
                <c:pt idx="239">
                  <c:v>1.4069869785357E-5</c:v>
                </c:pt>
                <c:pt idx="240">
                  <c:v>2.7444692913413899E-5</c:v>
                </c:pt>
                <c:pt idx="241">
                  <c:v>5.7983153461442898E-5</c:v>
                </c:pt>
                <c:pt idx="242">
                  <c:v>1.2595262507984699E-4</c:v>
                </c:pt>
                <c:pt idx="243">
                  <c:v>2.9707375137489998E-4</c:v>
                </c:pt>
                <c:pt idx="244">
                  <c:v>6.91866630059168E-4</c:v>
                </c:pt>
                <c:pt idx="245">
                  <c:v>1.4596240041280799E-3</c:v>
                </c:pt>
                <c:pt idx="246">
                  <c:v>2.5299198592412899E-3</c:v>
                </c:pt>
                <c:pt idx="247">
                  <c:v>3.55051896476293E-3</c:v>
                </c:pt>
                <c:pt idx="248">
                  <c:v>4.3128266209692696E-3</c:v>
                </c:pt>
                <c:pt idx="249">
                  <c:v>4.8542618626478198E-3</c:v>
                </c:pt>
                <c:pt idx="250">
                  <c:v>5.2913116383393197E-3</c:v>
                </c:pt>
                <c:pt idx="251">
                  <c:v>5.68681419619346E-3</c:v>
                </c:pt>
                <c:pt idx="252">
                  <c:v>6.0355653235735496E-3</c:v>
                </c:pt>
                <c:pt idx="253">
                  <c:v>6.36136844779755E-3</c:v>
                </c:pt>
                <c:pt idx="254">
                  <c:v>6.56431808734626E-3</c:v>
                </c:pt>
                <c:pt idx="255">
                  <c:v>6.1238764715016401E-3</c:v>
                </c:pt>
                <c:pt idx="256">
                  <c:v>4.7177640818258501E-3</c:v>
                </c:pt>
                <c:pt idx="257">
                  <c:v>2.8848866229226099E-3</c:v>
                </c:pt>
                <c:pt idx="258">
                  <c:v>1.18830963856361E-3</c:v>
                </c:pt>
                <c:pt idx="259">
                  <c:v>6.6002824440639497E-4</c:v>
                </c:pt>
                <c:pt idx="260">
                  <c:v>3.0687431759757801E-4</c:v>
                </c:pt>
                <c:pt idx="261">
                  <c:v>1.4659649709998301E-4</c:v>
                </c:pt>
                <c:pt idx="262">
                  <c:v>7.20695303837864E-5</c:v>
                </c:pt>
                <c:pt idx="263">
                  <c:v>3.5504503848138298E-5</c:v>
                </c:pt>
                <c:pt idx="264">
                  <c:v>1.8424018368878201E-5</c:v>
                </c:pt>
                <c:pt idx="265">
                  <c:v>9.9065047589940707E-6</c:v>
                </c:pt>
                <c:pt idx="266">
                  <c:v>5.4256235908122296E-6</c:v>
                </c:pt>
                <c:pt idx="267">
                  <c:v>2.9763200458139402E-6</c:v>
                </c:pt>
                <c:pt idx="268">
                  <c:v>1.7203642051830399E-6</c:v>
                </c:pt>
                <c:pt idx="269">
                  <c:v>1.0081070491628899E-6</c:v>
                </c:pt>
                <c:pt idx="270">
                  <c:v>6.0912426933415002E-7</c:v>
                </c:pt>
                <c:pt idx="271">
                  <c:v>3.7722909236899501E-7</c:v>
                </c:pt>
                <c:pt idx="272">
                  <c:v>2.3446499311764301E-7</c:v>
                </c:pt>
                <c:pt idx="273">
                  <c:v>1.5283695305458799E-7</c:v>
                </c:pt>
                <c:pt idx="274">
                  <c:v>9.9503625852117797E-8</c:v>
                </c:pt>
                <c:pt idx="275">
                  <c:v>6.6131907809204197E-8</c:v>
                </c:pt>
                <c:pt idx="276">
                  <c:v>4.4038638691169897E-8</c:v>
                </c:pt>
                <c:pt idx="277">
                  <c:v>2.9729573732590198E-8</c:v>
                </c:pt>
                <c:pt idx="278">
                  <c:v>2.07753555391671E-8</c:v>
                </c:pt>
                <c:pt idx="279">
                  <c:v>1.42401032227276E-8</c:v>
                </c:pt>
                <c:pt idx="280">
                  <c:v>1.0170176231822801E-8</c:v>
                </c:pt>
                <c:pt idx="281">
                  <c:v>7.1942950853586504E-9</c:v>
                </c:pt>
                <c:pt idx="282">
                  <c:v>5.1309176415849502E-9</c:v>
                </c:pt>
                <c:pt idx="283">
                  <c:v>3.8238755795493201E-9</c:v>
                </c:pt>
                <c:pt idx="284">
                  <c:v>2.6892525894562E-9</c:v>
                </c:pt>
                <c:pt idx="285">
                  <c:v>2.0142392700480899E-9</c:v>
                </c:pt>
                <c:pt idx="286">
                  <c:v>1.5067776943695701E-9</c:v>
                </c:pt>
                <c:pt idx="287">
                  <c:v>1.09935363295706E-9</c:v>
                </c:pt>
                <c:pt idx="288">
                  <c:v>8.5925156635884201E-10</c:v>
                </c:pt>
                <c:pt idx="289">
                  <c:v>6.04975139920699E-10</c:v>
                </c:pt>
                <c:pt idx="290">
                  <c:v>4.6888493602943599E-10</c:v>
                </c:pt>
                <c:pt idx="291">
                  <c:v>3.7054646117518199E-10</c:v>
                </c:pt>
                <c:pt idx="292">
                  <c:v>2.7093843997112098E-10</c:v>
                </c:pt>
                <c:pt idx="293">
                  <c:v>2.2929307367356901E-10</c:v>
                </c:pt>
                <c:pt idx="294">
                  <c:v>1.67694763355204E-10</c:v>
                </c:pt>
                <c:pt idx="295">
                  <c:v>1.46456219337971E-10</c:v>
                </c:pt>
                <c:pt idx="296">
                  <c:v>1.202945331522E-10</c:v>
                </c:pt>
                <c:pt idx="297">
                  <c:v>1.03335337006446E-10</c:v>
                </c:pt>
                <c:pt idx="298">
                  <c:v>1.0040292686297E-10</c:v>
                </c:pt>
                <c:pt idx="299">
                  <c:v>8.1237189060232198E-11</c:v>
                </c:pt>
                <c:pt idx="300">
                  <c:v>7.2073703597955205E-11</c:v>
                </c:pt>
              </c:numCache>
            </c:numRef>
          </c:val>
          <c:smooth val="0"/>
          <c:extLst>
            <c:ext xmlns:c16="http://schemas.microsoft.com/office/drawing/2014/chart" uri="{C3380CC4-5D6E-409C-BE32-E72D297353CC}">
              <c16:uniqueId val="{00000004-B4BA-462D-9A30-4DD7134B3764}"/>
            </c:ext>
          </c:extLst>
        </c:ser>
        <c:ser>
          <c:idx val="5"/>
          <c:order val="5"/>
          <c:spPr>
            <a:ln w="28575" cap="rnd">
              <a:solidFill>
                <a:schemeClr val="bg2">
                  <a:lumMod val="75000"/>
                </a:schemeClr>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Spectra'!$G$3:$G$303</c:f>
              <c:numCache>
                <c:formatCode>0.00E+00</c:formatCode>
                <c:ptCount val="301"/>
                <c:pt idx="0">
                  <c:v>2.0785999999999999E-6</c:v>
                </c:pt>
                <c:pt idx="1">
                  <c:v>0</c:v>
                </c:pt>
                <c:pt idx="2">
                  <c:v>0</c:v>
                </c:pt>
                <c:pt idx="3">
                  <c:v>0</c:v>
                </c:pt>
                <c:pt idx="4">
                  <c:v>1.1568999999999999E-5</c:v>
                </c:pt>
                <c:pt idx="5">
                  <c:v>5.9471999999999996E-6</c:v>
                </c:pt>
                <c:pt idx="6">
                  <c:v>7.0623999999999995E-6</c:v>
                </c:pt>
                <c:pt idx="7">
                  <c:v>3.5550999999999996E-6</c:v>
                </c:pt>
                <c:pt idx="8">
                  <c:v>2.2500000000000005E-6</c:v>
                </c:pt>
                <c:pt idx="9">
                  <c:v>8.6217999999999996E-7</c:v>
                </c:pt>
                <c:pt idx="10">
                  <c:v>6.3242000000000004E-6</c:v>
                </c:pt>
                <c:pt idx="11">
                  <c:v>1.0419999999999998E-5</c:v>
                </c:pt>
                <c:pt idx="12">
                  <c:v>1.0136000000000001E-5</c:v>
                </c:pt>
                <c:pt idx="13">
                  <c:v>1.4542000000000001E-5</c:v>
                </c:pt>
                <c:pt idx="14">
                  <c:v>2.2023000000000002E-5</c:v>
                </c:pt>
                <c:pt idx="15">
                  <c:v>1.1008E-5</c:v>
                </c:pt>
                <c:pt idx="16">
                  <c:v>3.0741999999999998E-5</c:v>
                </c:pt>
                <c:pt idx="17">
                  <c:v>3.8829000000000004E-5</c:v>
                </c:pt>
                <c:pt idx="18">
                  <c:v>5.1715999999999997E-5</c:v>
                </c:pt>
                <c:pt idx="19">
                  <c:v>5.8320999999999999E-5</c:v>
                </c:pt>
                <c:pt idx="20">
                  <c:v>5.9178000000000002E-5</c:v>
                </c:pt>
                <c:pt idx="21">
                  <c:v>7.2789000000000011E-5</c:v>
                </c:pt>
                <c:pt idx="22">
                  <c:v>7.0197000000000006E-5</c:v>
                </c:pt>
                <c:pt idx="23">
                  <c:v>1.0349E-4</c:v>
                </c:pt>
                <c:pt idx="24">
                  <c:v>1.0315000000000003E-4</c:v>
                </c:pt>
                <c:pt idx="25">
                  <c:v>1.0637000000000001E-4</c:v>
                </c:pt>
                <c:pt idx="26">
                  <c:v>1.2786999999999998E-4</c:v>
                </c:pt>
                <c:pt idx="27">
                  <c:v>1.5605000000000003E-4</c:v>
                </c:pt>
                <c:pt idx="28">
                  <c:v>1.4952999999999999E-4</c:v>
                </c:pt>
                <c:pt idx="29">
                  <c:v>1.9124000000000002E-4</c:v>
                </c:pt>
                <c:pt idx="30">
                  <c:v>1.9561000000000001E-4</c:v>
                </c:pt>
                <c:pt idx="31">
                  <c:v>2.1049999999999999E-4</c:v>
                </c:pt>
                <c:pt idx="32">
                  <c:v>2.3203000000000001E-4</c:v>
                </c:pt>
                <c:pt idx="33">
                  <c:v>2.5198000000000001E-4</c:v>
                </c:pt>
                <c:pt idx="34">
                  <c:v>2.6334000000000004E-4</c:v>
                </c:pt>
                <c:pt idx="35">
                  <c:v>3.0515000000000002E-4</c:v>
                </c:pt>
                <c:pt idx="36">
                  <c:v>3.0959999999999999E-4</c:v>
                </c:pt>
                <c:pt idx="37">
                  <c:v>3.2867000000000004E-4</c:v>
                </c:pt>
                <c:pt idx="38">
                  <c:v>3.4305000000000002E-4</c:v>
                </c:pt>
                <c:pt idx="39">
                  <c:v>3.4867999999999998E-4</c:v>
                </c:pt>
                <c:pt idx="40">
                  <c:v>3.7825000000000001E-4</c:v>
                </c:pt>
                <c:pt idx="41">
                  <c:v>3.9691999999999999E-4</c:v>
                </c:pt>
                <c:pt idx="42">
                  <c:v>4.2391E-4</c:v>
                </c:pt>
                <c:pt idx="43">
                  <c:v>4.6309999999999998E-4</c:v>
                </c:pt>
                <c:pt idx="44">
                  <c:v>4.9830000000000002E-4</c:v>
                </c:pt>
                <c:pt idx="45">
                  <c:v>5.2466000000000004E-4</c:v>
                </c:pt>
                <c:pt idx="46">
                  <c:v>5.7530000000000005E-4</c:v>
                </c:pt>
                <c:pt idx="47">
                  <c:v>6.0369999999999998E-4</c:v>
                </c:pt>
                <c:pt idx="48">
                  <c:v>6.4241999999999999E-4</c:v>
                </c:pt>
                <c:pt idx="49">
                  <c:v>6.6971000000000001E-4</c:v>
                </c:pt>
                <c:pt idx="50">
                  <c:v>6.9297E-4</c:v>
                </c:pt>
                <c:pt idx="51">
                  <c:v>6.7827999999999996E-4</c:v>
                </c:pt>
                <c:pt idx="52">
                  <c:v>6.6672999999999993E-4</c:v>
                </c:pt>
                <c:pt idx="53">
                  <c:v>6.7170000000000001E-4</c:v>
                </c:pt>
                <c:pt idx="54">
                  <c:v>6.2973E-4</c:v>
                </c:pt>
                <c:pt idx="55">
                  <c:v>6.1453000000000007E-4</c:v>
                </c:pt>
                <c:pt idx="56">
                  <c:v>5.9420999999999996E-4</c:v>
                </c:pt>
                <c:pt idx="57">
                  <c:v>5.2859000000000001E-4</c:v>
                </c:pt>
                <c:pt idx="58">
                  <c:v>4.9761E-4</c:v>
                </c:pt>
                <c:pt idx="59">
                  <c:v>4.5586000000000004E-4</c:v>
                </c:pt>
                <c:pt idx="60">
                  <c:v>4.3551000000000001E-4</c:v>
                </c:pt>
                <c:pt idx="61">
                  <c:v>4.0439999999999996E-4</c:v>
                </c:pt>
                <c:pt idx="62">
                  <c:v>3.9546999999999998E-4</c:v>
                </c:pt>
                <c:pt idx="63">
                  <c:v>3.8197999999999997E-4</c:v>
                </c:pt>
                <c:pt idx="64">
                  <c:v>3.6052000000000002E-4</c:v>
                </c:pt>
                <c:pt idx="65">
                  <c:v>3.5427000000000001E-4</c:v>
                </c:pt>
                <c:pt idx="66">
                  <c:v>3.4575000000000003E-4</c:v>
                </c:pt>
                <c:pt idx="67">
                  <c:v>3.3755000000000005E-4</c:v>
                </c:pt>
                <c:pt idx="68">
                  <c:v>3.3363000000000002E-4</c:v>
                </c:pt>
                <c:pt idx="69">
                  <c:v>3.1457999999999996E-4</c:v>
                </c:pt>
                <c:pt idx="70">
                  <c:v>3.3011E-4</c:v>
                </c:pt>
                <c:pt idx="71">
                  <c:v>3.0610000000000001E-4</c:v>
                </c:pt>
                <c:pt idx="72">
                  <c:v>2.7585000000000006E-4</c:v>
                </c:pt>
                <c:pt idx="73">
                  <c:v>2.7788000000000004E-4</c:v>
                </c:pt>
                <c:pt idx="74">
                  <c:v>2.7517999999999998E-4</c:v>
                </c:pt>
                <c:pt idx="75">
                  <c:v>2.7077000000000004E-4</c:v>
                </c:pt>
                <c:pt idx="76">
                  <c:v>2.6471000000000003E-4</c:v>
                </c:pt>
                <c:pt idx="77">
                  <c:v>2.5523000000000001E-4</c:v>
                </c:pt>
                <c:pt idx="78">
                  <c:v>2.6394E-4</c:v>
                </c:pt>
                <c:pt idx="79">
                  <c:v>2.6233000000000002E-4</c:v>
                </c:pt>
                <c:pt idx="80">
                  <c:v>2.6647999999999998E-4</c:v>
                </c:pt>
                <c:pt idx="81">
                  <c:v>2.7409000000000005E-4</c:v>
                </c:pt>
                <c:pt idx="82">
                  <c:v>2.7970000000000002E-4</c:v>
                </c:pt>
                <c:pt idx="83">
                  <c:v>2.8254999999999996E-4</c:v>
                </c:pt>
                <c:pt idx="84">
                  <c:v>2.8463000000000002E-4</c:v>
                </c:pt>
                <c:pt idx="85">
                  <c:v>2.9724999999999999E-4</c:v>
                </c:pt>
                <c:pt idx="86">
                  <c:v>3.0523000000000003E-4</c:v>
                </c:pt>
                <c:pt idx="87">
                  <c:v>3.2251000000000003E-4</c:v>
                </c:pt>
                <c:pt idx="88">
                  <c:v>3.3318000000000003E-4</c:v>
                </c:pt>
                <c:pt idx="89">
                  <c:v>3.5059000000000002E-4</c:v>
                </c:pt>
                <c:pt idx="90">
                  <c:v>3.5422999999999992E-4</c:v>
                </c:pt>
                <c:pt idx="91">
                  <c:v>3.5921000000000005E-4</c:v>
                </c:pt>
                <c:pt idx="92">
                  <c:v>3.5607999999999999E-4</c:v>
                </c:pt>
                <c:pt idx="93">
                  <c:v>3.9636000000000006E-4</c:v>
                </c:pt>
                <c:pt idx="94">
                  <c:v>3.8797000000000001E-4</c:v>
                </c:pt>
                <c:pt idx="95">
                  <c:v>3.9985000000000004E-4</c:v>
                </c:pt>
                <c:pt idx="96">
                  <c:v>4.2070999999999998E-4</c:v>
                </c:pt>
                <c:pt idx="97">
                  <c:v>4.2768E-4</c:v>
                </c:pt>
                <c:pt idx="98">
                  <c:v>4.3713000000000004E-4</c:v>
                </c:pt>
                <c:pt idx="99">
                  <c:v>4.4666000000000009E-4</c:v>
                </c:pt>
                <c:pt idx="100">
                  <c:v>4.7416000000000005E-4</c:v>
                </c:pt>
                <c:pt idx="101">
                  <c:v>4.7889999999999999E-4</c:v>
                </c:pt>
                <c:pt idx="102">
                  <c:v>4.7203000000000002E-4</c:v>
                </c:pt>
                <c:pt idx="103">
                  <c:v>4.9605000000000005E-4</c:v>
                </c:pt>
                <c:pt idx="104">
                  <c:v>4.9401999999999996E-4</c:v>
                </c:pt>
                <c:pt idx="105">
                  <c:v>5.0933999999999994E-4</c:v>
                </c:pt>
                <c:pt idx="106">
                  <c:v>5.1942999999999998E-4</c:v>
                </c:pt>
                <c:pt idx="107">
                  <c:v>5.2487999999999992E-4</c:v>
                </c:pt>
                <c:pt idx="108">
                  <c:v>5.4715000000000005E-4</c:v>
                </c:pt>
                <c:pt idx="109">
                  <c:v>5.4908000000000008E-4</c:v>
                </c:pt>
                <c:pt idx="110">
                  <c:v>5.555E-4</c:v>
                </c:pt>
                <c:pt idx="111">
                  <c:v>5.7776000000000008E-4</c:v>
                </c:pt>
                <c:pt idx="112">
                  <c:v>5.7395999999999999E-4</c:v>
                </c:pt>
                <c:pt idx="113">
                  <c:v>5.9024999999999995E-4</c:v>
                </c:pt>
                <c:pt idx="114">
                  <c:v>5.7616000000000004E-4</c:v>
                </c:pt>
                <c:pt idx="115">
                  <c:v>6.0555000000000006E-4</c:v>
                </c:pt>
                <c:pt idx="116">
                  <c:v>5.9251999999999992E-4</c:v>
                </c:pt>
                <c:pt idx="117">
                  <c:v>6.0269000000000002E-4</c:v>
                </c:pt>
                <c:pt idx="118">
                  <c:v>6.0599999999999998E-4</c:v>
                </c:pt>
                <c:pt idx="119">
                  <c:v>6.3278999999999994E-4</c:v>
                </c:pt>
                <c:pt idx="120">
                  <c:v>6.4425000000000007E-4</c:v>
                </c:pt>
                <c:pt idx="121">
                  <c:v>6.6220999999999999E-4</c:v>
                </c:pt>
                <c:pt idx="122">
                  <c:v>6.4875999999999985E-4</c:v>
                </c:pt>
                <c:pt idx="123">
                  <c:v>6.5204E-4</c:v>
                </c:pt>
                <c:pt idx="124">
                  <c:v>6.7506E-4</c:v>
                </c:pt>
                <c:pt idx="125">
                  <c:v>6.6971000000000001E-4</c:v>
                </c:pt>
                <c:pt idx="126">
                  <c:v>6.9280000000000014E-4</c:v>
                </c:pt>
                <c:pt idx="127">
                  <c:v>6.7333999999999992E-4</c:v>
                </c:pt>
                <c:pt idx="128">
                  <c:v>6.9290999999999992E-4</c:v>
                </c:pt>
                <c:pt idx="129">
                  <c:v>6.9247999999999998E-4</c:v>
                </c:pt>
                <c:pt idx="130">
                  <c:v>7.1907999999999998E-4</c:v>
                </c:pt>
                <c:pt idx="131">
                  <c:v>7.2869000000000005E-4</c:v>
                </c:pt>
                <c:pt idx="132">
                  <c:v>7.2446000000000012E-4</c:v>
                </c:pt>
                <c:pt idx="133">
                  <c:v>7.3766000000000001E-4</c:v>
                </c:pt>
                <c:pt idx="134">
                  <c:v>7.5649000000000007E-4</c:v>
                </c:pt>
                <c:pt idx="135">
                  <c:v>7.5882000000000011E-4</c:v>
                </c:pt>
                <c:pt idx="136">
                  <c:v>7.8299000000000012E-4</c:v>
                </c:pt>
                <c:pt idx="137">
                  <c:v>8.0021999999999992E-4</c:v>
                </c:pt>
                <c:pt idx="138">
                  <c:v>7.8686999999999995E-4</c:v>
                </c:pt>
                <c:pt idx="139">
                  <c:v>8.1064000000000006E-4</c:v>
                </c:pt>
                <c:pt idx="140">
                  <c:v>8.2757999999999996E-4</c:v>
                </c:pt>
                <c:pt idx="141">
                  <c:v>8.2411000000000008E-4</c:v>
                </c:pt>
                <c:pt idx="142">
                  <c:v>8.3557000000000011E-4</c:v>
                </c:pt>
                <c:pt idx="143">
                  <c:v>8.4979000000000012E-4</c:v>
                </c:pt>
                <c:pt idx="144">
                  <c:v>8.671699999999999E-4</c:v>
                </c:pt>
                <c:pt idx="145">
                  <c:v>8.5299999999999992E-4</c:v>
                </c:pt>
                <c:pt idx="146">
                  <c:v>8.587200000000001E-4</c:v>
                </c:pt>
                <c:pt idx="147">
                  <c:v>9.0078999999999995E-4</c:v>
                </c:pt>
                <c:pt idx="148">
                  <c:v>9.2117000000000002E-4</c:v>
                </c:pt>
                <c:pt idx="149">
                  <c:v>9.1953000000000011E-4</c:v>
                </c:pt>
                <c:pt idx="150">
                  <c:v>9.545100000000001E-4</c:v>
                </c:pt>
                <c:pt idx="151">
                  <c:v>9.4971000000000009E-4</c:v>
                </c:pt>
                <c:pt idx="152">
                  <c:v>9.7511000000000006E-4</c:v>
                </c:pt>
                <c:pt idx="153">
                  <c:v>9.7141000000000013E-4</c:v>
                </c:pt>
                <c:pt idx="154">
                  <c:v>1.0030000000000002E-3</c:v>
                </c:pt>
                <c:pt idx="155">
                  <c:v>9.9536000000000004E-4</c:v>
                </c:pt>
                <c:pt idx="156">
                  <c:v>9.9802999999999979E-4</c:v>
                </c:pt>
                <c:pt idx="157">
                  <c:v>1.0165999999999999E-3</c:v>
                </c:pt>
                <c:pt idx="158">
                  <c:v>1.0457000000000001E-3</c:v>
                </c:pt>
                <c:pt idx="159">
                  <c:v>1.0617000000000001E-3</c:v>
                </c:pt>
                <c:pt idx="160">
                  <c:v>1.0754E-3</c:v>
                </c:pt>
                <c:pt idx="161">
                  <c:v>1.0741000000000001E-3</c:v>
                </c:pt>
                <c:pt idx="162">
                  <c:v>1.0985999999999999E-3</c:v>
                </c:pt>
                <c:pt idx="163">
                  <c:v>1.1372000000000001E-3</c:v>
                </c:pt>
                <c:pt idx="164">
                  <c:v>1.1346999999999998E-3</c:v>
                </c:pt>
                <c:pt idx="165">
                  <c:v>1.1275999999999999E-3</c:v>
                </c:pt>
                <c:pt idx="166">
                  <c:v>1.1513999999999999E-3</c:v>
                </c:pt>
                <c:pt idx="167">
                  <c:v>1.1636000000000001E-3</c:v>
                </c:pt>
                <c:pt idx="168">
                  <c:v>1.1782000000000001E-3</c:v>
                </c:pt>
                <c:pt idx="169">
                  <c:v>1.1982E-3</c:v>
                </c:pt>
                <c:pt idx="170">
                  <c:v>1.2015999999999999E-3</c:v>
                </c:pt>
                <c:pt idx="171">
                  <c:v>1.227E-3</c:v>
                </c:pt>
                <c:pt idx="172">
                  <c:v>1.2394000000000001E-3</c:v>
                </c:pt>
                <c:pt idx="173">
                  <c:v>1.2294000000000001E-3</c:v>
                </c:pt>
                <c:pt idx="174">
                  <c:v>1.2512000000000001E-3</c:v>
                </c:pt>
                <c:pt idx="175">
                  <c:v>1.2658000000000001E-3</c:v>
                </c:pt>
                <c:pt idx="176">
                  <c:v>1.2897999999999998E-3</c:v>
                </c:pt>
                <c:pt idx="177">
                  <c:v>1.2913000000000002E-3</c:v>
                </c:pt>
                <c:pt idx="178">
                  <c:v>1.2923000000000001E-3</c:v>
                </c:pt>
                <c:pt idx="179">
                  <c:v>1.3212E-3</c:v>
                </c:pt>
                <c:pt idx="180">
                  <c:v>1.3488E-3</c:v>
                </c:pt>
                <c:pt idx="181">
                  <c:v>1.3383000000000002E-3</c:v>
                </c:pt>
                <c:pt idx="182">
                  <c:v>1.3403999999999998E-3</c:v>
                </c:pt>
                <c:pt idx="183">
                  <c:v>1.3347000000000001E-3</c:v>
                </c:pt>
                <c:pt idx="184">
                  <c:v>1.3678E-3</c:v>
                </c:pt>
                <c:pt idx="185">
                  <c:v>1.3691999999999997E-3</c:v>
                </c:pt>
                <c:pt idx="186">
                  <c:v>1.4056000000000001E-3</c:v>
                </c:pt>
                <c:pt idx="187">
                  <c:v>1.4268000000000002E-3</c:v>
                </c:pt>
                <c:pt idx="188">
                  <c:v>1.4161999999999998E-3</c:v>
                </c:pt>
                <c:pt idx="189">
                  <c:v>1.4319000000000003E-3</c:v>
                </c:pt>
                <c:pt idx="190">
                  <c:v>1.4470000000000002E-3</c:v>
                </c:pt>
                <c:pt idx="191">
                  <c:v>1.451E-3</c:v>
                </c:pt>
                <c:pt idx="192">
                  <c:v>1.4595000000000001E-3</c:v>
                </c:pt>
                <c:pt idx="193">
                  <c:v>1.4725999999999999E-3</c:v>
                </c:pt>
                <c:pt idx="194">
                  <c:v>1.4671E-3</c:v>
                </c:pt>
                <c:pt idx="195">
                  <c:v>1.4760000000000001E-3</c:v>
                </c:pt>
                <c:pt idx="196">
                  <c:v>1.4609000000000002E-3</c:v>
                </c:pt>
                <c:pt idx="197">
                  <c:v>1.4824000000000003E-3</c:v>
                </c:pt>
                <c:pt idx="198">
                  <c:v>1.4734000000000001E-3</c:v>
                </c:pt>
                <c:pt idx="199">
                  <c:v>1.5001000000000001E-3</c:v>
                </c:pt>
                <c:pt idx="200">
                  <c:v>1.5226999999999999E-3</c:v>
                </c:pt>
                <c:pt idx="201">
                  <c:v>1.5249000000000003E-3</c:v>
                </c:pt>
                <c:pt idx="202">
                  <c:v>1.5200999999999999E-3</c:v>
                </c:pt>
                <c:pt idx="203">
                  <c:v>1.5027000000000003E-3</c:v>
                </c:pt>
                <c:pt idx="204">
                  <c:v>1.5018E-3</c:v>
                </c:pt>
                <c:pt idx="205">
                  <c:v>1.4914000000000001E-3</c:v>
                </c:pt>
                <c:pt idx="206">
                  <c:v>1.5084999999999999E-3</c:v>
                </c:pt>
                <c:pt idx="207">
                  <c:v>1.5087000000000002E-3</c:v>
                </c:pt>
                <c:pt idx="208">
                  <c:v>1.5101000000000001E-3</c:v>
                </c:pt>
                <c:pt idx="209">
                  <c:v>1.5027000000000003E-3</c:v>
                </c:pt>
                <c:pt idx="210">
                  <c:v>1.5127999999999999E-3</c:v>
                </c:pt>
                <c:pt idx="211">
                  <c:v>1.5112999999999999E-3</c:v>
                </c:pt>
                <c:pt idx="212">
                  <c:v>1.5100000000000001E-3</c:v>
                </c:pt>
                <c:pt idx="213">
                  <c:v>1.4931E-3</c:v>
                </c:pt>
                <c:pt idx="214">
                  <c:v>1.5291000000000003E-3</c:v>
                </c:pt>
                <c:pt idx="215">
                  <c:v>1.5089999999999999E-3</c:v>
                </c:pt>
                <c:pt idx="216">
                  <c:v>1.4802000000000001E-3</c:v>
                </c:pt>
                <c:pt idx="217">
                  <c:v>1.5015999999999999E-3</c:v>
                </c:pt>
                <c:pt idx="218">
                  <c:v>1.4546000000000001E-3</c:v>
                </c:pt>
                <c:pt idx="219">
                  <c:v>1.4768000000000001E-3</c:v>
                </c:pt>
                <c:pt idx="220">
                  <c:v>1.4496999999999999E-3</c:v>
                </c:pt>
                <c:pt idx="221">
                  <c:v>1.4493000000000002E-3</c:v>
                </c:pt>
                <c:pt idx="222">
                  <c:v>1.4341E-3</c:v>
                </c:pt>
                <c:pt idx="223">
                  <c:v>1.4164E-3</c:v>
                </c:pt>
                <c:pt idx="224">
                  <c:v>1.407E-3</c:v>
                </c:pt>
                <c:pt idx="225">
                  <c:v>1.3952000000000001E-3</c:v>
                </c:pt>
                <c:pt idx="226">
                  <c:v>1.4065E-3</c:v>
                </c:pt>
                <c:pt idx="227">
                  <c:v>1.4005000000000001E-3</c:v>
                </c:pt>
                <c:pt idx="228">
                  <c:v>1.3829000000000001E-3</c:v>
                </c:pt>
                <c:pt idx="229">
                  <c:v>1.3437E-3</c:v>
                </c:pt>
                <c:pt idx="230">
                  <c:v>1.3457E-3</c:v>
                </c:pt>
                <c:pt idx="231">
                  <c:v>1.3365E-3</c:v>
                </c:pt>
                <c:pt idx="232">
                  <c:v>1.3186000000000001E-3</c:v>
                </c:pt>
                <c:pt idx="233">
                  <c:v>1.3315E-3</c:v>
                </c:pt>
                <c:pt idx="234">
                  <c:v>1.2878000000000002E-3</c:v>
                </c:pt>
                <c:pt idx="235">
                  <c:v>1.2626000000000002E-3</c:v>
                </c:pt>
                <c:pt idx="236">
                  <c:v>1.2690000000000002E-3</c:v>
                </c:pt>
                <c:pt idx="237">
                  <c:v>1.2559000000000001E-3</c:v>
                </c:pt>
                <c:pt idx="238">
                  <c:v>1.2403E-3</c:v>
                </c:pt>
                <c:pt idx="239">
                  <c:v>1.1834E-3</c:v>
                </c:pt>
                <c:pt idx="240">
                  <c:v>1.1932000000000002E-3</c:v>
                </c:pt>
                <c:pt idx="241">
                  <c:v>1.1857E-3</c:v>
                </c:pt>
                <c:pt idx="242">
                  <c:v>1.1721000000000001E-3</c:v>
                </c:pt>
                <c:pt idx="243">
                  <c:v>1.1619000000000002E-3</c:v>
                </c:pt>
                <c:pt idx="244">
                  <c:v>1.1341000000000001E-3</c:v>
                </c:pt>
                <c:pt idx="245">
                  <c:v>1.0991E-3</c:v>
                </c:pt>
                <c:pt idx="246">
                  <c:v>1.1303000000000001E-3</c:v>
                </c:pt>
                <c:pt idx="247">
                  <c:v>1.0966000000000001E-3</c:v>
                </c:pt>
                <c:pt idx="248">
                  <c:v>1.0661000000000002E-3</c:v>
                </c:pt>
                <c:pt idx="249">
                  <c:v>1.0760000000000001E-3</c:v>
                </c:pt>
                <c:pt idx="250">
                  <c:v>1.0314999999999999E-3</c:v>
                </c:pt>
                <c:pt idx="251">
                  <c:v>1.0149E-3</c:v>
                </c:pt>
                <c:pt idx="252">
                  <c:v>9.8326000000000012E-4</c:v>
                </c:pt>
                <c:pt idx="253">
                  <c:v>9.897100000000002E-4</c:v>
                </c:pt>
                <c:pt idx="254">
                  <c:v>9.5940000000000001E-4</c:v>
                </c:pt>
                <c:pt idx="255">
                  <c:v>9.5142000000000002E-4</c:v>
                </c:pt>
                <c:pt idx="256">
                  <c:v>9.4299E-4</c:v>
                </c:pt>
                <c:pt idx="257">
                  <c:v>9.1797000000000005E-4</c:v>
                </c:pt>
                <c:pt idx="258">
                  <c:v>9.1497999999999992E-4</c:v>
                </c:pt>
                <c:pt idx="259">
                  <c:v>8.6876000000000011E-4</c:v>
                </c:pt>
                <c:pt idx="260">
                  <c:v>8.4670999999999998E-4</c:v>
                </c:pt>
                <c:pt idx="261">
                  <c:v>8.5824000000000013E-4</c:v>
                </c:pt>
                <c:pt idx="262">
                  <c:v>8.4189999999999992E-4</c:v>
                </c:pt>
                <c:pt idx="263">
                  <c:v>8.0610000000000002E-4</c:v>
                </c:pt>
                <c:pt idx="264">
                  <c:v>8.0739000000000006E-4</c:v>
                </c:pt>
                <c:pt idx="265">
                  <c:v>7.9447000000000003E-4</c:v>
                </c:pt>
                <c:pt idx="266">
                  <c:v>7.584200000000001E-4</c:v>
                </c:pt>
                <c:pt idx="267">
                  <c:v>7.5676999999999993E-4</c:v>
                </c:pt>
                <c:pt idx="268">
                  <c:v>7.5662999999999989E-4</c:v>
                </c:pt>
                <c:pt idx="269">
                  <c:v>7.2017000000000001E-4</c:v>
                </c:pt>
                <c:pt idx="270">
                  <c:v>7.1748999999999999E-4</c:v>
                </c:pt>
                <c:pt idx="271">
                  <c:v>7.0974000000000005E-4</c:v>
                </c:pt>
                <c:pt idx="272">
                  <c:v>7.0226000000000012E-4</c:v>
                </c:pt>
                <c:pt idx="273">
                  <c:v>6.8025000000000008E-4</c:v>
                </c:pt>
                <c:pt idx="274">
                  <c:v>6.6900000000000011E-4</c:v>
                </c:pt>
                <c:pt idx="275">
                  <c:v>6.4886000000000002E-4</c:v>
                </c:pt>
                <c:pt idx="276">
                  <c:v>6.328699999999999E-4</c:v>
                </c:pt>
                <c:pt idx="277">
                  <c:v>6.2158999999999999E-4</c:v>
                </c:pt>
                <c:pt idx="278">
                  <c:v>6.0380000000000004E-4</c:v>
                </c:pt>
                <c:pt idx="279">
                  <c:v>6.1228000000000009E-4</c:v>
                </c:pt>
                <c:pt idx="280">
                  <c:v>5.7841000000000012E-4</c:v>
                </c:pt>
                <c:pt idx="281">
                  <c:v>5.7608000000000008E-4</c:v>
                </c:pt>
                <c:pt idx="282">
                  <c:v>5.4217000000000002E-4</c:v>
                </c:pt>
                <c:pt idx="283">
                  <c:v>5.3903000000000002E-4</c:v>
                </c:pt>
                <c:pt idx="284">
                  <c:v>5.2352999999999992E-4</c:v>
                </c:pt>
                <c:pt idx="285">
                  <c:v>5.2170999999999988E-4</c:v>
                </c:pt>
                <c:pt idx="286">
                  <c:v>4.8928000000000003E-4</c:v>
                </c:pt>
                <c:pt idx="287">
                  <c:v>4.8573000000000008E-4</c:v>
                </c:pt>
                <c:pt idx="288">
                  <c:v>4.9077000000000007E-4</c:v>
                </c:pt>
                <c:pt idx="289">
                  <c:v>4.7574000000000005E-4</c:v>
                </c:pt>
                <c:pt idx="290">
                  <c:v>4.7080999999999995E-4</c:v>
                </c:pt>
                <c:pt idx="291">
                  <c:v>4.5298000000000002E-4</c:v>
                </c:pt>
                <c:pt idx="292">
                  <c:v>4.4741000000000003E-4</c:v>
                </c:pt>
                <c:pt idx="293">
                  <c:v>4.4766000000000001E-4</c:v>
                </c:pt>
                <c:pt idx="294">
                  <c:v>4.3175000000000011E-4</c:v>
                </c:pt>
                <c:pt idx="295">
                  <c:v>4.1637E-4</c:v>
                </c:pt>
                <c:pt idx="296">
                  <c:v>4.0391999999999994E-4</c:v>
                </c:pt>
                <c:pt idx="297">
                  <c:v>4.0086000000000006E-4</c:v>
                </c:pt>
                <c:pt idx="298">
                  <c:v>4.0026999999999993E-4</c:v>
                </c:pt>
                <c:pt idx="299">
                  <c:v>3.8841000000000006E-4</c:v>
                </c:pt>
                <c:pt idx="300">
                  <c:v>3.6630000000000001E-4</c:v>
                </c:pt>
              </c:numCache>
            </c:numRef>
          </c:val>
          <c:smooth val="0"/>
          <c:extLst>
            <c:ext xmlns:c16="http://schemas.microsoft.com/office/drawing/2014/chart" uri="{C3380CC4-5D6E-409C-BE32-E72D297353CC}">
              <c16:uniqueId val="{00000005-B4BA-462D-9A30-4DD7134B3764}"/>
            </c:ext>
          </c:extLst>
        </c:ser>
        <c:dLbls>
          <c:showLegendKey val="0"/>
          <c:showVal val="0"/>
          <c:showCatName val="0"/>
          <c:showSerName val="0"/>
          <c:showPercent val="0"/>
          <c:showBubbleSize val="0"/>
        </c:dLbls>
        <c:smooth val="0"/>
        <c:axId val="568105216"/>
        <c:axId val="568105544"/>
      </c:lineChart>
      <c:catAx>
        <c:axId val="568105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68105544"/>
        <c:crosses val="autoZero"/>
        <c:auto val="1"/>
        <c:lblAlgn val="ctr"/>
        <c:lblOffset val="100"/>
        <c:noMultiLvlLbl val="0"/>
      </c:catAx>
      <c:valAx>
        <c:axId val="568105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Irradiance (W/m</a:t>
                </a:r>
                <a:r>
                  <a:rPr lang="en-US" baseline="30000"/>
                  <a:t>2</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6810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Chosen Spectra (log Scale)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spPr>
            <a:ln w="28575" cap="rnd">
              <a:solidFill>
                <a:srgbClr val="0070C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Spectra'!$B$3:$B$303</c:f>
              <c:numCache>
                <c:formatCode>0.00E+00</c:formatCode>
                <c:ptCount val="301"/>
                <c:pt idx="0">
                  <c:v>2.0894478598048401E-4</c:v>
                </c:pt>
                <c:pt idx="1">
                  <c:v>3.6295217383989099E-4</c:v>
                </c:pt>
                <c:pt idx="2">
                  <c:v>5.2673023939051305E-4</c:v>
                </c:pt>
                <c:pt idx="3">
                  <c:v>6.89765761078123E-4</c:v>
                </c:pt>
                <c:pt idx="4">
                  <c:v>8.5421618235735099E-4</c:v>
                </c:pt>
                <c:pt idx="5">
                  <c:v>1.0386540806146399E-3</c:v>
                </c:pt>
                <c:pt idx="6">
                  <c:v>1.25543374460554E-3</c:v>
                </c:pt>
                <c:pt idx="7">
                  <c:v>1.47918825808423E-3</c:v>
                </c:pt>
                <c:pt idx="8">
                  <c:v>1.66024251970118E-3</c:v>
                </c:pt>
                <c:pt idx="9">
                  <c:v>1.6999763721073E-3</c:v>
                </c:pt>
                <c:pt idx="10">
                  <c:v>1.5024150872022901E-3</c:v>
                </c:pt>
                <c:pt idx="11">
                  <c:v>1.0876523040706601E-3</c:v>
                </c:pt>
                <c:pt idx="12">
                  <c:v>6.5834536815581005E-4</c:v>
                </c:pt>
                <c:pt idx="13">
                  <c:v>3.7051673809508298E-4</c:v>
                </c:pt>
                <c:pt idx="14">
                  <c:v>2.1358987740981001E-4</c:v>
                </c:pt>
                <c:pt idx="15">
                  <c:v>1.31901480348447E-4</c:v>
                </c:pt>
                <c:pt idx="16">
                  <c:v>8.6132954746811797E-5</c:v>
                </c:pt>
                <c:pt idx="17">
                  <c:v>5.9754574836969899E-5</c:v>
                </c:pt>
                <c:pt idx="18">
                  <c:v>4.3423481674948002E-5</c:v>
                </c:pt>
                <c:pt idx="19">
                  <c:v>3.27969958830476E-5</c:v>
                </c:pt>
                <c:pt idx="20">
                  <c:v>2.5272168984438701E-5</c:v>
                </c:pt>
                <c:pt idx="21">
                  <c:v>1.9764129590178099E-5</c:v>
                </c:pt>
                <c:pt idx="22">
                  <c:v>1.5686804320503801E-5</c:v>
                </c:pt>
                <c:pt idx="23">
                  <c:v>1.25892216880975E-5</c:v>
                </c:pt>
                <c:pt idx="24">
                  <c:v>1.00322393161022E-5</c:v>
                </c:pt>
                <c:pt idx="25">
                  <c:v>8.0047397075579405E-6</c:v>
                </c:pt>
                <c:pt idx="26">
                  <c:v>6.2141093290973899E-6</c:v>
                </c:pt>
                <c:pt idx="27">
                  <c:v>4.8303590935460297E-6</c:v>
                </c:pt>
                <c:pt idx="28">
                  <c:v>3.6699365719470502E-6</c:v>
                </c:pt>
                <c:pt idx="29">
                  <c:v>2.6738895943067399E-6</c:v>
                </c:pt>
                <c:pt idx="30">
                  <c:v>1.9783914178816801E-6</c:v>
                </c:pt>
                <c:pt idx="31">
                  <c:v>1.50163222064408E-6</c:v>
                </c:pt>
                <c:pt idx="32">
                  <c:v>1.08135401481511E-6</c:v>
                </c:pt>
                <c:pt idx="33">
                  <c:v>8.0360645468215601E-7</c:v>
                </c:pt>
                <c:pt idx="34">
                  <c:v>6.2308325429366795E-7</c:v>
                </c:pt>
                <c:pt idx="35">
                  <c:v>4.7360385903962899E-7</c:v>
                </c:pt>
                <c:pt idx="36">
                  <c:v>3.6911625507984501E-7</c:v>
                </c:pt>
                <c:pt idx="37">
                  <c:v>2.9235681816550098E-7</c:v>
                </c:pt>
                <c:pt idx="38">
                  <c:v>2.3795481309459201E-7</c:v>
                </c:pt>
                <c:pt idx="39">
                  <c:v>1.93395819484823E-7</c:v>
                </c:pt>
                <c:pt idx="40">
                  <c:v>1.5832488384801199E-7</c:v>
                </c:pt>
                <c:pt idx="41">
                  <c:v>1.2926058702323699E-7</c:v>
                </c:pt>
                <c:pt idx="42">
                  <c:v>1.0413911830399199E-7</c:v>
                </c:pt>
                <c:pt idx="43">
                  <c:v>8.0527852405473994E-8</c:v>
                </c:pt>
                <c:pt idx="44">
                  <c:v>6.1007047885878801E-8</c:v>
                </c:pt>
                <c:pt idx="45">
                  <c:v>4.4999116376227202E-8</c:v>
                </c:pt>
                <c:pt idx="46">
                  <c:v>3.1932015375133898E-8</c:v>
                </c:pt>
                <c:pt idx="47">
                  <c:v>2.1584012365481701E-8</c:v>
                </c:pt>
                <c:pt idx="48">
                  <c:v>1.45411290958042E-8</c:v>
                </c:pt>
                <c:pt idx="49">
                  <c:v>9.7634651129981992E-9</c:v>
                </c:pt>
                <c:pt idx="50">
                  <c:v>6.4317484968389799E-9</c:v>
                </c:pt>
                <c:pt idx="51">
                  <c:v>4.1348961112178399E-9</c:v>
                </c:pt>
                <c:pt idx="52">
                  <c:v>2.7576352797762399E-9</c:v>
                </c:pt>
                <c:pt idx="53">
                  <c:v>1.70830531352475E-9</c:v>
                </c:pt>
                <c:pt idx="54">
                  <c:v>1.0088029124101601E-9</c:v>
                </c:pt>
                <c:pt idx="55">
                  <c:v>7.9509913636685097E-10</c:v>
                </c:pt>
                <c:pt idx="56">
                  <c:v>5.1755790218122696E-10</c:v>
                </c:pt>
                <c:pt idx="57">
                  <c:v>4.32103359390027E-10</c:v>
                </c:pt>
                <c:pt idx="58">
                  <c:v>2.6339980256250501E-10</c:v>
                </c:pt>
                <c:pt idx="59">
                  <c:v>2.2442256742952299E-10</c:v>
                </c:pt>
                <c:pt idx="60">
                  <c:v>9.31294319247143E-11</c:v>
                </c:pt>
                <c:pt idx="61">
                  <c:v>9.83642513516366E-11</c:v>
                </c:pt>
                <c:pt idx="62">
                  <c:v>8.3247088968848498E-11</c:v>
                </c:pt>
                <c:pt idx="63">
                  <c:v>5.6156671552570001E-11</c:v>
                </c:pt>
                <c:pt idx="64">
                  <c:v>3.2948303481271603E-11</c:v>
                </c:pt>
                <c:pt idx="65">
                  <c:v>2.4381605137886E-11</c:v>
                </c:pt>
                <c:pt idx="66">
                  <c:v>3.1945587050352399E-11</c:v>
                </c:pt>
                <c:pt idx="67">
                  <c:v>2.669936173212E-11</c:v>
                </c:pt>
                <c:pt idx="68">
                  <c:v>2.80499593293604E-11</c:v>
                </c:pt>
                <c:pt idx="69">
                  <c:v>4.64735511501766E-12</c:v>
                </c:pt>
                <c:pt idx="70">
                  <c:v>9.26983371184195E-12</c:v>
                </c:pt>
                <c:pt idx="71">
                  <c:v>1.28130401242132E-11</c:v>
                </c:pt>
                <c:pt idx="72">
                  <c:v>2.11128626749371E-11</c:v>
                </c:pt>
                <c:pt idx="73">
                  <c:v>1.8522387296160001E-12</c:v>
                </c:pt>
                <c:pt idx="74">
                  <c:v>4.7523876663386104E-12</c:v>
                </c:pt>
                <c:pt idx="75">
                  <c:v>1.2354152163157501E-11</c:v>
                </c:pt>
                <c:pt idx="76">
                  <c:v>3.28523875439733E-12</c:v>
                </c:pt>
                <c:pt idx="77">
                  <c:v>5.4899081643377701E-12</c:v>
                </c:pt>
                <c:pt idx="78">
                  <c:v>3.1294776908741602E-12</c:v>
                </c:pt>
                <c:pt idx="79">
                  <c:v>2.98883962057414E-12</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0-97B1-435A-B78D-79977EB3468B}"/>
            </c:ext>
          </c:extLst>
        </c:ser>
        <c:ser>
          <c:idx val="1"/>
          <c:order val="1"/>
          <c:spPr>
            <a:ln w="28575" cap="rnd">
              <a:solidFill>
                <a:srgbClr val="00B0F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Spectra'!$C$3:$C$303</c:f>
              <c:numCache>
                <c:formatCode>0.00E+00</c:formatCode>
                <c:ptCount val="301"/>
                <c:pt idx="0">
                  <c:v>5.5894793302058799E-11</c:v>
                </c:pt>
                <c:pt idx="1">
                  <c:v>3.1576359530857803E-11</c:v>
                </c:pt>
                <c:pt idx="2">
                  <c:v>1.8936930904418398E-11</c:v>
                </c:pt>
                <c:pt idx="3">
                  <c:v>1.3509561051027399E-11</c:v>
                </c:pt>
                <c:pt idx="4">
                  <c:v>1.0449386075801E-11</c:v>
                </c:pt>
                <c:pt idx="5">
                  <c:v>8.05334946635666E-12</c:v>
                </c:pt>
                <c:pt idx="6">
                  <c:v>7.0828605522380501E-12</c:v>
                </c:pt>
                <c:pt idx="7">
                  <c:v>1.12728502816037E-12</c:v>
                </c:pt>
                <c:pt idx="8">
                  <c:v>5.18184563492672E-12</c:v>
                </c:pt>
                <c:pt idx="9">
                  <c:v>6.3906836941008198E-12</c:v>
                </c:pt>
                <c:pt idx="10">
                  <c:v>3.1603893040744599E-12</c:v>
                </c:pt>
                <c:pt idx="11">
                  <c:v>1.2542918482091901E-12</c:v>
                </c:pt>
                <c:pt idx="12">
                  <c:v>2.2443421846501299E-12</c:v>
                </c:pt>
                <c:pt idx="13">
                  <c:v>4.1317130523505699E-12</c:v>
                </c:pt>
                <c:pt idx="14">
                  <c:v>3.32824832734832E-12</c:v>
                </c:pt>
                <c:pt idx="15">
                  <c:v>1.86079190474959E-12</c:v>
                </c:pt>
                <c:pt idx="16">
                  <c:v>2.0485057023064498E-12</c:v>
                </c:pt>
                <c:pt idx="17">
                  <c:v>2.1426177904410701E-12</c:v>
                </c:pt>
                <c:pt idx="18">
                  <c:v>2.4933868379076198E-12</c:v>
                </c:pt>
                <c:pt idx="19">
                  <c:v>1.9804762170276198E-12</c:v>
                </c:pt>
                <c:pt idx="20">
                  <c:v>2.1508140845470099E-13</c:v>
                </c:pt>
                <c:pt idx="21">
                  <c:v>2.4962511008809298E-12</c:v>
                </c:pt>
                <c:pt idx="22">
                  <c:v>3.1396066146514801E-12</c:v>
                </c:pt>
                <c:pt idx="23">
                  <c:v>7.7967428698045297E-12</c:v>
                </c:pt>
                <c:pt idx="24">
                  <c:v>4.9568270568971203E-12</c:v>
                </c:pt>
                <c:pt idx="25">
                  <c:v>9.0735998701557706E-12</c:v>
                </c:pt>
                <c:pt idx="26">
                  <c:v>4.7955772857740001E-12</c:v>
                </c:pt>
                <c:pt idx="27">
                  <c:v>6.6156197136081699E-12</c:v>
                </c:pt>
                <c:pt idx="28">
                  <c:v>1.5861039177809099E-11</c:v>
                </c:pt>
                <c:pt idx="29">
                  <c:v>6.2715219023271097E-12</c:v>
                </c:pt>
                <c:pt idx="30">
                  <c:v>2.9994483811528999E-11</c:v>
                </c:pt>
                <c:pt idx="31">
                  <c:v>3.2862444113030301E-11</c:v>
                </c:pt>
                <c:pt idx="32">
                  <c:v>4.8648221968386601E-11</c:v>
                </c:pt>
                <c:pt idx="33">
                  <c:v>3.71167020954974E-11</c:v>
                </c:pt>
                <c:pt idx="34">
                  <c:v>1.1795224315197099E-10</c:v>
                </c:pt>
                <c:pt idx="35">
                  <c:v>1.42633202160741E-10</c:v>
                </c:pt>
                <c:pt idx="36">
                  <c:v>2.1047395519444301E-10</c:v>
                </c:pt>
                <c:pt idx="37">
                  <c:v>2.63313906723065E-10</c:v>
                </c:pt>
                <c:pt idx="38">
                  <c:v>4.1787510291362599E-10</c:v>
                </c:pt>
                <c:pt idx="39">
                  <c:v>6.4327996815077802E-10</c:v>
                </c:pt>
                <c:pt idx="40">
                  <c:v>1.00471168224788E-9</c:v>
                </c:pt>
                <c:pt idx="41">
                  <c:v>1.53234589211323E-9</c:v>
                </c:pt>
                <c:pt idx="42">
                  <c:v>2.4270942962370701E-9</c:v>
                </c:pt>
                <c:pt idx="43">
                  <c:v>3.7136018417156499E-9</c:v>
                </c:pt>
                <c:pt idx="44">
                  <c:v>5.7258923475105403E-9</c:v>
                </c:pt>
                <c:pt idx="45">
                  <c:v>8.9937812367725002E-9</c:v>
                </c:pt>
                <c:pt idx="46">
                  <c:v>1.4261230207437901E-8</c:v>
                </c:pt>
                <c:pt idx="47">
                  <c:v>2.24214893745489E-8</c:v>
                </c:pt>
                <c:pt idx="48">
                  <c:v>3.6221277063933997E-8</c:v>
                </c:pt>
                <c:pt idx="49">
                  <c:v>6.0391609748667898E-8</c:v>
                </c:pt>
                <c:pt idx="50">
                  <c:v>9.7366103922668506E-8</c:v>
                </c:pt>
                <c:pt idx="51">
                  <c:v>1.5998376481721501E-7</c:v>
                </c:pt>
                <c:pt idx="52">
                  <c:v>2.6767554922645301E-7</c:v>
                </c:pt>
                <c:pt idx="53">
                  <c:v>4.34539385133747E-7</c:v>
                </c:pt>
                <c:pt idx="54">
                  <c:v>7.3680278992917104E-7</c:v>
                </c:pt>
                <c:pt idx="55">
                  <c:v>1.3229492390157299E-6</c:v>
                </c:pt>
                <c:pt idx="56">
                  <c:v>2.3097649833107201E-6</c:v>
                </c:pt>
                <c:pt idx="57">
                  <c:v>4.0091028432207704E-6</c:v>
                </c:pt>
                <c:pt idx="58">
                  <c:v>7.2280688408585601E-6</c:v>
                </c:pt>
                <c:pt idx="59">
                  <c:v>1.3882006749766001E-5</c:v>
                </c:pt>
                <c:pt idx="60">
                  <c:v>2.74034210852273E-5</c:v>
                </c:pt>
                <c:pt idx="61">
                  <c:v>5.6655218790276402E-5</c:v>
                </c:pt>
                <c:pt idx="62">
                  <c:v>1.24485437815546E-4</c:v>
                </c:pt>
                <c:pt idx="63">
                  <c:v>2.8987684624102598E-4</c:v>
                </c:pt>
                <c:pt idx="64">
                  <c:v>6.9474937478909802E-4</c:v>
                </c:pt>
                <c:pt idx="65">
                  <c:v>1.5108981745505E-3</c:v>
                </c:pt>
                <c:pt idx="66">
                  <c:v>2.7701394016322201E-3</c:v>
                </c:pt>
                <c:pt idx="67">
                  <c:v>3.9694607267941199E-3</c:v>
                </c:pt>
                <c:pt idx="68">
                  <c:v>4.6226015478366403E-3</c:v>
                </c:pt>
                <c:pt idx="69">
                  <c:v>4.79483999809238E-3</c:v>
                </c:pt>
                <c:pt idx="70">
                  <c:v>4.6917995163896402E-3</c:v>
                </c:pt>
                <c:pt idx="71">
                  <c:v>4.41712641834777E-3</c:v>
                </c:pt>
                <c:pt idx="72">
                  <c:v>4.00568180559967E-3</c:v>
                </c:pt>
                <c:pt idx="73">
                  <c:v>3.5797816593148902E-3</c:v>
                </c:pt>
                <c:pt idx="74">
                  <c:v>3.1805090786168298E-3</c:v>
                </c:pt>
                <c:pt idx="75">
                  <c:v>2.6584393484811002E-3</c:v>
                </c:pt>
                <c:pt idx="76">
                  <c:v>1.9670047904693901E-3</c:v>
                </c:pt>
                <c:pt idx="77">
                  <c:v>1.16533175971919E-3</c:v>
                </c:pt>
                <c:pt idx="78">
                  <c:v>5.2413379569582995E-4</c:v>
                </c:pt>
                <c:pt idx="79">
                  <c:v>2.2375503110043401E-4</c:v>
                </c:pt>
                <c:pt idx="80">
                  <c:v>9.1537738953549095E-5</c:v>
                </c:pt>
                <c:pt idx="81">
                  <c:v>4.0034229518583497E-5</c:v>
                </c:pt>
                <c:pt idx="82">
                  <c:v>1.93148596775056E-5</c:v>
                </c:pt>
                <c:pt idx="83">
                  <c:v>1.004846082596E-5</c:v>
                </c:pt>
                <c:pt idx="84">
                  <c:v>5.5206201382008096E-6</c:v>
                </c:pt>
                <c:pt idx="85">
                  <c:v>3.1989060825038502E-6</c:v>
                </c:pt>
                <c:pt idx="86">
                  <c:v>1.9382781827910301E-6</c:v>
                </c:pt>
                <c:pt idx="87">
                  <c:v>1.19912208963065E-6</c:v>
                </c:pt>
                <c:pt idx="88">
                  <c:v>7.6437353058347902E-7</c:v>
                </c:pt>
                <c:pt idx="89">
                  <c:v>4.9613960238465903E-7</c:v>
                </c:pt>
                <c:pt idx="90">
                  <c:v>3.28071427177215E-7</c:v>
                </c:pt>
                <c:pt idx="91">
                  <c:v>2.21633486991161E-7</c:v>
                </c:pt>
                <c:pt idx="92">
                  <c:v>1.5114399008778399E-7</c:v>
                </c:pt>
                <c:pt idx="93">
                  <c:v>1.03895399073223E-7</c:v>
                </c:pt>
                <c:pt idx="94">
                  <c:v>7.1796477995528199E-8</c:v>
                </c:pt>
                <c:pt idx="95">
                  <c:v>5.0091539486342897E-8</c:v>
                </c:pt>
                <c:pt idx="96">
                  <c:v>3.5344415591738599E-8</c:v>
                </c:pt>
                <c:pt idx="97">
                  <c:v>2.5014885422881099E-8</c:v>
                </c:pt>
                <c:pt idx="98">
                  <c:v>1.7579896562864699E-8</c:v>
                </c:pt>
                <c:pt idx="99">
                  <c:v>1.2433729088504101E-8</c:v>
                </c:pt>
                <c:pt idx="100">
                  <c:v>8.7589904247087695E-9</c:v>
                </c:pt>
                <c:pt idx="101">
                  <c:v>6.2168252430208903E-9</c:v>
                </c:pt>
                <c:pt idx="102">
                  <c:v>4.35053683637839E-9</c:v>
                </c:pt>
                <c:pt idx="103">
                  <c:v>3.0883407452649001E-9</c:v>
                </c:pt>
                <c:pt idx="104">
                  <c:v>2.2265083081852602E-9</c:v>
                </c:pt>
                <c:pt idx="105">
                  <c:v>1.6173118843283199E-9</c:v>
                </c:pt>
                <c:pt idx="106">
                  <c:v>1.11003043588094E-9</c:v>
                </c:pt>
                <c:pt idx="107">
                  <c:v>8.34760962356506E-10</c:v>
                </c:pt>
                <c:pt idx="108">
                  <c:v>5.8756511024496799E-10</c:v>
                </c:pt>
                <c:pt idx="109">
                  <c:v>4.31878105595543E-10</c:v>
                </c:pt>
                <c:pt idx="110">
                  <c:v>3.1873375654995601E-10</c:v>
                </c:pt>
                <c:pt idx="111">
                  <c:v>2.32658300226517E-10</c:v>
                </c:pt>
                <c:pt idx="112">
                  <c:v>1.8297461925607801E-10</c:v>
                </c:pt>
                <c:pt idx="113">
                  <c:v>1.27874227958794E-10</c:v>
                </c:pt>
                <c:pt idx="114">
                  <c:v>1.11279060041795E-10</c:v>
                </c:pt>
                <c:pt idx="115">
                  <c:v>7.9856946075261601E-11</c:v>
                </c:pt>
                <c:pt idx="116">
                  <c:v>4.5603432199185001E-11</c:v>
                </c:pt>
                <c:pt idx="117">
                  <c:v>4.5755430692147401E-11</c:v>
                </c:pt>
                <c:pt idx="118">
                  <c:v>2.6566697734549E-11</c:v>
                </c:pt>
                <c:pt idx="119">
                  <c:v>3.0928422819625497E-11</c:v>
                </c:pt>
                <c:pt idx="120">
                  <c:v>1.8855083204162501E-11</c:v>
                </c:pt>
                <c:pt idx="121">
                  <c:v>1.48351836757184E-11</c:v>
                </c:pt>
                <c:pt idx="122">
                  <c:v>1.45436322868829E-11</c:v>
                </c:pt>
                <c:pt idx="123">
                  <c:v>9.4682937395566295E-12</c:v>
                </c:pt>
                <c:pt idx="124">
                  <c:v>9.7583112456790296E-12</c:v>
                </c:pt>
                <c:pt idx="125">
                  <c:v>5.1676510903794504E-12</c:v>
                </c:pt>
                <c:pt idx="126">
                  <c:v>3.8515479958843598E-12</c:v>
                </c:pt>
                <c:pt idx="127">
                  <c:v>9.9030668344485803E-12</c:v>
                </c:pt>
                <c:pt idx="128">
                  <c:v>4.0772885505486302E-13</c:v>
                </c:pt>
                <c:pt idx="129">
                  <c:v>1.40852821436408E-12</c:v>
                </c:pt>
                <c:pt idx="130">
                  <c:v>3.4623157987304701E-12</c:v>
                </c:pt>
                <c:pt idx="131">
                  <c:v>2.9134400546016299E-14</c:v>
                </c:pt>
                <c:pt idx="132">
                  <c:v>2.7061552912772201E-12</c:v>
                </c:pt>
                <c:pt idx="133">
                  <c:v>1.5503734271277399E-12</c:v>
                </c:pt>
                <c:pt idx="134">
                  <c:v>2.9426056174977699E-13</c:v>
                </c:pt>
                <c:pt idx="135">
                  <c:v>2.6497771659461702E-12</c:v>
                </c:pt>
                <c:pt idx="136">
                  <c:v>4.28254913047891E-12</c:v>
                </c:pt>
                <c:pt idx="137">
                  <c:v>4.88190387180239E-14</c:v>
                </c:pt>
                <c:pt idx="138">
                  <c:v>1.3137324403716701E-12</c:v>
                </c:pt>
                <c:pt idx="139">
                  <c:v>5.7031563787752095E-13</c:v>
                </c:pt>
                <c:pt idx="140">
                  <c:v>1.1058736784201599E-12</c:v>
                </c:pt>
                <c:pt idx="141">
                  <c:v>1.4998531149331799E-12</c:v>
                </c:pt>
                <c:pt idx="142">
                  <c:v>1.9206268397695201E-12</c:v>
                </c:pt>
                <c:pt idx="143">
                  <c:v>1.3773287178364899E-12</c:v>
                </c:pt>
                <c:pt idx="144">
                  <c:v>1.73102098816816E-12</c:v>
                </c:pt>
                <c:pt idx="145">
                  <c:v>8.1788875574763697E-13</c:v>
                </c:pt>
                <c:pt idx="146">
                  <c:v>1.78011626912065E-12</c:v>
                </c:pt>
                <c:pt idx="147">
                  <c:v>7.3025798615714701E-13</c:v>
                </c:pt>
                <c:pt idx="148">
                  <c:v>3.42577830574314E-13</c:v>
                </c:pt>
                <c:pt idx="149">
                  <c:v>1.2642172639874201E-12</c:v>
                </c:pt>
                <c:pt idx="150">
                  <c:v>2.9216127649580901E-12</c:v>
                </c:pt>
                <c:pt idx="151">
                  <c:v>2.21267445751687E-13</c:v>
                </c:pt>
                <c:pt idx="152">
                  <c:v>7.5067057524422497E-13</c:v>
                </c:pt>
                <c:pt idx="153">
                  <c:v>1.2730975749270501E-12</c:v>
                </c:pt>
                <c:pt idx="154">
                  <c:v>1.2973308461296201E-12</c:v>
                </c:pt>
                <c:pt idx="155">
                  <c:v>1.46104816479959E-12</c:v>
                </c:pt>
                <c:pt idx="156">
                  <c:v>1.2535705452218401E-12</c:v>
                </c:pt>
                <c:pt idx="157">
                  <c:v>8.1089487792148305E-14</c:v>
                </c:pt>
                <c:pt idx="158">
                  <c:v>5.5764046000681301E-13</c:v>
                </c:pt>
                <c:pt idx="159">
                  <c:v>7.2577154797640101E-13</c:v>
                </c:pt>
                <c:pt idx="160">
                  <c:v>2.30345381742365E-13</c:v>
                </c:pt>
                <c:pt idx="161">
                  <c:v>2.1960433961139301E-12</c:v>
                </c:pt>
                <c:pt idx="162">
                  <c:v>1.59991916198846E-13</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1-97B1-435A-B78D-79977EB3468B}"/>
            </c:ext>
          </c:extLst>
        </c:ser>
        <c:ser>
          <c:idx val="2"/>
          <c:order val="2"/>
          <c:spPr>
            <a:ln w="28575" cap="rnd">
              <a:solidFill>
                <a:srgbClr val="92D05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Spectra'!$D$3:$D$303</c:f>
              <c:numCache>
                <c:formatCode>0.00E+00</c:formatCode>
                <c:ptCount val="301"/>
                <c:pt idx="0">
                  <c:v>2.0431657279903001E-9</c:v>
                </c:pt>
                <c:pt idx="1">
                  <c:v>2.0227974161717901E-9</c:v>
                </c:pt>
                <c:pt idx="2">
                  <c:v>2.0677262429633101E-9</c:v>
                </c:pt>
                <c:pt idx="3">
                  <c:v>2.1304695105731998E-9</c:v>
                </c:pt>
                <c:pt idx="4">
                  <c:v>2.2349911158853501E-9</c:v>
                </c:pt>
                <c:pt idx="5">
                  <c:v>2.36802683075896E-9</c:v>
                </c:pt>
                <c:pt idx="6">
                  <c:v>2.3750809520058E-9</c:v>
                </c:pt>
                <c:pt idx="7">
                  <c:v>2.3844387900751699E-9</c:v>
                </c:pt>
                <c:pt idx="8">
                  <c:v>2.5259433759435202E-9</c:v>
                </c:pt>
                <c:pt idx="9">
                  <c:v>2.6956684953745301E-9</c:v>
                </c:pt>
                <c:pt idx="10">
                  <c:v>2.9387990250865598E-9</c:v>
                </c:pt>
                <c:pt idx="11">
                  <c:v>3.1650371647045701E-9</c:v>
                </c:pt>
                <c:pt idx="12">
                  <c:v>3.4956199044781101E-9</c:v>
                </c:pt>
                <c:pt idx="13">
                  <c:v>3.87854673035058E-9</c:v>
                </c:pt>
                <c:pt idx="14">
                  <c:v>4.3647864472141701E-9</c:v>
                </c:pt>
                <c:pt idx="15">
                  <c:v>4.8024216808398304E-9</c:v>
                </c:pt>
                <c:pt idx="16">
                  <c:v>5.1355290890317696E-9</c:v>
                </c:pt>
                <c:pt idx="17">
                  <c:v>5.2894280662363604E-9</c:v>
                </c:pt>
                <c:pt idx="18">
                  <c:v>5.7819545432717101E-9</c:v>
                </c:pt>
                <c:pt idx="19">
                  <c:v>5.5857029134845097E-9</c:v>
                </c:pt>
                <c:pt idx="20">
                  <c:v>5.3569446644056003E-9</c:v>
                </c:pt>
                <c:pt idx="21">
                  <c:v>5.0353833324170203E-9</c:v>
                </c:pt>
                <c:pt idx="22">
                  <c:v>4.5267947752994502E-9</c:v>
                </c:pt>
                <c:pt idx="23">
                  <c:v>3.9249216367141404E-9</c:v>
                </c:pt>
                <c:pt idx="24">
                  <c:v>3.47431436105203E-9</c:v>
                </c:pt>
                <c:pt idx="25">
                  <c:v>3.2249595792192902E-9</c:v>
                </c:pt>
                <c:pt idx="26">
                  <c:v>2.9618263803625101E-9</c:v>
                </c:pt>
                <c:pt idx="27">
                  <c:v>2.7018025207074201E-9</c:v>
                </c:pt>
                <c:pt idx="28">
                  <c:v>2.5649084604726702E-9</c:v>
                </c:pt>
                <c:pt idx="29">
                  <c:v>2.4857360659875398E-9</c:v>
                </c:pt>
                <c:pt idx="30">
                  <c:v>2.45748482496599E-9</c:v>
                </c:pt>
                <c:pt idx="31">
                  <c:v>2.3896731121613701E-9</c:v>
                </c:pt>
                <c:pt idx="32">
                  <c:v>2.25725349322377E-9</c:v>
                </c:pt>
                <c:pt idx="33">
                  <c:v>2.0161637941423E-9</c:v>
                </c:pt>
                <c:pt idx="34">
                  <c:v>1.67655432539656E-9</c:v>
                </c:pt>
                <c:pt idx="35">
                  <c:v>1.3068280234776199E-9</c:v>
                </c:pt>
                <c:pt idx="36">
                  <c:v>9.7698390893937198E-10</c:v>
                </c:pt>
                <c:pt idx="37">
                  <c:v>7.3923262803677302E-10</c:v>
                </c:pt>
                <c:pt idx="38">
                  <c:v>5.3880276697267796E-10</c:v>
                </c:pt>
                <c:pt idx="39">
                  <c:v>4.1859808951015698E-10</c:v>
                </c:pt>
                <c:pt idx="40">
                  <c:v>3.1746957794014401E-10</c:v>
                </c:pt>
                <c:pt idx="41">
                  <c:v>2.5097467572324599E-10</c:v>
                </c:pt>
                <c:pt idx="42">
                  <c:v>2.15513168715141E-10</c:v>
                </c:pt>
                <c:pt idx="43">
                  <c:v>2.07581942577975E-10</c:v>
                </c:pt>
                <c:pt idx="44">
                  <c:v>2.1278761569346901E-10</c:v>
                </c:pt>
                <c:pt idx="45">
                  <c:v>2.3807759211402098E-10</c:v>
                </c:pt>
                <c:pt idx="46">
                  <c:v>3.0150397920640901E-10</c:v>
                </c:pt>
                <c:pt idx="47">
                  <c:v>4.4930004744484499E-10</c:v>
                </c:pt>
                <c:pt idx="48">
                  <c:v>7.8627508302847904E-10</c:v>
                </c:pt>
                <c:pt idx="49">
                  <c:v>1.27104618685055E-9</c:v>
                </c:pt>
                <c:pt idx="50">
                  <c:v>1.43954594803237E-9</c:v>
                </c:pt>
                <c:pt idx="51">
                  <c:v>1.0352301559870799E-9</c:v>
                </c:pt>
                <c:pt idx="52">
                  <c:v>4.9006527672839305E-10</c:v>
                </c:pt>
                <c:pt idx="53">
                  <c:v>1.97544718018822E-10</c:v>
                </c:pt>
                <c:pt idx="54">
                  <c:v>9.9158277104812602E-11</c:v>
                </c:pt>
                <c:pt idx="55">
                  <c:v>5.2527659812002298E-11</c:v>
                </c:pt>
                <c:pt idx="56">
                  <c:v>3.4959131062924499E-11</c:v>
                </c:pt>
                <c:pt idx="57">
                  <c:v>2.2252285418747301E-11</c:v>
                </c:pt>
                <c:pt idx="58">
                  <c:v>1.3924583390486E-11</c:v>
                </c:pt>
                <c:pt idx="59">
                  <c:v>1.37717675834138E-11</c:v>
                </c:pt>
                <c:pt idx="60">
                  <c:v>9.6952020631114805E-12</c:v>
                </c:pt>
                <c:pt idx="61">
                  <c:v>5.9751791317928402E-12</c:v>
                </c:pt>
                <c:pt idx="62">
                  <c:v>8.8979755365722502E-12</c:v>
                </c:pt>
                <c:pt idx="63">
                  <c:v>5.0348616514117101E-12</c:v>
                </c:pt>
                <c:pt idx="64">
                  <c:v>8.6354824237829597E-12</c:v>
                </c:pt>
                <c:pt idx="65">
                  <c:v>3.59213844994063E-12</c:v>
                </c:pt>
                <c:pt idx="66">
                  <c:v>5.5719543363656502E-12</c:v>
                </c:pt>
                <c:pt idx="67">
                  <c:v>8.58085533064173E-12</c:v>
                </c:pt>
                <c:pt idx="68">
                  <c:v>3.7392020078714503E-12</c:v>
                </c:pt>
                <c:pt idx="69">
                  <c:v>4.6904608622056096E-12</c:v>
                </c:pt>
                <c:pt idx="70">
                  <c:v>1.58767689780474E-12</c:v>
                </c:pt>
                <c:pt idx="71">
                  <c:v>4.4655950672331798E-12</c:v>
                </c:pt>
                <c:pt idx="72">
                  <c:v>8.8575511767095495E-12</c:v>
                </c:pt>
                <c:pt idx="73">
                  <c:v>8.9655284237542696E-12</c:v>
                </c:pt>
                <c:pt idx="74">
                  <c:v>4.3258402459729599E-12</c:v>
                </c:pt>
                <c:pt idx="75">
                  <c:v>1.37433579424464E-11</c:v>
                </c:pt>
                <c:pt idx="76">
                  <c:v>7.1498495028752196E-12</c:v>
                </c:pt>
                <c:pt idx="77">
                  <c:v>1.4679847293416499E-11</c:v>
                </c:pt>
                <c:pt idx="78">
                  <c:v>2.8506518407540502E-12</c:v>
                </c:pt>
                <c:pt idx="79">
                  <c:v>3.22973436185254E-12</c:v>
                </c:pt>
                <c:pt idx="80">
                  <c:v>1.6612494628565099E-11</c:v>
                </c:pt>
                <c:pt idx="81">
                  <c:v>1.2853647404654099E-11</c:v>
                </c:pt>
                <c:pt idx="82">
                  <c:v>7.5482868014306708E-12</c:v>
                </c:pt>
                <c:pt idx="83">
                  <c:v>1.1132894142579199E-11</c:v>
                </c:pt>
                <c:pt idx="84">
                  <c:v>1.2217820758333899E-11</c:v>
                </c:pt>
                <c:pt idx="85">
                  <c:v>2.3876157443830499E-11</c:v>
                </c:pt>
                <c:pt idx="86">
                  <c:v>1.0685960735939999E-11</c:v>
                </c:pt>
                <c:pt idx="87">
                  <c:v>1.99570535966331E-11</c:v>
                </c:pt>
                <c:pt idx="88">
                  <c:v>3.5343604553030201E-11</c:v>
                </c:pt>
                <c:pt idx="89">
                  <c:v>2.7942909336384901E-11</c:v>
                </c:pt>
                <c:pt idx="90">
                  <c:v>4.0879120454198898E-11</c:v>
                </c:pt>
                <c:pt idx="91">
                  <c:v>4.27196988498267E-11</c:v>
                </c:pt>
                <c:pt idx="92">
                  <c:v>6.1853209999681797E-11</c:v>
                </c:pt>
                <c:pt idx="93">
                  <c:v>6.2460170186798506E-11</c:v>
                </c:pt>
                <c:pt idx="94">
                  <c:v>7.0124732224954796E-11</c:v>
                </c:pt>
                <c:pt idx="95">
                  <c:v>8.4725890074409401E-11</c:v>
                </c:pt>
                <c:pt idx="96">
                  <c:v>1.26688224629075E-10</c:v>
                </c:pt>
                <c:pt idx="97">
                  <c:v>1.9040989057184401E-10</c:v>
                </c:pt>
                <c:pt idx="98">
                  <c:v>2.3815555243350199E-10</c:v>
                </c:pt>
                <c:pt idx="99">
                  <c:v>2.3832720425401001E-10</c:v>
                </c:pt>
                <c:pt idx="100">
                  <c:v>2.8279121128293798E-10</c:v>
                </c:pt>
                <c:pt idx="101">
                  <c:v>4.4019965099823798E-10</c:v>
                </c:pt>
                <c:pt idx="102">
                  <c:v>5.3440179820439695E-10</c:v>
                </c:pt>
                <c:pt idx="103">
                  <c:v>7.26994731491872E-10</c:v>
                </c:pt>
                <c:pt idx="104">
                  <c:v>9.0794100810531398E-10</c:v>
                </c:pt>
                <c:pt idx="105">
                  <c:v>1.2682282148374899E-9</c:v>
                </c:pt>
                <c:pt idx="106">
                  <c:v>1.74710519487598E-9</c:v>
                </c:pt>
                <c:pt idx="107">
                  <c:v>2.2611582721297701E-9</c:v>
                </c:pt>
                <c:pt idx="108">
                  <c:v>3.06477426073885E-9</c:v>
                </c:pt>
                <c:pt idx="109">
                  <c:v>4.2878006296462402E-9</c:v>
                </c:pt>
                <c:pt idx="110">
                  <c:v>5.98513387371166E-9</c:v>
                </c:pt>
                <c:pt idx="111">
                  <c:v>8.0986905246916995E-9</c:v>
                </c:pt>
                <c:pt idx="112">
                  <c:v>1.14299056217784E-8</c:v>
                </c:pt>
                <c:pt idx="113">
                  <c:v>1.5962651417240701E-8</c:v>
                </c:pt>
                <c:pt idx="114">
                  <c:v>2.2150208932695801E-8</c:v>
                </c:pt>
                <c:pt idx="115">
                  <c:v>3.12020834293692E-8</c:v>
                </c:pt>
                <c:pt idx="116">
                  <c:v>4.4378483716960001E-8</c:v>
                </c:pt>
                <c:pt idx="117">
                  <c:v>6.3572230202542395E-8</c:v>
                </c:pt>
                <c:pt idx="118">
                  <c:v>9.1528186084009003E-8</c:v>
                </c:pt>
                <c:pt idx="119">
                  <c:v>1.32169927092465E-7</c:v>
                </c:pt>
                <c:pt idx="120">
                  <c:v>1.9374908939991499E-7</c:v>
                </c:pt>
                <c:pt idx="121">
                  <c:v>2.8669090834724703E-7</c:v>
                </c:pt>
                <c:pt idx="122">
                  <c:v>4.31935270789533E-7</c:v>
                </c:pt>
                <c:pt idx="123">
                  <c:v>6.5328371053440605E-7</c:v>
                </c:pt>
                <c:pt idx="124">
                  <c:v>1.0251656247928499E-6</c:v>
                </c:pt>
                <c:pt idx="125">
                  <c:v>1.6206415998535801E-6</c:v>
                </c:pt>
                <c:pt idx="126">
                  <c:v>2.6773249649974699E-6</c:v>
                </c:pt>
                <c:pt idx="127">
                  <c:v>4.53963535875363E-6</c:v>
                </c:pt>
                <c:pt idx="128">
                  <c:v>8.0970857021174699E-6</c:v>
                </c:pt>
                <c:pt idx="129">
                  <c:v>1.49972313259881E-5</c:v>
                </c:pt>
                <c:pt idx="130">
                  <c:v>2.93495461681995E-5</c:v>
                </c:pt>
                <c:pt idx="131">
                  <c:v>6.1938836272161399E-5</c:v>
                </c:pt>
                <c:pt idx="132">
                  <c:v>1.37298960211183E-4</c:v>
                </c:pt>
                <c:pt idx="133">
                  <c:v>2.96506236774912E-4</c:v>
                </c:pt>
                <c:pt idx="134">
                  <c:v>5.5639351398312502E-4</c:v>
                </c:pt>
                <c:pt idx="135">
                  <c:v>8.5168253958616403E-4</c:v>
                </c:pt>
                <c:pt idx="136">
                  <c:v>1.0723582456979399E-3</c:v>
                </c:pt>
                <c:pt idx="137">
                  <c:v>1.17087144937889E-3</c:v>
                </c:pt>
                <c:pt idx="138">
                  <c:v>1.1871895569201599E-3</c:v>
                </c:pt>
                <c:pt idx="139">
                  <c:v>1.17525597079799E-3</c:v>
                </c:pt>
                <c:pt idx="140">
                  <c:v>1.14855113245557E-3</c:v>
                </c:pt>
                <c:pt idx="141">
                  <c:v>1.0923816006489101E-3</c:v>
                </c:pt>
                <c:pt idx="142">
                  <c:v>9.7601049327032696E-4</c:v>
                </c:pt>
                <c:pt idx="143">
                  <c:v>7.71638925875165E-4</c:v>
                </c:pt>
                <c:pt idx="144">
                  <c:v>5.0477624714184504E-4</c:v>
                </c:pt>
                <c:pt idx="145">
                  <c:v>2.7615372421017302E-4</c:v>
                </c:pt>
                <c:pt idx="146">
                  <c:v>1.3528447765841299E-4</c:v>
                </c:pt>
                <c:pt idx="147">
                  <c:v>6.5041288322019501E-5</c:v>
                </c:pt>
                <c:pt idx="148">
                  <c:v>3.2591135770839599E-5</c:v>
                </c:pt>
                <c:pt idx="149">
                  <c:v>1.7268314286228601E-5</c:v>
                </c:pt>
                <c:pt idx="150">
                  <c:v>9.7572179115159005E-6</c:v>
                </c:pt>
                <c:pt idx="151">
                  <c:v>5.8335788657109802E-6</c:v>
                </c:pt>
                <c:pt idx="152">
                  <c:v>3.5750105020147399E-6</c:v>
                </c:pt>
                <c:pt idx="153">
                  <c:v>2.2905683488803998E-6</c:v>
                </c:pt>
                <c:pt idx="154">
                  <c:v>1.52208171619532E-6</c:v>
                </c:pt>
                <c:pt idx="155">
                  <c:v>1.0346639522361701E-6</c:v>
                </c:pt>
                <c:pt idx="156">
                  <c:v>7.2275080867061997E-7</c:v>
                </c:pt>
                <c:pt idx="157">
                  <c:v>5.15403270121234E-7</c:v>
                </c:pt>
                <c:pt idx="158">
                  <c:v>3.7539671970764901E-7</c:v>
                </c:pt>
                <c:pt idx="159">
                  <c:v>2.80046254680553E-7</c:v>
                </c:pt>
                <c:pt idx="160">
                  <c:v>2.1098893789665801E-7</c:v>
                </c:pt>
                <c:pt idx="161">
                  <c:v>1.61731542454775E-7</c:v>
                </c:pt>
                <c:pt idx="162">
                  <c:v>1.2584982312083801E-7</c:v>
                </c:pt>
                <c:pt idx="163">
                  <c:v>9.8618404883411E-8</c:v>
                </c:pt>
                <c:pt idx="164">
                  <c:v>7.8160843245013194E-8</c:v>
                </c:pt>
                <c:pt idx="165">
                  <c:v>6.27562362316218E-8</c:v>
                </c:pt>
                <c:pt idx="166">
                  <c:v>5.1393868940866398E-8</c:v>
                </c:pt>
                <c:pt idx="167">
                  <c:v>4.1282405598883401E-8</c:v>
                </c:pt>
                <c:pt idx="168">
                  <c:v>3.4358592680545001E-8</c:v>
                </c:pt>
                <c:pt idx="169">
                  <c:v>2.8261082671756E-8</c:v>
                </c:pt>
                <c:pt idx="170">
                  <c:v>2.3976762993815701E-8</c:v>
                </c:pt>
                <c:pt idx="171">
                  <c:v>2.03132533954935E-8</c:v>
                </c:pt>
                <c:pt idx="172">
                  <c:v>1.7267589988990399E-8</c:v>
                </c:pt>
                <c:pt idx="173">
                  <c:v>1.5007238213159199E-8</c:v>
                </c:pt>
                <c:pt idx="174">
                  <c:v>1.2922384025592401E-8</c:v>
                </c:pt>
                <c:pt idx="175">
                  <c:v>1.10724078570768E-8</c:v>
                </c:pt>
                <c:pt idx="176">
                  <c:v>9.5614429265770493E-9</c:v>
                </c:pt>
                <c:pt idx="177">
                  <c:v>8.4370516249080192E-9</c:v>
                </c:pt>
                <c:pt idx="178">
                  <c:v>7.4036070470569602E-9</c:v>
                </c:pt>
                <c:pt idx="179">
                  <c:v>6.8246058402763099E-9</c:v>
                </c:pt>
                <c:pt idx="180">
                  <c:v>5.8915046839614097E-9</c:v>
                </c:pt>
                <c:pt idx="181">
                  <c:v>5.1342593857073197E-9</c:v>
                </c:pt>
                <c:pt idx="182">
                  <c:v>4.5851320953190802E-9</c:v>
                </c:pt>
                <c:pt idx="183">
                  <c:v>4.1198207469999497E-9</c:v>
                </c:pt>
                <c:pt idx="184">
                  <c:v>3.9366221478913597E-9</c:v>
                </c:pt>
                <c:pt idx="185">
                  <c:v>3.2950415487945302E-9</c:v>
                </c:pt>
                <c:pt idx="186">
                  <c:v>2.7186866304243601E-9</c:v>
                </c:pt>
                <c:pt idx="187">
                  <c:v>2.8532049999562202E-9</c:v>
                </c:pt>
                <c:pt idx="188">
                  <c:v>2.4640839415393201E-9</c:v>
                </c:pt>
                <c:pt idx="189">
                  <c:v>2.0201257003784302E-9</c:v>
                </c:pt>
                <c:pt idx="190">
                  <c:v>2.0197105841639002E-9</c:v>
                </c:pt>
                <c:pt idx="191">
                  <c:v>1.67519319247975E-9</c:v>
                </c:pt>
                <c:pt idx="192">
                  <c:v>1.5903154566491501E-9</c:v>
                </c:pt>
                <c:pt idx="193">
                  <c:v>1.5119636748734401E-9</c:v>
                </c:pt>
                <c:pt idx="194">
                  <c:v>1.21288505270154E-9</c:v>
                </c:pt>
                <c:pt idx="195">
                  <c:v>1.08878465868997E-9</c:v>
                </c:pt>
                <c:pt idx="196">
                  <c:v>1.0297284910177401E-9</c:v>
                </c:pt>
                <c:pt idx="197">
                  <c:v>8.7186361241303699E-10</c:v>
                </c:pt>
                <c:pt idx="198">
                  <c:v>8.2786139594587605E-10</c:v>
                </c:pt>
                <c:pt idx="199">
                  <c:v>5.6073261311501498E-10</c:v>
                </c:pt>
                <c:pt idx="200">
                  <c:v>6.5197996205234096E-10</c:v>
                </c:pt>
                <c:pt idx="201">
                  <c:v>6.1842757275367499E-10</c:v>
                </c:pt>
                <c:pt idx="202">
                  <c:v>5.2046520363491997E-10</c:v>
                </c:pt>
                <c:pt idx="203">
                  <c:v>3.83297006335057E-10</c:v>
                </c:pt>
                <c:pt idx="204">
                  <c:v>3.1954523176745299E-10</c:v>
                </c:pt>
                <c:pt idx="205">
                  <c:v>4.4586874370692999E-10</c:v>
                </c:pt>
                <c:pt idx="206">
                  <c:v>2.6382898369687898E-10</c:v>
                </c:pt>
                <c:pt idx="207">
                  <c:v>2.9333280198048201E-10</c:v>
                </c:pt>
                <c:pt idx="208">
                  <c:v>2.75555285494585E-10</c:v>
                </c:pt>
                <c:pt idx="209">
                  <c:v>1.33312262759684E-10</c:v>
                </c:pt>
                <c:pt idx="210">
                  <c:v>2.1545944813614001E-10</c:v>
                </c:pt>
                <c:pt idx="211">
                  <c:v>1.95327994049192E-10</c:v>
                </c:pt>
                <c:pt idx="212">
                  <c:v>1.52935816160395E-10</c:v>
                </c:pt>
                <c:pt idx="213">
                  <c:v>2.4124066495160601E-10</c:v>
                </c:pt>
                <c:pt idx="214">
                  <c:v>1.29876750727263E-10</c:v>
                </c:pt>
                <c:pt idx="215">
                  <c:v>2.12157573888104E-10</c:v>
                </c:pt>
                <c:pt idx="216">
                  <c:v>6.5810209353663205E-11</c:v>
                </c:pt>
                <c:pt idx="217">
                  <c:v>5.0293228504123304E-12</c:v>
                </c:pt>
                <c:pt idx="218">
                  <c:v>1.3401886409275699E-10</c:v>
                </c:pt>
                <c:pt idx="219">
                  <c:v>5.5790965749144203E-11</c:v>
                </c:pt>
                <c:pt idx="220">
                  <c:v>1.5333182831417801E-10</c:v>
                </c:pt>
                <c:pt idx="221">
                  <c:v>1.1722649325221001E-10</c:v>
                </c:pt>
                <c:pt idx="222">
                  <c:v>4.55640145791842E-11</c:v>
                </c:pt>
                <c:pt idx="223">
                  <c:v>9.3624156867608797E-11</c:v>
                </c:pt>
                <c:pt idx="224">
                  <c:v>4.5872078149539199E-12</c:v>
                </c:pt>
                <c:pt idx="225">
                  <c:v>8.0989752439393206E-11</c:v>
                </c:pt>
                <c:pt idx="226">
                  <c:v>5.4648336782331502E-11</c:v>
                </c:pt>
                <c:pt idx="227">
                  <c:v>2.3419320625741499E-11</c:v>
                </c:pt>
                <c:pt idx="228">
                  <c:v>5.4999479374762203E-11</c:v>
                </c:pt>
                <c:pt idx="229">
                  <c:v>1.2395244524584499E-11</c:v>
                </c:pt>
                <c:pt idx="230">
                  <c:v>2.5476066915292201E-11</c:v>
                </c:pt>
                <c:pt idx="231">
                  <c:v>4.8614938440000401E-11</c:v>
                </c:pt>
                <c:pt idx="232">
                  <c:v>5.2097705637306996E-12</c:v>
                </c:pt>
                <c:pt idx="233">
                  <c:v>3.30326798352448E-11</c:v>
                </c:pt>
                <c:pt idx="234">
                  <c:v>1.1680702051612399E-10</c:v>
                </c:pt>
                <c:pt idx="235">
                  <c:v>5.8292955656275401E-12</c:v>
                </c:pt>
                <c:pt idx="236">
                  <c:v>4.2779972180351401E-11</c:v>
                </c:pt>
                <c:pt idx="237">
                  <c:v>7.1120587396165597E-11</c:v>
                </c:pt>
                <c:pt idx="238">
                  <c:v>6.9635318321835896E-12</c:v>
                </c:pt>
                <c:pt idx="239">
                  <c:v>7.2324905964867097E-11</c:v>
                </c:pt>
                <c:pt idx="240">
                  <c:v>3.17891652936208E-12</c:v>
                </c:pt>
                <c:pt idx="241">
                  <c:v>5.4446859874004198E-11</c:v>
                </c:pt>
                <c:pt idx="242">
                  <c:v>3.0390075258394799E-11</c:v>
                </c:pt>
                <c:pt idx="243">
                  <c:v>7.6970353773281198E-11</c:v>
                </c:pt>
                <c:pt idx="244">
                  <c:v>8.5278716731237301E-11</c:v>
                </c:pt>
                <c:pt idx="245">
                  <c:v>7.8083431898701508E-12</c:v>
                </c:pt>
                <c:pt idx="246">
                  <c:v>2.9180814972780702E-12</c:v>
                </c:pt>
                <c:pt idx="247">
                  <c:v>6.8983820368835801E-11</c:v>
                </c:pt>
                <c:pt idx="248">
                  <c:v>2.4026121176682499E-11</c:v>
                </c:pt>
                <c:pt idx="249">
                  <c:v>2.9183822714423997E-11</c:v>
                </c:pt>
                <c:pt idx="250">
                  <c:v>7.4389946969160803E-12</c:v>
                </c:pt>
                <c:pt idx="251">
                  <c:v>3.2817521795510098E-13</c:v>
                </c:pt>
                <c:pt idx="252">
                  <c:v>1.8065631782558901E-11</c:v>
                </c:pt>
                <c:pt idx="253">
                  <c:v>1.2020952642490699E-11</c:v>
                </c:pt>
                <c:pt idx="254">
                  <c:v>5.9297537753388798E-11</c:v>
                </c:pt>
                <c:pt idx="255">
                  <c:v>6.5767815312025402E-12</c:v>
                </c:pt>
                <c:pt idx="256">
                  <c:v>6.8524982139468802E-12</c:v>
                </c:pt>
                <c:pt idx="257">
                  <c:v>3.7288170860157E-11</c:v>
                </c:pt>
                <c:pt idx="258">
                  <c:v>3.4088997180223402E-11</c:v>
                </c:pt>
                <c:pt idx="259">
                  <c:v>6.6602137969525698E-12</c:v>
                </c:pt>
                <c:pt idx="260">
                  <c:v>1.5552756518620899E-12</c:v>
                </c:pt>
                <c:pt idx="261">
                  <c:v>7.8592960422930904E-12</c:v>
                </c:pt>
                <c:pt idx="262">
                  <c:v>1.10386938716524E-11</c:v>
                </c:pt>
                <c:pt idx="263">
                  <c:v>5.1314887636725702E-12</c:v>
                </c:pt>
                <c:pt idx="264">
                  <c:v>2.5739343174893202E-12</c:v>
                </c:pt>
                <c:pt idx="265">
                  <c:v>1.38252860791957E-11</c:v>
                </c:pt>
                <c:pt idx="266">
                  <c:v>4.98879820690167E-11</c:v>
                </c:pt>
                <c:pt idx="267">
                  <c:v>1.2483632284552699E-11</c:v>
                </c:pt>
                <c:pt idx="268">
                  <c:v>1.47957732596557E-11</c:v>
                </c:pt>
                <c:pt idx="269">
                  <c:v>8.1081093901379593E-12</c:v>
                </c:pt>
                <c:pt idx="270">
                  <c:v>5.3363790476593003E-11</c:v>
                </c:pt>
                <c:pt idx="271">
                  <c:v>1.5216526613609998E-11</c:v>
                </c:pt>
                <c:pt idx="272">
                  <c:v>2.24407814945682E-11</c:v>
                </c:pt>
                <c:pt idx="273">
                  <c:v>9.0995912390811298E-12</c:v>
                </c:pt>
                <c:pt idx="274">
                  <c:v>4.4722795459557902E-11</c:v>
                </c:pt>
                <c:pt idx="275">
                  <c:v>1.6516697261552601E-11</c:v>
                </c:pt>
                <c:pt idx="276">
                  <c:v>2.0391992304426499E-11</c:v>
                </c:pt>
                <c:pt idx="277">
                  <c:v>7.4256778409575005E-12</c:v>
                </c:pt>
                <c:pt idx="278">
                  <c:v>3.1633478353033302E-11</c:v>
                </c:pt>
                <c:pt idx="279">
                  <c:v>6.3872935682806301E-13</c:v>
                </c:pt>
                <c:pt idx="280">
                  <c:v>1.6198326181216599E-11</c:v>
                </c:pt>
                <c:pt idx="281">
                  <c:v>8.2462354834186901E-12</c:v>
                </c:pt>
                <c:pt idx="282">
                  <c:v>3.5401998738656498E-11</c:v>
                </c:pt>
                <c:pt idx="283">
                  <c:v>9.3552942221117994E-12</c:v>
                </c:pt>
                <c:pt idx="284">
                  <c:v>4.8501287040000198E-12</c:v>
                </c:pt>
                <c:pt idx="285">
                  <c:v>3.5054070381341399E-11</c:v>
                </c:pt>
                <c:pt idx="286">
                  <c:v>7.3650660708151402E-12</c:v>
                </c:pt>
                <c:pt idx="287">
                  <c:v>2.2380088343413698E-12</c:v>
                </c:pt>
                <c:pt idx="288">
                  <c:v>3.3426227342162001E-11</c:v>
                </c:pt>
                <c:pt idx="289">
                  <c:v>9.3521587151484502E-12</c:v>
                </c:pt>
                <c:pt idx="290">
                  <c:v>1.5606222487246399E-11</c:v>
                </c:pt>
                <c:pt idx="291">
                  <c:v>2.0404604149252299E-11</c:v>
                </c:pt>
                <c:pt idx="292">
                  <c:v>5.3262537831590898E-12</c:v>
                </c:pt>
                <c:pt idx="293">
                  <c:v>1.8238306044915902E-12</c:v>
                </c:pt>
                <c:pt idx="294">
                  <c:v>6.7783870777370398E-12</c:v>
                </c:pt>
                <c:pt idx="295">
                  <c:v>2.1242969159747398E-11</c:v>
                </c:pt>
                <c:pt idx="296">
                  <c:v>1.34756532033137E-11</c:v>
                </c:pt>
                <c:pt idx="297">
                  <c:v>2.0284958914272598E-12</c:v>
                </c:pt>
                <c:pt idx="298">
                  <c:v>2.6622820232897901E-11</c:v>
                </c:pt>
                <c:pt idx="299">
                  <c:v>6.0654797404247103E-12</c:v>
                </c:pt>
                <c:pt idx="300">
                  <c:v>4.35063976176762E-12</c:v>
                </c:pt>
              </c:numCache>
            </c:numRef>
          </c:val>
          <c:smooth val="0"/>
          <c:extLst>
            <c:ext xmlns:c16="http://schemas.microsoft.com/office/drawing/2014/chart" uri="{C3380CC4-5D6E-409C-BE32-E72D297353CC}">
              <c16:uniqueId val="{00000002-97B1-435A-B78D-79977EB3468B}"/>
            </c:ext>
          </c:extLst>
        </c:ser>
        <c:ser>
          <c:idx val="3"/>
          <c:order val="3"/>
          <c:spPr>
            <a:ln w="28575" cap="rnd">
              <a:solidFill>
                <a:srgbClr val="FFC00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Spectra'!$E$3:$E$303</c:f>
              <c:numCache>
                <c:formatCode>0.00E+00</c:formatCode>
                <c:ptCount val="301"/>
                <c:pt idx="0">
                  <c:v>1.6090524583180201E-13</c:v>
                </c:pt>
                <c:pt idx="1">
                  <c:v>5.7478876539291001E-13</c:v>
                </c:pt>
                <c:pt idx="2">
                  <c:v>5.8136129894439496E-13</c:v>
                </c:pt>
                <c:pt idx="3">
                  <c:v>3.7756488156823098E-13</c:v>
                </c:pt>
                <c:pt idx="4">
                  <c:v>7.1556591018789904E-13</c:v>
                </c:pt>
                <c:pt idx="5">
                  <c:v>5.8103356916059404E-13</c:v>
                </c:pt>
                <c:pt idx="6">
                  <c:v>7.0721223374096195E-14</c:v>
                </c:pt>
                <c:pt idx="7">
                  <c:v>9.0587734609857503E-13</c:v>
                </c:pt>
                <c:pt idx="8">
                  <c:v>1.1901114624080001E-12</c:v>
                </c:pt>
                <c:pt idx="9">
                  <c:v>1.6720979081224501E-12</c:v>
                </c:pt>
                <c:pt idx="10">
                  <c:v>3.5022283079426899E-13</c:v>
                </c:pt>
                <c:pt idx="11">
                  <c:v>1.8370502495266001E-12</c:v>
                </c:pt>
                <c:pt idx="12">
                  <c:v>2.81170467730045E-12</c:v>
                </c:pt>
                <c:pt idx="13">
                  <c:v>1.4236690592093099E-12</c:v>
                </c:pt>
                <c:pt idx="14">
                  <c:v>2.0075407862862302E-12</c:v>
                </c:pt>
                <c:pt idx="15">
                  <c:v>6.5547442723317202E-12</c:v>
                </c:pt>
                <c:pt idx="16">
                  <c:v>9.9583872302339396E-13</c:v>
                </c:pt>
                <c:pt idx="17">
                  <c:v>2.0632156548223899E-12</c:v>
                </c:pt>
                <c:pt idx="18">
                  <c:v>5.6247213187174702E-12</c:v>
                </c:pt>
                <c:pt idx="19">
                  <c:v>1.3790754476398601E-12</c:v>
                </c:pt>
                <c:pt idx="20">
                  <c:v>5.0944834896794302E-12</c:v>
                </c:pt>
                <c:pt idx="21">
                  <c:v>2.6061057952511998E-12</c:v>
                </c:pt>
                <c:pt idx="22">
                  <c:v>6.0449701944103399E-12</c:v>
                </c:pt>
                <c:pt idx="23">
                  <c:v>9.8904749016785001E-13</c:v>
                </c:pt>
                <c:pt idx="24">
                  <c:v>5.9622874193554899E-13</c:v>
                </c:pt>
                <c:pt idx="25">
                  <c:v>7.9258779809797692E-12</c:v>
                </c:pt>
                <c:pt idx="26">
                  <c:v>2.29637019822591E-12</c:v>
                </c:pt>
                <c:pt idx="27">
                  <c:v>1.07982717887762E-12</c:v>
                </c:pt>
                <c:pt idx="28">
                  <c:v>6.2316283124655298E-12</c:v>
                </c:pt>
                <c:pt idx="29">
                  <c:v>6.5014395018998003E-12</c:v>
                </c:pt>
                <c:pt idx="30">
                  <c:v>6.0562711800589896E-12</c:v>
                </c:pt>
                <c:pt idx="31">
                  <c:v>2.3174150756807701E-12</c:v>
                </c:pt>
                <c:pt idx="32">
                  <c:v>7.2715085223855397E-13</c:v>
                </c:pt>
                <c:pt idx="33">
                  <c:v>7.1072974003506898E-12</c:v>
                </c:pt>
                <c:pt idx="34">
                  <c:v>2.4104283341609402E-12</c:v>
                </c:pt>
                <c:pt idx="35">
                  <c:v>3.5485476051371798E-12</c:v>
                </c:pt>
                <c:pt idx="36">
                  <c:v>9.5237194443883104E-13</c:v>
                </c:pt>
                <c:pt idx="37">
                  <c:v>1.8652368652184399E-12</c:v>
                </c:pt>
                <c:pt idx="38">
                  <c:v>3.4726162423278999E-12</c:v>
                </c:pt>
                <c:pt idx="39">
                  <c:v>2.3295751751129201E-13</c:v>
                </c:pt>
                <c:pt idx="40">
                  <c:v>1.1601239690017599E-12</c:v>
                </c:pt>
                <c:pt idx="41">
                  <c:v>5.4081651922681401E-13</c:v>
                </c:pt>
                <c:pt idx="42">
                  <c:v>1.4434015251721E-12</c:v>
                </c:pt>
                <c:pt idx="43">
                  <c:v>3.1292861528124E-12</c:v>
                </c:pt>
                <c:pt idx="44">
                  <c:v>2.8628866957339899E-12</c:v>
                </c:pt>
                <c:pt idx="45">
                  <c:v>4.8218171670653305E-13</c:v>
                </c:pt>
                <c:pt idx="46">
                  <c:v>9.4095253620409696E-13</c:v>
                </c:pt>
                <c:pt idx="47">
                  <c:v>7.5079515888716097E-13</c:v>
                </c:pt>
                <c:pt idx="48">
                  <c:v>1.15996561788391E-12</c:v>
                </c:pt>
                <c:pt idx="49">
                  <c:v>2.7732513362687401E-12</c:v>
                </c:pt>
                <c:pt idx="50">
                  <c:v>9.3254791535348807E-13</c:v>
                </c:pt>
                <c:pt idx="51">
                  <c:v>1.9645899721845399E-12</c:v>
                </c:pt>
                <c:pt idx="52">
                  <c:v>1.5148479561953699E-12</c:v>
                </c:pt>
                <c:pt idx="53">
                  <c:v>6.7243655972725004E-13</c:v>
                </c:pt>
                <c:pt idx="54">
                  <c:v>1.6451732009955399E-12</c:v>
                </c:pt>
                <c:pt idx="55">
                  <c:v>1.9317421750487201E-12</c:v>
                </c:pt>
                <c:pt idx="56">
                  <c:v>6.4715972285302504E-13</c:v>
                </c:pt>
                <c:pt idx="57">
                  <c:v>1.65836531934496E-12</c:v>
                </c:pt>
                <c:pt idx="58">
                  <c:v>1.8358637160817401E-12</c:v>
                </c:pt>
                <c:pt idx="59">
                  <c:v>4.29858811917491E-12</c:v>
                </c:pt>
                <c:pt idx="60">
                  <c:v>5.9135469668439801E-14</c:v>
                </c:pt>
                <c:pt idx="61">
                  <c:v>8.9901567155446697E-13</c:v>
                </c:pt>
                <c:pt idx="62">
                  <c:v>2.8047478029608402E-12</c:v>
                </c:pt>
                <c:pt idx="63">
                  <c:v>1.3501846801714501E-12</c:v>
                </c:pt>
                <c:pt idx="64">
                  <c:v>2.05199409457851E-12</c:v>
                </c:pt>
                <c:pt idx="65">
                  <c:v>6.8926997618882705E-14</c:v>
                </c:pt>
                <c:pt idx="66">
                  <c:v>1.3760820392138399E-13</c:v>
                </c:pt>
                <c:pt idx="67">
                  <c:v>6.90724583561126E-13</c:v>
                </c:pt>
                <c:pt idx="68">
                  <c:v>1.2527297035367499E-12</c:v>
                </c:pt>
                <c:pt idx="69">
                  <c:v>2.35931859842001E-12</c:v>
                </c:pt>
                <c:pt idx="70">
                  <c:v>1.0027329264861E-12</c:v>
                </c:pt>
                <c:pt idx="71">
                  <c:v>6.1261415130689703E-13</c:v>
                </c:pt>
                <c:pt idx="72">
                  <c:v>4.9660825873510801E-12</c:v>
                </c:pt>
                <c:pt idx="73">
                  <c:v>2.0566828851292399E-12</c:v>
                </c:pt>
                <c:pt idx="74">
                  <c:v>1.6017250263194799E-12</c:v>
                </c:pt>
                <c:pt idx="75">
                  <c:v>2.5849317449263998E-12</c:v>
                </c:pt>
                <c:pt idx="76">
                  <c:v>1.45157584376457E-12</c:v>
                </c:pt>
                <c:pt idx="77">
                  <c:v>8.4398496347319197E-13</c:v>
                </c:pt>
                <c:pt idx="78">
                  <c:v>9.6694702263041202E-13</c:v>
                </c:pt>
                <c:pt idx="79">
                  <c:v>2.64135634159505E-12</c:v>
                </c:pt>
                <c:pt idx="80">
                  <c:v>4.5616262055482502E-12</c:v>
                </c:pt>
                <c:pt idx="81">
                  <c:v>9.1975121695435795E-12</c:v>
                </c:pt>
                <c:pt idx="82">
                  <c:v>5.98798235225135E-12</c:v>
                </c:pt>
                <c:pt idx="83">
                  <c:v>5.3467085258206701E-12</c:v>
                </c:pt>
                <c:pt idx="84">
                  <c:v>3.3373019876603901E-12</c:v>
                </c:pt>
                <c:pt idx="85">
                  <c:v>1.22172128174522E-11</c:v>
                </c:pt>
                <c:pt idx="86">
                  <c:v>4.9159815482767997E-12</c:v>
                </c:pt>
                <c:pt idx="87">
                  <c:v>1.43882960282853E-12</c:v>
                </c:pt>
                <c:pt idx="88">
                  <c:v>6.1142401084040303E-12</c:v>
                </c:pt>
                <c:pt idx="89">
                  <c:v>1.4701394224755E-11</c:v>
                </c:pt>
                <c:pt idx="90">
                  <c:v>6.6177648941021201E-12</c:v>
                </c:pt>
                <c:pt idx="91">
                  <c:v>1.03599862905491E-11</c:v>
                </c:pt>
                <c:pt idx="92">
                  <c:v>2.1944148799222901E-11</c:v>
                </c:pt>
                <c:pt idx="93">
                  <c:v>2.9328887143840199E-12</c:v>
                </c:pt>
                <c:pt idx="94">
                  <c:v>2.6669657936077202E-12</c:v>
                </c:pt>
                <c:pt idx="95">
                  <c:v>7.7150984486179795E-12</c:v>
                </c:pt>
                <c:pt idx="96">
                  <c:v>1.9781002163061202E-11</c:v>
                </c:pt>
                <c:pt idx="97">
                  <c:v>1.1712598344837199E-12</c:v>
                </c:pt>
                <c:pt idx="98">
                  <c:v>4.59870643676286E-12</c:v>
                </c:pt>
                <c:pt idx="99">
                  <c:v>6.2976258243205403E-12</c:v>
                </c:pt>
                <c:pt idx="100">
                  <c:v>6.8471592863296196E-11</c:v>
                </c:pt>
                <c:pt idx="101">
                  <c:v>4.3561219390156701E-11</c:v>
                </c:pt>
                <c:pt idx="102">
                  <c:v>2.4147234618203601E-12</c:v>
                </c:pt>
                <c:pt idx="103">
                  <c:v>2.63027039821435E-11</c:v>
                </c:pt>
                <c:pt idx="104">
                  <c:v>6.3668202578717794E-11</c:v>
                </c:pt>
                <c:pt idx="105">
                  <c:v>1.2142593912547701E-11</c:v>
                </c:pt>
                <c:pt idx="106">
                  <c:v>3.6517578735656902E-11</c:v>
                </c:pt>
                <c:pt idx="107">
                  <c:v>4.7685684779013099E-11</c:v>
                </c:pt>
                <c:pt idx="108">
                  <c:v>3.9597706565545002E-12</c:v>
                </c:pt>
                <c:pt idx="109">
                  <c:v>1.0987780941078799E-10</c:v>
                </c:pt>
                <c:pt idx="110">
                  <c:v>1.5659937724422699E-11</c:v>
                </c:pt>
                <c:pt idx="111">
                  <c:v>1.54111738434297E-10</c:v>
                </c:pt>
                <c:pt idx="112">
                  <c:v>9.3910021922263904E-12</c:v>
                </c:pt>
                <c:pt idx="113">
                  <c:v>6.97563808632209E-12</c:v>
                </c:pt>
                <c:pt idx="114">
                  <c:v>3.5412436244353798E-12</c:v>
                </c:pt>
                <c:pt idx="115">
                  <c:v>2.1711715783880001E-11</c:v>
                </c:pt>
                <c:pt idx="116">
                  <c:v>6.2280011870691601E-12</c:v>
                </c:pt>
                <c:pt idx="117">
                  <c:v>8.4684770909070303E-11</c:v>
                </c:pt>
                <c:pt idx="118">
                  <c:v>8.3510994969613394E-11</c:v>
                </c:pt>
                <c:pt idx="119">
                  <c:v>2.32075816844564E-10</c:v>
                </c:pt>
                <c:pt idx="120">
                  <c:v>2.47312321910396E-10</c:v>
                </c:pt>
                <c:pt idx="121">
                  <c:v>2.0856894133677701E-10</c:v>
                </c:pt>
                <c:pt idx="122">
                  <c:v>2.32770470505447E-10</c:v>
                </c:pt>
                <c:pt idx="123">
                  <c:v>1.47678202676906E-10</c:v>
                </c:pt>
                <c:pt idx="124">
                  <c:v>3.7754197846246201E-10</c:v>
                </c:pt>
                <c:pt idx="125">
                  <c:v>1.66675654105212E-10</c:v>
                </c:pt>
                <c:pt idx="126">
                  <c:v>4.2083356439499301E-10</c:v>
                </c:pt>
                <c:pt idx="127">
                  <c:v>5.1731510659998003E-10</c:v>
                </c:pt>
                <c:pt idx="128">
                  <c:v>4.8932479245325904E-10</c:v>
                </c:pt>
                <c:pt idx="129">
                  <c:v>5.72632792732552E-10</c:v>
                </c:pt>
                <c:pt idx="130">
                  <c:v>7.97543301538998E-10</c:v>
                </c:pt>
                <c:pt idx="131">
                  <c:v>7.7939044154997603E-10</c:v>
                </c:pt>
                <c:pt idx="132">
                  <c:v>1.02630973260343E-9</c:v>
                </c:pt>
                <c:pt idx="133">
                  <c:v>9.7672790623115502E-10</c:v>
                </c:pt>
                <c:pt idx="134">
                  <c:v>1.2084907266002E-9</c:v>
                </c:pt>
                <c:pt idx="135">
                  <c:v>1.56316614128221E-9</c:v>
                </c:pt>
                <c:pt idx="136">
                  <c:v>2.2290961413238598E-9</c:v>
                </c:pt>
                <c:pt idx="137">
                  <c:v>2.2958840135115401E-9</c:v>
                </c:pt>
                <c:pt idx="138">
                  <c:v>2.8753963854665499E-9</c:v>
                </c:pt>
                <c:pt idx="139">
                  <c:v>3.2846143873099402E-9</c:v>
                </c:pt>
                <c:pt idx="140">
                  <c:v>3.9781326922095504E-9</c:v>
                </c:pt>
                <c:pt idx="141">
                  <c:v>5.0338435796103498E-9</c:v>
                </c:pt>
                <c:pt idx="142">
                  <c:v>6.0492875480814E-9</c:v>
                </c:pt>
                <c:pt idx="143">
                  <c:v>7.7365870311897292E-9</c:v>
                </c:pt>
                <c:pt idx="144">
                  <c:v>9.6574170688006902E-9</c:v>
                </c:pt>
                <c:pt idx="145">
                  <c:v>1.2381441140116999E-8</c:v>
                </c:pt>
                <c:pt idx="146">
                  <c:v>1.5746322990003199E-8</c:v>
                </c:pt>
                <c:pt idx="147">
                  <c:v>2.0627992148940899E-8</c:v>
                </c:pt>
                <c:pt idx="148">
                  <c:v>2.6958645275921799E-8</c:v>
                </c:pt>
                <c:pt idx="149">
                  <c:v>3.5292001230370303E-8</c:v>
                </c:pt>
                <c:pt idx="150">
                  <c:v>4.7323185855692598E-8</c:v>
                </c:pt>
                <c:pt idx="151">
                  <c:v>6.4680217649479096E-8</c:v>
                </c:pt>
                <c:pt idx="152">
                  <c:v>8.9543924051149699E-8</c:v>
                </c:pt>
                <c:pt idx="153">
                  <c:v>1.2543540172709799E-7</c:v>
                </c:pt>
                <c:pt idx="154">
                  <c:v>1.8040995325070899E-7</c:v>
                </c:pt>
                <c:pt idx="155">
                  <c:v>2.6768033731803999E-7</c:v>
                </c:pt>
                <c:pt idx="156">
                  <c:v>4.0062667615056801E-7</c:v>
                </c:pt>
                <c:pt idx="157">
                  <c:v>6.1985510655425397E-7</c:v>
                </c:pt>
                <c:pt idx="158">
                  <c:v>9.8787553886702704E-7</c:v>
                </c:pt>
                <c:pt idx="159">
                  <c:v>1.62810617014497E-6</c:v>
                </c:pt>
                <c:pt idx="160">
                  <c:v>2.8067500125290402E-6</c:v>
                </c:pt>
                <c:pt idx="161">
                  <c:v>5.1092104183813601E-6</c:v>
                </c:pt>
                <c:pt idx="162">
                  <c:v>9.9159008753313399E-6</c:v>
                </c:pt>
                <c:pt idx="163">
                  <c:v>2.0516941545585301E-5</c:v>
                </c:pt>
                <c:pt idx="164">
                  <c:v>4.6081261131768303E-5</c:v>
                </c:pt>
                <c:pt idx="165">
                  <c:v>1.11686537591486E-4</c:v>
                </c:pt>
                <c:pt idx="166">
                  <c:v>2.5637020039009998E-4</c:v>
                </c:pt>
                <c:pt idx="167">
                  <c:v>4.87314028651459E-4</c:v>
                </c:pt>
                <c:pt idx="168">
                  <c:v>7.1504198741623095E-4</c:v>
                </c:pt>
                <c:pt idx="169">
                  <c:v>8.5884959221421903E-4</c:v>
                </c:pt>
                <c:pt idx="170">
                  <c:v>9.1465806194964696E-4</c:v>
                </c:pt>
                <c:pt idx="171">
                  <c:v>9.1827739215434297E-4</c:v>
                </c:pt>
                <c:pt idx="172">
                  <c:v>8.9360762117395899E-4</c:v>
                </c:pt>
                <c:pt idx="173">
                  <c:v>8.6126373993655899E-4</c:v>
                </c:pt>
                <c:pt idx="174">
                  <c:v>8.0780957631623903E-4</c:v>
                </c:pt>
                <c:pt idx="175">
                  <c:v>6.6102651321387103E-4</c:v>
                </c:pt>
                <c:pt idx="176">
                  <c:v>4.1848899610618902E-4</c:v>
                </c:pt>
                <c:pt idx="177">
                  <c:v>1.5704869094197501E-4</c:v>
                </c:pt>
                <c:pt idx="178">
                  <c:v>7.8225994513478599E-5</c:v>
                </c:pt>
                <c:pt idx="179">
                  <c:v>3.1078923431882599E-5</c:v>
                </c:pt>
                <c:pt idx="180">
                  <c:v>1.36645022374906E-5</c:v>
                </c:pt>
                <c:pt idx="181">
                  <c:v>6.6412245858059296E-6</c:v>
                </c:pt>
                <c:pt idx="182">
                  <c:v>3.5343214091199499E-6</c:v>
                </c:pt>
                <c:pt idx="183">
                  <c:v>2.0056754423773398E-6</c:v>
                </c:pt>
                <c:pt idx="184">
                  <c:v>1.20972568260345E-6</c:v>
                </c:pt>
                <c:pt idx="185">
                  <c:v>7.6554501813033503E-7</c:v>
                </c:pt>
                <c:pt idx="186">
                  <c:v>5.06014743136833E-7</c:v>
                </c:pt>
                <c:pt idx="187">
                  <c:v>3.4373621875501602E-7</c:v>
                </c:pt>
                <c:pt idx="188">
                  <c:v>2.3967786792952001E-7</c:v>
                </c:pt>
                <c:pt idx="189">
                  <c:v>1.7113281499897101E-7</c:v>
                </c:pt>
                <c:pt idx="190">
                  <c:v>1.2369465967987399E-7</c:v>
                </c:pt>
                <c:pt idx="191">
                  <c:v>9.1965390151206103E-8</c:v>
                </c:pt>
                <c:pt idx="192">
                  <c:v>6.9620191397868794E-8</c:v>
                </c:pt>
                <c:pt idx="193">
                  <c:v>5.3498744171968003E-8</c:v>
                </c:pt>
                <c:pt idx="194">
                  <c:v>4.1139561809298502E-8</c:v>
                </c:pt>
                <c:pt idx="195">
                  <c:v>3.2774931019620097E-8</c:v>
                </c:pt>
                <c:pt idx="196">
                  <c:v>2.5812213079681599E-8</c:v>
                </c:pt>
                <c:pt idx="197">
                  <c:v>2.06181224200711E-8</c:v>
                </c:pt>
                <c:pt idx="198">
                  <c:v>1.6313418991999499E-8</c:v>
                </c:pt>
                <c:pt idx="199">
                  <c:v>1.28871624530096E-8</c:v>
                </c:pt>
                <c:pt idx="200">
                  <c:v>1.06468657668709E-8</c:v>
                </c:pt>
                <c:pt idx="201">
                  <c:v>8.4010896203453996E-9</c:v>
                </c:pt>
                <c:pt idx="202">
                  <c:v>6.5914354659138498E-9</c:v>
                </c:pt>
                <c:pt idx="203">
                  <c:v>5.5078141185452304E-9</c:v>
                </c:pt>
                <c:pt idx="204">
                  <c:v>4.4268243549874697E-9</c:v>
                </c:pt>
                <c:pt idx="205">
                  <c:v>3.54080310446981E-9</c:v>
                </c:pt>
                <c:pt idx="206">
                  <c:v>2.87927689682301E-9</c:v>
                </c:pt>
                <c:pt idx="207">
                  <c:v>2.2769783814358101E-9</c:v>
                </c:pt>
                <c:pt idx="208">
                  <c:v>2.0146333777758398E-9</c:v>
                </c:pt>
                <c:pt idx="209">
                  <c:v>1.5761376352404099E-9</c:v>
                </c:pt>
                <c:pt idx="210">
                  <c:v>1.49194238929618E-9</c:v>
                </c:pt>
                <c:pt idx="211">
                  <c:v>1.0240677312899999E-9</c:v>
                </c:pt>
                <c:pt idx="212">
                  <c:v>8.3643100162179201E-10</c:v>
                </c:pt>
                <c:pt idx="213">
                  <c:v>7.3441060713329503E-10</c:v>
                </c:pt>
                <c:pt idx="214">
                  <c:v>5.38701402525597E-10</c:v>
                </c:pt>
                <c:pt idx="215">
                  <c:v>5.15000550775796E-10</c:v>
                </c:pt>
                <c:pt idx="216">
                  <c:v>5.4877198079416896E-10</c:v>
                </c:pt>
                <c:pt idx="217">
                  <c:v>3.9716998757743298E-10</c:v>
                </c:pt>
                <c:pt idx="218">
                  <c:v>3.4922122281132E-10</c:v>
                </c:pt>
                <c:pt idx="219">
                  <c:v>2.4991077164554098E-10</c:v>
                </c:pt>
                <c:pt idx="220">
                  <c:v>3.22863409031802E-10</c:v>
                </c:pt>
                <c:pt idx="221">
                  <c:v>1.9890497963268901E-10</c:v>
                </c:pt>
                <c:pt idx="222">
                  <c:v>1.59543085327872E-10</c:v>
                </c:pt>
                <c:pt idx="223">
                  <c:v>1.94482993419097E-10</c:v>
                </c:pt>
                <c:pt idx="224">
                  <c:v>9.3766314084649406E-11</c:v>
                </c:pt>
                <c:pt idx="225">
                  <c:v>5.06908950513423E-11</c:v>
                </c:pt>
                <c:pt idx="226">
                  <c:v>1.29693476327691E-10</c:v>
                </c:pt>
                <c:pt idx="227">
                  <c:v>9.1227440950459902E-11</c:v>
                </c:pt>
                <c:pt idx="228">
                  <c:v>1.35581133094739E-10</c:v>
                </c:pt>
                <c:pt idx="229">
                  <c:v>7.03215953558655E-11</c:v>
                </c:pt>
                <c:pt idx="230">
                  <c:v>2.2385806455744101E-11</c:v>
                </c:pt>
                <c:pt idx="231">
                  <c:v>3.0162425475536499E-11</c:v>
                </c:pt>
                <c:pt idx="232">
                  <c:v>5.3492711028565902E-11</c:v>
                </c:pt>
                <c:pt idx="233">
                  <c:v>5.2796617923961203E-11</c:v>
                </c:pt>
                <c:pt idx="234">
                  <c:v>7.71689768742534E-11</c:v>
                </c:pt>
                <c:pt idx="235">
                  <c:v>5.1624201134179998E-11</c:v>
                </c:pt>
                <c:pt idx="236">
                  <c:v>5.4934821293365099E-11</c:v>
                </c:pt>
                <c:pt idx="237">
                  <c:v>6.8989689490815805E-11</c:v>
                </c:pt>
                <c:pt idx="238">
                  <c:v>1.64513989361511E-11</c:v>
                </c:pt>
                <c:pt idx="239">
                  <c:v>4.6833703845862603E-11</c:v>
                </c:pt>
                <c:pt idx="240">
                  <c:v>2.0574979249114901E-11</c:v>
                </c:pt>
                <c:pt idx="241">
                  <c:v>4.0523898006207403E-11</c:v>
                </c:pt>
                <c:pt idx="242">
                  <c:v>6.1718524990183695E-11</c:v>
                </c:pt>
                <c:pt idx="243">
                  <c:v>7.2161749400077898E-12</c:v>
                </c:pt>
                <c:pt idx="244">
                  <c:v>5.3293496451482797E-11</c:v>
                </c:pt>
                <c:pt idx="245">
                  <c:v>3.75802126793094E-11</c:v>
                </c:pt>
                <c:pt idx="246">
                  <c:v>2.4666282808471198E-12</c:v>
                </c:pt>
                <c:pt idx="247">
                  <c:v>4.21702862005598E-11</c:v>
                </c:pt>
                <c:pt idx="248">
                  <c:v>3.4631512209515002E-11</c:v>
                </c:pt>
                <c:pt idx="249">
                  <c:v>8.1700794845428103E-12</c:v>
                </c:pt>
                <c:pt idx="250">
                  <c:v>3.1600718701154903E-11</c:v>
                </c:pt>
                <c:pt idx="251">
                  <c:v>1.20852482287497E-11</c:v>
                </c:pt>
                <c:pt idx="252">
                  <c:v>3.5958068701985102E-11</c:v>
                </c:pt>
                <c:pt idx="253">
                  <c:v>2.8960087924532301E-11</c:v>
                </c:pt>
                <c:pt idx="254">
                  <c:v>4.1836084453687798E-11</c:v>
                </c:pt>
                <c:pt idx="255">
                  <c:v>1.8002346433926199E-11</c:v>
                </c:pt>
                <c:pt idx="256">
                  <c:v>1.37830459798907E-11</c:v>
                </c:pt>
                <c:pt idx="257">
                  <c:v>2.73429887405029E-12</c:v>
                </c:pt>
                <c:pt idx="258">
                  <c:v>9.5321440686493703E-12</c:v>
                </c:pt>
                <c:pt idx="259">
                  <c:v>3.0916400866591398E-11</c:v>
                </c:pt>
                <c:pt idx="260">
                  <c:v>7.9878353929761806E-12</c:v>
                </c:pt>
                <c:pt idx="261">
                  <c:v>7.4190896724277307E-12</c:v>
                </c:pt>
                <c:pt idx="262">
                  <c:v>8.4918982354878803E-12</c:v>
                </c:pt>
                <c:pt idx="263">
                  <c:v>3.1400838709756297E-11</c:v>
                </c:pt>
                <c:pt idx="264">
                  <c:v>1.32404190556452E-11</c:v>
                </c:pt>
                <c:pt idx="265">
                  <c:v>1.4993631264457E-12</c:v>
                </c:pt>
                <c:pt idx="266">
                  <c:v>1.15683622335998E-11</c:v>
                </c:pt>
                <c:pt idx="267">
                  <c:v>4.7813548871780899E-11</c:v>
                </c:pt>
                <c:pt idx="268">
                  <c:v>3.5954752353019902E-11</c:v>
                </c:pt>
                <c:pt idx="269">
                  <c:v>2.4491967026330401E-12</c:v>
                </c:pt>
                <c:pt idx="270">
                  <c:v>2.2460349971993501E-12</c:v>
                </c:pt>
                <c:pt idx="271">
                  <c:v>3.97878714893424E-11</c:v>
                </c:pt>
                <c:pt idx="272">
                  <c:v>3.0510466984764197E-11</c:v>
                </c:pt>
                <c:pt idx="273">
                  <c:v>1.87664932004688E-11</c:v>
                </c:pt>
                <c:pt idx="274">
                  <c:v>8.0932450322001093E-12</c:v>
                </c:pt>
                <c:pt idx="275">
                  <c:v>4.2337465130813201E-11</c:v>
                </c:pt>
                <c:pt idx="276">
                  <c:v>2.9750581185766102E-11</c:v>
                </c:pt>
                <c:pt idx="277">
                  <c:v>2.4755573036775501E-11</c:v>
                </c:pt>
                <c:pt idx="278">
                  <c:v>2.1675874592754101E-11</c:v>
                </c:pt>
                <c:pt idx="279">
                  <c:v>3.8910508312993299E-11</c:v>
                </c:pt>
                <c:pt idx="280">
                  <c:v>2.12871160229164E-11</c:v>
                </c:pt>
                <c:pt idx="281">
                  <c:v>1.8682266579514901E-11</c:v>
                </c:pt>
                <c:pt idx="282">
                  <c:v>2.7515330604396599E-11</c:v>
                </c:pt>
                <c:pt idx="283">
                  <c:v>1.1606650365393E-11</c:v>
                </c:pt>
                <c:pt idx="284">
                  <c:v>3.4734633136912099E-12</c:v>
                </c:pt>
                <c:pt idx="285">
                  <c:v>3.6193755904173798E-11</c:v>
                </c:pt>
                <c:pt idx="286">
                  <c:v>5.79255054974707E-12</c:v>
                </c:pt>
                <c:pt idx="287">
                  <c:v>2.9550392552881703E-11</c:v>
                </c:pt>
                <c:pt idx="288">
                  <c:v>3.5164091793497302E-11</c:v>
                </c:pt>
                <c:pt idx="289">
                  <c:v>1.5006074118464801E-11</c:v>
                </c:pt>
                <c:pt idx="290">
                  <c:v>2.60990263981693E-11</c:v>
                </c:pt>
                <c:pt idx="291">
                  <c:v>1.8196450541489301E-11</c:v>
                </c:pt>
                <c:pt idx="292">
                  <c:v>4.3051206237094198E-11</c:v>
                </c:pt>
                <c:pt idx="293">
                  <c:v>1.7696470062732E-11</c:v>
                </c:pt>
                <c:pt idx="294">
                  <c:v>1.08725473544443E-11</c:v>
                </c:pt>
                <c:pt idx="295">
                  <c:v>3.9419838427401103E-11</c:v>
                </c:pt>
                <c:pt idx="296">
                  <c:v>2.7354806479660001E-11</c:v>
                </c:pt>
                <c:pt idx="297">
                  <c:v>2.62202592345297E-11</c:v>
                </c:pt>
                <c:pt idx="298">
                  <c:v>5.63851942958602E-11</c:v>
                </c:pt>
                <c:pt idx="299">
                  <c:v>2.87889709379432E-11</c:v>
                </c:pt>
                <c:pt idx="300">
                  <c:v>2.9225140472652402E-11</c:v>
                </c:pt>
              </c:numCache>
            </c:numRef>
          </c:val>
          <c:smooth val="0"/>
          <c:extLst>
            <c:ext xmlns:c16="http://schemas.microsoft.com/office/drawing/2014/chart" uri="{C3380CC4-5D6E-409C-BE32-E72D297353CC}">
              <c16:uniqueId val="{00000003-97B1-435A-B78D-79977EB3468B}"/>
            </c:ext>
          </c:extLst>
        </c:ser>
        <c:ser>
          <c:idx val="4"/>
          <c:order val="4"/>
          <c:spPr>
            <a:ln w="28575" cap="rnd">
              <a:solidFill>
                <a:srgbClr val="FF0000"/>
              </a:solidFill>
              <a:round/>
            </a:ln>
            <a:effectLst/>
          </c:spPr>
          <c:marker>
            <c:symbol val="none"/>
          </c:marker>
          <c:cat>
            <c:numRef>
              <c:f>'Available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'Available LED Spectra'!$F$3:$F$303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4.26109181144915E-12</c:v>
                </c:pt>
                <c:pt idx="144">
                  <c:v>5.4163506684985599E-12</c:v>
                </c:pt>
                <c:pt idx="145">
                  <c:v>1.4068842502487899E-11</c:v>
                </c:pt>
                <c:pt idx="146">
                  <c:v>8.9477610136054494E-12</c:v>
                </c:pt>
                <c:pt idx="147">
                  <c:v>5.6315756463092001E-12</c:v>
                </c:pt>
                <c:pt idx="148">
                  <c:v>2.0758027719636802E-12</c:v>
                </c:pt>
                <c:pt idx="149">
                  <c:v>3.0813096498114902E-12</c:v>
                </c:pt>
                <c:pt idx="150">
                  <c:v>1.07243770498877E-12</c:v>
                </c:pt>
                <c:pt idx="151">
                  <c:v>8.1673937396416596E-13</c:v>
                </c:pt>
                <c:pt idx="152">
                  <c:v>1.5255714609499899E-12</c:v>
                </c:pt>
                <c:pt idx="153">
                  <c:v>1.36495180755349E-12</c:v>
                </c:pt>
                <c:pt idx="154">
                  <c:v>2.3166742416550499E-12</c:v>
                </c:pt>
                <c:pt idx="155">
                  <c:v>5.7826549841785105E-14</c:v>
                </c:pt>
                <c:pt idx="156">
                  <c:v>3.1265428435449601E-12</c:v>
                </c:pt>
                <c:pt idx="157">
                  <c:v>2.1680410353398501E-12</c:v>
                </c:pt>
                <c:pt idx="158">
                  <c:v>8.3633599326204801E-13</c:v>
                </c:pt>
                <c:pt idx="159">
                  <c:v>3.1573231516264101E-13</c:v>
                </c:pt>
                <c:pt idx="160">
                  <c:v>2.1080374151769601E-12</c:v>
                </c:pt>
                <c:pt idx="161">
                  <c:v>2.4445237063545201E-12</c:v>
                </c:pt>
                <c:pt idx="162">
                  <c:v>1.54007021688583E-12</c:v>
                </c:pt>
                <c:pt idx="163">
                  <c:v>9.0149746802828602E-13</c:v>
                </c:pt>
                <c:pt idx="164">
                  <c:v>1.3122489908765E-13</c:v>
                </c:pt>
                <c:pt idx="165">
                  <c:v>1.7075236776738299E-12</c:v>
                </c:pt>
                <c:pt idx="166">
                  <c:v>4.6469308522176603E-12</c:v>
                </c:pt>
                <c:pt idx="167">
                  <c:v>1.36011883821702E-12</c:v>
                </c:pt>
                <c:pt idx="168">
                  <c:v>6.7473598136478003E-12</c:v>
                </c:pt>
                <c:pt idx="169">
                  <c:v>1.3063609167215399E-12</c:v>
                </c:pt>
                <c:pt idx="170">
                  <c:v>2.8298315233975302E-12</c:v>
                </c:pt>
                <c:pt idx="171">
                  <c:v>3.8052462847828301E-12</c:v>
                </c:pt>
                <c:pt idx="172">
                  <c:v>7.7833667076826303E-13</c:v>
                </c:pt>
                <c:pt idx="173">
                  <c:v>2.8514784899788E-12</c:v>
                </c:pt>
                <c:pt idx="174">
                  <c:v>4.7493287299583904E-13</c:v>
                </c:pt>
                <c:pt idx="175">
                  <c:v>1.9485041420535E-12</c:v>
                </c:pt>
                <c:pt idx="176">
                  <c:v>1.08150826991855E-12</c:v>
                </c:pt>
                <c:pt idx="177">
                  <c:v>2.6025181160477201E-12</c:v>
                </c:pt>
                <c:pt idx="178">
                  <c:v>2.23363673697944E-12</c:v>
                </c:pt>
                <c:pt idx="179">
                  <c:v>1.9857430349259502E-12</c:v>
                </c:pt>
                <c:pt idx="180">
                  <c:v>1.09905945114873E-12</c:v>
                </c:pt>
                <c:pt idx="181">
                  <c:v>4.38118559030738E-12</c:v>
                </c:pt>
                <c:pt idx="182">
                  <c:v>3.04489541837226E-12</c:v>
                </c:pt>
                <c:pt idx="183">
                  <c:v>2.82266470111647E-12</c:v>
                </c:pt>
                <c:pt idx="184">
                  <c:v>5.5301531081535302E-12</c:v>
                </c:pt>
                <c:pt idx="185">
                  <c:v>2.31852214763004E-12</c:v>
                </c:pt>
                <c:pt idx="186">
                  <c:v>4.0892675324394599E-12</c:v>
                </c:pt>
                <c:pt idx="187">
                  <c:v>4.27750470342636E-12</c:v>
                </c:pt>
                <c:pt idx="188">
                  <c:v>1.4670394506542599E-13</c:v>
                </c:pt>
                <c:pt idx="189">
                  <c:v>3.5672430200294901E-12</c:v>
                </c:pt>
                <c:pt idx="190">
                  <c:v>6.2328155588860903E-12</c:v>
                </c:pt>
                <c:pt idx="191">
                  <c:v>1.98347347881346E-12</c:v>
                </c:pt>
                <c:pt idx="192">
                  <c:v>4.23666381846436E-12</c:v>
                </c:pt>
                <c:pt idx="193">
                  <c:v>1.8361464013073698E-12</c:v>
                </c:pt>
                <c:pt idx="194">
                  <c:v>7.4329830987156602E-12</c:v>
                </c:pt>
                <c:pt idx="195">
                  <c:v>8.5378509621718502E-12</c:v>
                </c:pt>
                <c:pt idx="196">
                  <c:v>1.69835722811949E-12</c:v>
                </c:pt>
                <c:pt idx="197">
                  <c:v>3.44687907272692E-12</c:v>
                </c:pt>
                <c:pt idx="198">
                  <c:v>6.17931436734173E-12</c:v>
                </c:pt>
                <c:pt idx="199">
                  <c:v>4.5968399297195997E-12</c:v>
                </c:pt>
                <c:pt idx="200">
                  <c:v>7.4585613383820098E-13</c:v>
                </c:pt>
                <c:pt idx="201">
                  <c:v>1.28597256724635E-11</c:v>
                </c:pt>
                <c:pt idx="202">
                  <c:v>2.1666285171065499E-11</c:v>
                </c:pt>
                <c:pt idx="203">
                  <c:v>2.3669744034341099E-11</c:v>
                </c:pt>
                <c:pt idx="204">
                  <c:v>2.8644370453057901E-11</c:v>
                </c:pt>
                <c:pt idx="205">
                  <c:v>4.9414354019221797E-11</c:v>
                </c:pt>
                <c:pt idx="206">
                  <c:v>5.6988529883728197E-11</c:v>
                </c:pt>
                <c:pt idx="207">
                  <c:v>7.9669150131270301E-11</c:v>
                </c:pt>
                <c:pt idx="208">
                  <c:v>1.1795053737513301E-10</c:v>
                </c:pt>
                <c:pt idx="209">
                  <c:v>1.4168120751667699E-10</c:v>
                </c:pt>
                <c:pt idx="210">
                  <c:v>1.9914899610351601E-10</c:v>
                </c:pt>
                <c:pt idx="211">
                  <c:v>2.7216771928038402E-10</c:v>
                </c:pt>
                <c:pt idx="212">
                  <c:v>3.89144588389565E-10</c:v>
                </c:pt>
                <c:pt idx="213">
                  <c:v>5.3236916966018895E-10</c:v>
                </c:pt>
                <c:pt idx="214">
                  <c:v>7.5972857559654196E-10</c:v>
                </c:pt>
                <c:pt idx="215">
                  <c:v>1.039669872668E-9</c:v>
                </c:pt>
                <c:pt idx="216">
                  <c:v>1.46229808194365E-9</c:v>
                </c:pt>
                <c:pt idx="217">
                  <c:v>1.97912450780212E-9</c:v>
                </c:pt>
                <c:pt idx="218">
                  <c:v>2.74276546002836E-9</c:v>
                </c:pt>
                <c:pt idx="219">
                  <c:v>3.82439191991493E-9</c:v>
                </c:pt>
                <c:pt idx="220">
                  <c:v>5.2627099377055599E-9</c:v>
                </c:pt>
                <c:pt idx="221">
                  <c:v>7.2056915221730298E-9</c:v>
                </c:pt>
                <c:pt idx="222">
                  <c:v>9.9620921328583003E-9</c:v>
                </c:pt>
                <c:pt idx="223">
                  <c:v>1.37232263668473E-8</c:v>
                </c:pt>
                <c:pt idx="224">
                  <c:v>1.9004289207494302E-8</c:v>
                </c:pt>
                <c:pt idx="225">
                  <c:v>2.6641384815736599E-8</c:v>
                </c:pt>
                <c:pt idx="226">
                  <c:v>3.7151125503880799E-8</c:v>
                </c:pt>
                <c:pt idx="227">
                  <c:v>5.2619667577747297E-8</c:v>
                </c:pt>
                <c:pt idx="228">
                  <c:v>7.5296959516113996E-8</c:v>
                </c:pt>
                <c:pt idx="229">
                  <c:v>1.08579997781295E-7</c:v>
                </c:pt>
                <c:pt idx="230">
                  <c:v>1.5875992789410699E-7</c:v>
                </c:pt>
                <c:pt idx="231">
                  <c:v>2.37831535132101E-7</c:v>
                </c:pt>
                <c:pt idx="232">
                  <c:v>3.5982639200268398E-7</c:v>
                </c:pt>
                <c:pt idx="233">
                  <c:v>5.6215357649975795E-7</c:v>
                </c:pt>
                <c:pt idx="234">
                  <c:v>8.8735859463875698E-7</c:v>
                </c:pt>
                <c:pt idx="235">
                  <c:v>1.4688648672180999E-6</c:v>
                </c:pt>
                <c:pt idx="236">
                  <c:v>2.4455362944486101E-6</c:v>
                </c:pt>
                <c:pt idx="237">
                  <c:v>4.2354065346147802E-6</c:v>
                </c:pt>
                <c:pt idx="238">
                  <c:v>7.48429012172965E-6</c:v>
                </c:pt>
                <c:pt idx="239">
                  <c:v>1.4069869785357E-5</c:v>
                </c:pt>
                <c:pt idx="240">
                  <c:v>2.7444692913413899E-5</c:v>
                </c:pt>
                <c:pt idx="241">
                  <c:v>5.7983153461442898E-5</c:v>
                </c:pt>
                <c:pt idx="242">
                  <c:v>1.2595262507984699E-4</c:v>
                </c:pt>
                <c:pt idx="243">
                  <c:v>2.9707375137489998E-4</c:v>
                </c:pt>
                <c:pt idx="244">
                  <c:v>6.91866630059168E-4</c:v>
                </c:pt>
                <c:pt idx="245">
                  <c:v>1.4596240041280799E-3</c:v>
                </c:pt>
                <c:pt idx="246">
                  <c:v>2.5299198592412899E-3</c:v>
                </c:pt>
                <c:pt idx="247">
                  <c:v>3.55051896476293E-3</c:v>
                </c:pt>
                <c:pt idx="248">
                  <c:v>4.3128266209692696E-3</c:v>
                </c:pt>
                <c:pt idx="249">
                  <c:v>4.8542618626478198E-3</c:v>
                </c:pt>
                <c:pt idx="250">
                  <c:v>5.2913116383393197E-3</c:v>
                </c:pt>
                <c:pt idx="251">
                  <c:v>5.68681419619346E-3</c:v>
                </c:pt>
                <c:pt idx="252">
                  <c:v>6.0355653235735496E-3</c:v>
                </c:pt>
                <c:pt idx="253">
                  <c:v>6.36136844779755E-3</c:v>
                </c:pt>
                <c:pt idx="254">
                  <c:v>6.56431808734626E-3</c:v>
                </c:pt>
                <c:pt idx="255">
                  <c:v>6.1238764715016401E-3</c:v>
                </c:pt>
                <c:pt idx="256">
                  <c:v>4.7177640818258501E-3</c:v>
                </c:pt>
                <c:pt idx="257">
                  <c:v>2.8848866229226099E-3</c:v>
                </c:pt>
                <c:pt idx="258">
                  <c:v>1.18830963856361E-3</c:v>
                </c:pt>
                <c:pt idx="259">
                  <c:v>6.6002824440639497E-4</c:v>
                </c:pt>
                <c:pt idx="260">
                  <c:v>3.0687431759757801E-4</c:v>
                </c:pt>
                <c:pt idx="261">
                  <c:v>1.4659649709998301E-4</c:v>
                </c:pt>
                <c:pt idx="262">
                  <c:v>7.20695303837864E-5</c:v>
                </c:pt>
                <c:pt idx="263">
                  <c:v>3.5504503848138298E-5</c:v>
                </c:pt>
                <c:pt idx="264">
                  <c:v>1.8424018368878201E-5</c:v>
                </c:pt>
                <c:pt idx="265">
                  <c:v>9.9065047589940707E-6</c:v>
                </c:pt>
                <c:pt idx="266">
                  <c:v>5.4256235908122296E-6</c:v>
                </c:pt>
                <c:pt idx="267">
                  <c:v>2.9763200458139402E-6</c:v>
                </c:pt>
                <c:pt idx="268">
                  <c:v>1.7203642051830399E-6</c:v>
                </c:pt>
                <c:pt idx="269">
                  <c:v>1.0081070491628899E-6</c:v>
                </c:pt>
                <c:pt idx="270">
                  <c:v>6.0912426933415002E-7</c:v>
                </c:pt>
                <c:pt idx="271">
                  <c:v>3.7722909236899501E-7</c:v>
                </c:pt>
                <c:pt idx="272">
                  <c:v>2.3446499311764301E-7</c:v>
                </c:pt>
                <c:pt idx="273">
                  <c:v>1.5283695305458799E-7</c:v>
                </c:pt>
                <c:pt idx="274">
                  <c:v>9.9503625852117797E-8</c:v>
                </c:pt>
                <c:pt idx="275">
                  <c:v>6.6131907809204197E-8</c:v>
                </c:pt>
                <c:pt idx="276">
                  <c:v>4.4038638691169897E-8</c:v>
                </c:pt>
                <c:pt idx="277">
                  <c:v>2.9729573732590198E-8</c:v>
                </c:pt>
                <c:pt idx="278">
                  <c:v>2.07753555391671E-8</c:v>
                </c:pt>
                <c:pt idx="279">
                  <c:v>1.42401032227276E-8</c:v>
                </c:pt>
                <c:pt idx="280">
                  <c:v>1.0170176231822801E-8</c:v>
                </c:pt>
                <c:pt idx="281">
                  <c:v>7.1942950853586504E-9</c:v>
                </c:pt>
                <c:pt idx="282">
                  <c:v>5.1309176415849502E-9</c:v>
                </c:pt>
                <c:pt idx="283">
                  <c:v>3.8238755795493201E-9</c:v>
                </c:pt>
                <c:pt idx="284">
                  <c:v>2.6892525894562E-9</c:v>
                </c:pt>
                <c:pt idx="285">
                  <c:v>2.0142392700480899E-9</c:v>
                </c:pt>
                <c:pt idx="286">
                  <c:v>1.5067776943695701E-9</c:v>
                </c:pt>
                <c:pt idx="287">
                  <c:v>1.09935363295706E-9</c:v>
                </c:pt>
                <c:pt idx="288">
                  <c:v>8.5925156635884201E-10</c:v>
                </c:pt>
                <c:pt idx="289">
                  <c:v>6.04975139920699E-10</c:v>
                </c:pt>
                <c:pt idx="290">
                  <c:v>4.6888493602943599E-10</c:v>
                </c:pt>
                <c:pt idx="291">
                  <c:v>3.7054646117518199E-10</c:v>
                </c:pt>
                <c:pt idx="292">
                  <c:v>2.7093843997112098E-10</c:v>
                </c:pt>
                <c:pt idx="293">
                  <c:v>2.2929307367356901E-10</c:v>
                </c:pt>
                <c:pt idx="294">
                  <c:v>1.67694763355204E-10</c:v>
                </c:pt>
                <c:pt idx="295">
                  <c:v>1.46456219337971E-10</c:v>
                </c:pt>
                <c:pt idx="296">
                  <c:v>1.202945331522E-10</c:v>
                </c:pt>
                <c:pt idx="297">
                  <c:v>1.03335337006446E-10</c:v>
                </c:pt>
                <c:pt idx="298">
                  <c:v>1.0040292686297E-10</c:v>
                </c:pt>
                <c:pt idx="299">
                  <c:v>8.1237189060232198E-11</c:v>
                </c:pt>
                <c:pt idx="300">
                  <c:v>7.2073703597955205E-11</c:v>
                </c:pt>
              </c:numCache>
            </c:numRef>
          </c:val>
          <c:smooth val="0"/>
          <c:extLst>
            <c:ext xmlns:c16="http://schemas.microsoft.com/office/drawing/2014/chart" uri="{C3380CC4-5D6E-409C-BE32-E72D297353CC}">
              <c16:uniqueId val="{00000004-97B1-435A-B78D-79977EB3468B}"/>
            </c:ext>
          </c:extLst>
        </c:ser>
        <c:dLbls>
          <c:showLegendKey val="0"/>
          <c:showVal val="0"/>
          <c:showCatName val="0"/>
          <c:showSerName val="0"/>
          <c:showPercent val="0"/>
          <c:showBubbleSize val="0"/>
        </c:dLbls>
        <c:smooth val="0"/>
        <c:axId val="700887192"/>
        <c:axId val="700894080"/>
      </c:lineChart>
      <c:catAx>
        <c:axId val="700887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00894080"/>
        <c:crosses val="autoZero"/>
        <c:auto val="1"/>
        <c:lblAlgn val="ctr"/>
        <c:lblOffset val="100"/>
        <c:noMultiLvlLbl val="0"/>
      </c:catAx>
      <c:valAx>
        <c:axId val="700894080"/>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Irradiance (W/m</a:t>
                </a:r>
                <a:r>
                  <a:rPr lang="en-US" baseline="30000"/>
                  <a:t>2</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0088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Trimmed Spectra (log Scale)</a:t>
            </a:r>
          </a:p>
        </c:rich>
      </c:tx>
      <c:overlay val="0"/>
      <c:spPr>
        <a:noFill/>
        <a:ln>
          <a:noFill/>
        </a:ln>
        <a:effectLst/>
      </c:spPr>
    </c:title>
    <c:autoTitleDeleted val="0"/>
    <c:plotArea>
      <c:layout/>
      <c:lineChart>
        <c:grouping val="standard"/>
        <c:varyColors val="0"/>
        <c:ser>
          <c:idx val="5"/>
          <c:order val="0"/>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Spectra'!$B$3:$B$303</c:f>
              <c:numCache>
                <c:formatCode>0.00E+00</c:formatCode>
                <c:ptCount val="301"/>
                <c:pt idx="0">
                  <c:v>2.0894478598048401E-4</c:v>
                </c:pt>
                <c:pt idx="1">
                  <c:v>3.6295217383989099E-4</c:v>
                </c:pt>
                <c:pt idx="2">
                  <c:v>5.2673023939051305E-4</c:v>
                </c:pt>
                <c:pt idx="3">
                  <c:v>6.89765761078123E-4</c:v>
                </c:pt>
                <c:pt idx="4">
                  <c:v>8.5421618235735099E-4</c:v>
                </c:pt>
                <c:pt idx="5">
                  <c:v>1.0386540806146399E-3</c:v>
                </c:pt>
                <c:pt idx="6">
                  <c:v>1.25543374460554E-3</c:v>
                </c:pt>
                <c:pt idx="7">
                  <c:v>1.47918825808423E-3</c:v>
                </c:pt>
                <c:pt idx="8">
                  <c:v>1.66024251970118E-3</c:v>
                </c:pt>
                <c:pt idx="9">
                  <c:v>1.6999763721073E-3</c:v>
                </c:pt>
                <c:pt idx="10">
                  <c:v>1.5024150872022901E-3</c:v>
                </c:pt>
                <c:pt idx="11">
                  <c:v>1.0876523040706601E-3</c:v>
                </c:pt>
                <c:pt idx="12">
                  <c:v>6.5834536815581005E-4</c:v>
                </c:pt>
                <c:pt idx="13">
                  <c:v>3.7051673809508298E-4</c:v>
                </c:pt>
                <c:pt idx="14">
                  <c:v>2.1358987740981001E-4</c:v>
                </c:pt>
                <c:pt idx="15">
                  <c:v>1.31901480348447E-4</c:v>
                </c:pt>
                <c:pt idx="16">
                  <c:v>8.6132954746811797E-5</c:v>
                </c:pt>
                <c:pt idx="17">
                  <c:v>5.9754574836969899E-5</c:v>
                </c:pt>
                <c:pt idx="18">
                  <c:v>4.3423481674948002E-5</c:v>
                </c:pt>
                <c:pt idx="19">
                  <c:v>3.27969958830476E-5</c:v>
                </c:pt>
                <c:pt idx="20">
                  <c:v>2.5272168984438701E-5</c:v>
                </c:pt>
                <c:pt idx="21">
                  <c:v>1.9764129590178099E-5</c:v>
                </c:pt>
                <c:pt idx="22">
                  <c:v>1.5686804320503801E-5</c:v>
                </c:pt>
                <c:pt idx="23">
                  <c:v>1.25892216880975E-5</c:v>
                </c:pt>
                <c:pt idx="24">
                  <c:v>1.00322393161022E-5</c:v>
                </c:pt>
                <c:pt idx="25">
                  <c:v>8.0047397075579405E-6</c:v>
                </c:pt>
                <c:pt idx="26">
                  <c:v>6.2141093290973899E-6</c:v>
                </c:pt>
                <c:pt idx="27">
                  <c:v>4.8303590935460297E-6</c:v>
                </c:pt>
                <c:pt idx="28">
                  <c:v>3.6699365719470502E-6</c:v>
                </c:pt>
                <c:pt idx="29">
                  <c:v>2.6738895943067399E-6</c:v>
                </c:pt>
                <c:pt idx="30">
                  <c:v>1.9783914178816801E-6</c:v>
                </c:pt>
                <c:pt idx="31">
                  <c:v>1.50163222064408E-6</c:v>
                </c:pt>
                <c:pt idx="32">
                  <c:v>1.08135401481511E-6</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F-FF20-4F34-A910-B7829103E108}"/>
            </c:ext>
          </c:extLst>
        </c:ser>
        <c:ser>
          <c:idx val="6"/>
          <c:order val="1"/>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Spectra'!$C$3:$C$303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1.3229492390157299E-6</c:v>
                </c:pt>
                <c:pt idx="56">
                  <c:v>2.3097649833107201E-6</c:v>
                </c:pt>
                <c:pt idx="57">
                  <c:v>4.0091028432207704E-6</c:v>
                </c:pt>
                <c:pt idx="58">
                  <c:v>7.2280688408585601E-6</c:v>
                </c:pt>
                <c:pt idx="59">
                  <c:v>1.3882006749766001E-5</c:v>
                </c:pt>
                <c:pt idx="60">
                  <c:v>2.74034210852273E-5</c:v>
                </c:pt>
                <c:pt idx="61">
                  <c:v>5.6655218790276402E-5</c:v>
                </c:pt>
                <c:pt idx="62">
                  <c:v>1.24485437815546E-4</c:v>
                </c:pt>
                <c:pt idx="63">
                  <c:v>2.8987684624102598E-4</c:v>
                </c:pt>
                <c:pt idx="64">
                  <c:v>6.9474937478909802E-4</c:v>
                </c:pt>
                <c:pt idx="65">
                  <c:v>1.5108981745505E-3</c:v>
                </c:pt>
                <c:pt idx="66">
                  <c:v>2.7701394016322201E-3</c:v>
                </c:pt>
                <c:pt idx="67">
                  <c:v>3.9694607267941199E-3</c:v>
                </c:pt>
                <c:pt idx="68">
                  <c:v>4.6226015478366403E-3</c:v>
                </c:pt>
                <c:pt idx="69">
                  <c:v>4.79483999809238E-3</c:v>
                </c:pt>
                <c:pt idx="70">
                  <c:v>4.6917995163896402E-3</c:v>
                </c:pt>
                <c:pt idx="71">
                  <c:v>4.41712641834777E-3</c:v>
                </c:pt>
                <c:pt idx="72">
                  <c:v>4.00568180559967E-3</c:v>
                </c:pt>
                <c:pt idx="73">
                  <c:v>3.5797816593148902E-3</c:v>
                </c:pt>
                <c:pt idx="74">
                  <c:v>3.1805090786168298E-3</c:v>
                </c:pt>
                <c:pt idx="75">
                  <c:v>2.6584393484811002E-3</c:v>
                </c:pt>
                <c:pt idx="76">
                  <c:v>1.9670047904693901E-3</c:v>
                </c:pt>
                <c:pt idx="77">
                  <c:v>1.16533175971919E-3</c:v>
                </c:pt>
                <c:pt idx="78">
                  <c:v>5.2413379569582995E-4</c:v>
                </c:pt>
                <c:pt idx="79">
                  <c:v>2.2375503110043401E-4</c:v>
                </c:pt>
                <c:pt idx="80">
                  <c:v>9.1537738953549095E-5</c:v>
                </c:pt>
                <c:pt idx="81">
                  <c:v>4.0034229518583497E-5</c:v>
                </c:pt>
                <c:pt idx="82">
                  <c:v>1.93148596775056E-5</c:v>
                </c:pt>
                <c:pt idx="83">
                  <c:v>1.004846082596E-5</c:v>
                </c:pt>
                <c:pt idx="84">
                  <c:v>5.5206201382008096E-6</c:v>
                </c:pt>
                <c:pt idx="85">
                  <c:v>3.1989060825038502E-6</c:v>
                </c:pt>
                <c:pt idx="86">
                  <c:v>1.9382781827910301E-6</c:v>
                </c:pt>
                <c:pt idx="87">
                  <c:v>1.19912208963065E-6</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10-FF20-4F34-A910-B7829103E108}"/>
            </c:ext>
          </c:extLst>
        </c:ser>
        <c:ser>
          <c:idx val="7"/>
          <c:order val="2"/>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Spectra'!$D$3:$D$303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1.0251656247928499E-6</c:v>
                </c:pt>
                <c:pt idx="125">
                  <c:v>1.6206415998535801E-6</c:v>
                </c:pt>
                <c:pt idx="126">
                  <c:v>2.6773249649974699E-6</c:v>
                </c:pt>
                <c:pt idx="127">
                  <c:v>4.53963535875363E-6</c:v>
                </c:pt>
                <c:pt idx="128">
                  <c:v>8.0970857021174699E-6</c:v>
                </c:pt>
                <c:pt idx="129">
                  <c:v>1.49972313259881E-5</c:v>
                </c:pt>
                <c:pt idx="130">
                  <c:v>2.93495461681995E-5</c:v>
                </c:pt>
                <c:pt idx="131">
                  <c:v>6.1938836272161399E-5</c:v>
                </c:pt>
                <c:pt idx="132">
                  <c:v>1.37298960211183E-4</c:v>
                </c:pt>
                <c:pt idx="133">
                  <c:v>2.96506236774912E-4</c:v>
                </c:pt>
                <c:pt idx="134">
                  <c:v>5.5639351398312502E-4</c:v>
                </c:pt>
                <c:pt idx="135">
                  <c:v>8.5168253958616403E-4</c:v>
                </c:pt>
                <c:pt idx="136">
                  <c:v>1.0723582456979399E-3</c:v>
                </c:pt>
                <c:pt idx="137">
                  <c:v>1.17087144937889E-3</c:v>
                </c:pt>
                <c:pt idx="138">
                  <c:v>1.1871895569201599E-3</c:v>
                </c:pt>
                <c:pt idx="139">
                  <c:v>1.17525597079799E-3</c:v>
                </c:pt>
                <c:pt idx="140">
                  <c:v>1.14855113245557E-3</c:v>
                </c:pt>
                <c:pt idx="141">
                  <c:v>1.0923816006489101E-3</c:v>
                </c:pt>
                <c:pt idx="142">
                  <c:v>9.7601049327032696E-4</c:v>
                </c:pt>
                <c:pt idx="143">
                  <c:v>7.71638925875165E-4</c:v>
                </c:pt>
                <c:pt idx="144">
                  <c:v>5.0477624714184504E-4</c:v>
                </c:pt>
                <c:pt idx="145">
                  <c:v>2.7615372421017302E-4</c:v>
                </c:pt>
                <c:pt idx="146">
                  <c:v>1.3528447765841299E-4</c:v>
                </c:pt>
                <c:pt idx="147">
                  <c:v>6.5041288322019501E-5</c:v>
                </c:pt>
                <c:pt idx="148">
                  <c:v>3.2591135770839599E-5</c:v>
                </c:pt>
                <c:pt idx="149">
                  <c:v>1.7268314286228601E-5</c:v>
                </c:pt>
                <c:pt idx="150">
                  <c:v>9.7572179115159005E-6</c:v>
                </c:pt>
                <c:pt idx="151">
                  <c:v>5.8335788657109802E-6</c:v>
                </c:pt>
                <c:pt idx="152">
                  <c:v>3.5750105020147399E-6</c:v>
                </c:pt>
                <c:pt idx="153">
                  <c:v>2.2905683488803998E-6</c:v>
                </c:pt>
                <c:pt idx="154">
                  <c:v>1.52208171619532E-6</c:v>
                </c:pt>
                <c:pt idx="155">
                  <c:v>1.0346639522361701E-6</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11-FF20-4F34-A910-B7829103E108}"/>
            </c:ext>
          </c:extLst>
        </c:ser>
        <c:ser>
          <c:idx val="8"/>
          <c:order val="3"/>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Spectra'!$E$3:$E$303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1.62810617014497E-6</c:v>
                </c:pt>
                <c:pt idx="160">
                  <c:v>2.8067500125290402E-6</c:v>
                </c:pt>
                <c:pt idx="161">
                  <c:v>5.1092104183813601E-6</c:v>
                </c:pt>
                <c:pt idx="162">
                  <c:v>9.9159008753313399E-6</c:v>
                </c:pt>
                <c:pt idx="163">
                  <c:v>2.0516941545585301E-5</c:v>
                </c:pt>
                <c:pt idx="164">
                  <c:v>4.6081261131768303E-5</c:v>
                </c:pt>
                <c:pt idx="165">
                  <c:v>1.11686537591486E-4</c:v>
                </c:pt>
                <c:pt idx="166">
                  <c:v>2.5637020039009998E-4</c:v>
                </c:pt>
                <c:pt idx="167">
                  <c:v>4.87314028651459E-4</c:v>
                </c:pt>
                <c:pt idx="168">
                  <c:v>7.1504198741623095E-4</c:v>
                </c:pt>
                <c:pt idx="169">
                  <c:v>8.5884959221421903E-4</c:v>
                </c:pt>
                <c:pt idx="170">
                  <c:v>9.1465806194964696E-4</c:v>
                </c:pt>
                <c:pt idx="171">
                  <c:v>9.1827739215434297E-4</c:v>
                </c:pt>
                <c:pt idx="172">
                  <c:v>8.9360762117395899E-4</c:v>
                </c:pt>
                <c:pt idx="173">
                  <c:v>8.6126373993655899E-4</c:v>
                </c:pt>
                <c:pt idx="174">
                  <c:v>8.0780957631623903E-4</c:v>
                </c:pt>
                <c:pt idx="175">
                  <c:v>6.6102651321387103E-4</c:v>
                </c:pt>
                <c:pt idx="176">
                  <c:v>4.1848899610618902E-4</c:v>
                </c:pt>
                <c:pt idx="177">
                  <c:v>1.5704869094197501E-4</c:v>
                </c:pt>
                <c:pt idx="178">
                  <c:v>7.8225994513478599E-5</c:v>
                </c:pt>
                <c:pt idx="179">
                  <c:v>3.1078923431882599E-5</c:v>
                </c:pt>
                <c:pt idx="180">
                  <c:v>1.36645022374906E-5</c:v>
                </c:pt>
                <c:pt idx="181">
                  <c:v>6.6412245858059296E-6</c:v>
                </c:pt>
                <c:pt idx="182">
                  <c:v>3.5343214091199499E-6</c:v>
                </c:pt>
                <c:pt idx="183">
                  <c:v>2.0056754423773398E-6</c:v>
                </c:pt>
                <c:pt idx="184">
                  <c:v>1.20972568260345E-6</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12-FF20-4F34-A910-B7829103E108}"/>
            </c:ext>
          </c:extLst>
        </c:ser>
        <c:ser>
          <c:idx val="9"/>
          <c:order val="4"/>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Spectra'!$F$3:$F$303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1.4688648672180999E-6</c:v>
                </c:pt>
                <c:pt idx="236">
                  <c:v>2.4455362944486101E-6</c:v>
                </c:pt>
                <c:pt idx="237">
                  <c:v>4.2354065346147802E-6</c:v>
                </c:pt>
                <c:pt idx="238">
                  <c:v>7.48429012172965E-6</c:v>
                </c:pt>
                <c:pt idx="239">
                  <c:v>1.4069869785357E-5</c:v>
                </c:pt>
                <c:pt idx="240">
                  <c:v>2.7444692913413899E-5</c:v>
                </c:pt>
                <c:pt idx="241">
                  <c:v>5.7983153461442898E-5</c:v>
                </c:pt>
                <c:pt idx="242">
                  <c:v>1.2595262507984699E-4</c:v>
                </c:pt>
                <c:pt idx="243">
                  <c:v>2.9707375137489998E-4</c:v>
                </c:pt>
                <c:pt idx="244">
                  <c:v>6.91866630059168E-4</c:v>
                </c:pt>
                <c:pt idx="245">
                  <c:v>1.4596240041280799E-3</c:v>
                </c:pt>
                <c:pt idx="246">
                  <c:v>2.5299198592412899E-3</c:v>
                </c:pt>
                <c:pt idx="247">
                  <c:v>3.55051896476293E-3</c:v>
                </c:pt>
                <c:pt idx="248">
                  <c:v>4.3128266209692696E-3</c:v>
                </c:pt>
                <c:pt idx="249">
                  <c:v>4.8542618626478198E-3</c:v>
                </c:pt>
                <c:pt idx="250">
                  <c:v>5.2913116383393197E-3</c:v>
                </c:pt>
                <c:pt idx="251">
                  <c:v>5.68681419619346E-3</c:v>
                </c:pt>
                <c:pt idx="252">
                  <c:v>6.0355653235735496E-3</c:v>
                </c:pt>
                <c:pt idx="253">
                  <c:v>6.36136844779755E-3</c:v>
                </c:pt>
                <c:pt idx="254">
                  <c:v>6.56431808734626E-3</c:v>
                </c:pt>
                <c:pt idx="255">
                  <c:v>6.1238764715016401E-3</c:v>
                </c:pt>
                <c:pt idx="256">
                  <c:v>4.7177640818258501E-3</c:v>
                </c:pt>
                <c:pt idx="257">
                  <c:v>2.8848866229226099E-3</c:v>
                </c:pt>
                <c:pt idx="258">
                  <c:v>1.18830963856361E-3</c:v>
                </c:pt>
                <c:pt idx="259">
                  <c:v>6.6002824440639497E-4</c:v>
                </c:pt>
                <c:pt idx="260">
                  <c:v>3.0687431759757801E-4</c:v>
                </c:pt>
                <c:pt idx="261">
                  <c:v>1.4659649709998301E-4</c:v>
                </c:pt>
                <c:pt idx="262">
                  <c:v>7.20695303837864E-5</c:v>
                </c:pt>
                <c:pt idx="263">
                  <c:v>3.5504503848138298E-5</c:v>
                </c:pt>
                <c:pt idx="264">
                  <c:v>1.8424018368878201E-5</c:v>
                </c:pt>
                <c:pt idx="265">
                  <c:v>9.9065047589940707E-6</c:v>
                </c:pt>
                <c:pt idx="266">
                  <c:v>5.4256235908122296E-6</c:v>
                </c:pt>
                <c:pt idx="267">
                  <c:v>2.9763200458139402E-6</c:v>
                </c:pt>
                <c:pt idx="268">
                  <c:v>1.7203642051830399E-6</c:v>
                </c:pt>
                <c:pt idx="269">
                  <c:v>1.0081070491628899E-6</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13-FF20-4F34-A910-B7829103E108}"/>
            </c:ext>
          </c:extLst>
        </c:ser>
        <c:ser>
          <c:idx val="0"/>
          <c:order val="5"/>
          <c:spPr>
            <a:ln w="28575" cap="rnd">
              <a:solidFill>
                <a:srgbClr val="0070C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Spectra'!$B$3:$B$303</c:f>
              <c:numCache>
                <c:formatCode>0.00E+00</c:formatCode>
                <c:ptCount val="301"/>
                <c:pt idx="0">
                  <c:v>2.0894478598048401E-4</c:v>
                </c:pt>
                <c:pt idx="1">
                  <c:v>3.6295217383989099E-4</c:v>
                </c:pt>
                <c:pt idx="2">
                  <c:v>5.2673023939051305E-4</c:v>
                </c:pt>
                <c:pt idx="3">
                  <c:v>6.89765761078123E-4</c:v>
                </c:pt>
                <c:pt idx="4">
                  <c:v>8.5421618235735099E-4</c:v>
                </c:pt>
                <c:pt idx="5">
                  <c:v>1.0386540806146399E-3</c:v>
                </c:pt>
                <c:pt idx="6">
                  <c:v>1.25543374460554E-3</c:v>
                </c:pt>
                <c:pt idx="7">
                  <c:v>1.47918825808423E-3</c:v>
                </c:pt>
                <c:pt idx="8">
                  <c:v>1.66024251970118E-3</c:v>
                </c:pt>
                <c:pt idx="9">
                  <c:v>1.6999763721073E-3</c:v>
                </c:pt>
                <c:pt idx="10">
                  <c:v>1.5024150872022901E-3</c:v>
                </c:pt>
                <c:pt idx="11">
                  <c:v>1.0876523040706601E-3</c:v>
                </c:pt>
                <c:pt idx="12">
                  <c:v>6.5834536815581005E-4</c:v>
                </c:pt>
                <c:pt idx="13">
                  <c:v>3.7051673809508298E-4</c:v>
                </c:pt>
                <c:pt idx="14">
                  <c:v>2.1358987740981001E-4</c:v>
                </c:pt>
                <c:pt idx="15">
                  <c:v>1.31901480348447E-4</c:v>
                </c:pt>
                <c:pt idx="16">
                  <c:v>8.6132954746811797E-5</c:v>
                </c:pt>
                <c:pt idx="17">
                  <c:v>5.9754574836969899E-5</c:v>
                </c:pt>
                <c:pt idx="18">
                  <c:v>4.3423481674948002E-5</c:v>
                </c:pt>
                <c:pt idx="19">
                  <c:v>3.27969958830476E-5</c:v>
                </c:pt>
                <c:pt idx="20">
                  <c:v>2.5272168984438701E-5</c:v>
                </c:pt>
                <c:pt idx="21">
                  <c:v>1.9764129590178099E-5</c:v>
                </c:pt>
                <c:pt idx="22">
                  <c:v>1.5686804320503801E-5</c:v>
                </c:pt>
                <c:pt idx="23">
                  <c:v>1.25892216880975E-5</c:v>
                </c:pt>
                <c:pt idx="24">
                  <c:v>1.00322393161022E-5</c:v>
                </c:pt>
                <c:pt idx="25">
                  <c:v>8.0047397075579405E-6</c:v>
                </c:pt>
                <c:pt idx="26">
                  <c:v>6.2141093290973899E-6</c:v>
                </c:pt>
                <c:pt idx="27">
                  <c:v>4.8303590935460297E-6</c:v>
                </c:pt>
                <c:pt idx="28">
                  <c:v>3.6699365719470502E-6</c:v>
                </c:pt>
                <c:pt idx="29">
                  <c:v>2.6738895943067399E-6</c:v>
                </c:pt>
                <c:pt idx="30">
                  <c:v>1.9783914178816801E-6</c:v>
                </c:pt>
                <c:pt idx="31">
                  <c:v>1.50163222064408E-6</c:v>
                </c:pt>
                <c:pt idx="32">
                  <c:v>1.08135401481511E-6</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6-FF20-4F34-A910-B7829103E108}"/>
            </c:ext>
          </c:extLst>
        </c:ser>
        <c:ser>
          <c:idx val="1"/>
          <c:order val="6"/>
          <c:spPr>
            <a:ln w="28575" cap="rnd">
              <a:solidFill>
                <a:srgbClr val="00B0F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Spectra'!$C$3:$C$303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1.3229492390157299E-6</c:v>
                </c:pt>
                <c:pt idx="56">
                  <c:v>2.3097649833107201E-6</c:v>
                </c:pt>
                <c:pt idx="57">
                  <c:v>4.0091028432207704E-6</c:v>
                </c:pt>
                <c:pt idx="58">
                  <c:v>7.2280688408585601E-6</c:v>
                </c:pt>
                <c:pt idx="59">
                  <c:v>1.3882006749766001E-5</c:v>
                </c:pt>
                <c:pt idx="60">
                  <c:v>2.74034210852273E-5</c:v>
                </c:pt>
                <c:pt idx="61">
                  <c:v>5.6655218790276402E-5</c:v>
                </c:pt>
                <c:pt idx="62">
                  <c:v>1.24485437815546E-4</c:v>
                </c:pt>
                <c:pt idx="63">
                  <c:v>2.8987684624102598E-4</c:v>
                </c:pt>
                <c:pt idx="64">
                  <c:v>6.9474937478909802E-4</c:v>
                </c:pt>
                <c:pt idx="65">
                  <c:v>1.5108981745505E-3</c:v>
                </c:pt>
                <c:pt idx="66">
                  <c:v>2.7701394016322201E-3</c:v>
                </c:pt>
                <c:pt idx="67">
                  <c:v>3.9694607267941199E-3</c:v>
                </c:pt>
                <c:pt idx="68">
                  <c:v>4.6226015478366403E-3</c:v>
                </c:pt>
                <c:pt idx="69">
                  <c:v>4.79483999809238E-3</c:v>
                </c:pt>
                <c:pt idx="70">
                  <c:v>4.6917995163896402E-3</c:v>
                </c:pt>
                <c:pt idx="71">
                  <c:v>4.41712641834777E-3</c:v>
                </c:pt>
                <c:pt idx="72">
                  <c:v>4.00568180559967E-3</c:v>
                </c:pt>
                <c:pt idx="73">
                  <c:v>3.5797816593148902E-3</c:v>
                </c:pt>
                <c:pt idx="74">
                  <c:v>3.1805090786168298E-3</c:v>
                </c:pt>
                <c:pt idx="75">
                  <c:v>2.6584393484811002E-3</c:v>
                </c:pt>
                <c:pt idx="76">
                  <c:v>1.9670047904693901E-3</c:v>
                </c:pt>
                <c:pt idx="77">
                  <c:v>1.16533175971919E-3</c:v>
                </c:pt>
                <c:pt idx="78">
                  <c:v>5.2413379569582995E-4</c:v>
                </c:pt>
                <c:pt idx="79">
                  <c:v>2.2375503110043401E-4</c:v>
                </c:pt>
                <c:pt idx="80">
                  <c:v>9.1537738953549095E-5</c:v>
                </c:pt>
                <c:pt idx="81">
                  <c:v>4.0034229518583497E-5</c:v>
                </c:pt>
                <c:pt idx="82">
                  <c:v>1.93148596775056E-5</c:v>
                </c:pt>
                <c:pt idx="83">
                  <c:v>1.004846082596E-5</c:v>
                </c:pt>
                <c:pt idx="84">
                  <c:v>5.5206201382008096E-6</c:v>
                </c:pt>
                <c:pt idx="85">
                  <c:v>3.1989060825038502E-6</c:v>
                </c:pt>
                <c:pt idx="86">
                  <c:v>1.9382781827910301E-6</c:v>
                </c:pt>
                <c:pt idx="87">
                  <c:v>1.19912208963065E-6</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8-FF20-4F34-A910-B7829103E108}"/>
            </c:ext>
          </c:extLst>
        </c:ser>
        <c:ser>
          <c:idx val="2"/>
          <c:order val="7"/>
          <c:spPr>
            <a:ln w="28575" cap="rnd">
              <a:solidFill>
                <a:srgbClr val="92D05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Spectra'!$D$3:$D$303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1.0251656247928499E-6</c:v>
                </c:pt>
                <c:pt idx="125">
                  <c:v>1.6206415998535801E-6</c:v>
                </c:pt>
                <c:pt idx="126">
                  <c:v>2.6773249649974699E-6</c:v>
                </c:pt>
                <c:pt idx="127">
                  <c:v>4.53963535875363E-6</c:v>
                </c:pt>
                <c:pt idx="128">
                  <c:v>8.0970857021174699E-6</c:v>
                </c:pt>
                <c:pt idx="129">
                  <c:v>1.49972313259881E-5</c:v>
                </c:pt>
                <c:pt idx="130">
                  <c:v>2.93495461681995E-5</c:v>
                </c:pt>
                <c:pt idx="131">
                  <c:v>6.1938836272161399E-5</c:v>
                </c:pt>
                <c:pt idx="132">
                  <c:v>1.37298960211183E-4</c:v>
                </c:pt>
                <c:pt idx="133">
                  <c:v>2.96506236774912E-4</c:v>
                </c:pt>
                <c:pt idx="134">
                  <c:v>5.5639351398312502E-4</c:v>
                </c:pt>
                <c:pt idx="135">
                  <c:v>8.5168253958616403E-4</c:v>
                </c:pt>
                <c:pt idx="136">
                  <c:v>1.0723582456979399E-3</c:v>
                </c:pt>
                <c:pt idx="137">
                  <c:v>1.17087144937889E-3</c:v>
                </c:pt>
                <c:pt idx="138">
                  <c:v>1.1871895569201599E-3</c:v>
                </c:pt>
                <c:pt idx="139">
                  <c:v>1.17525597079799E-3</c:v>
                </c:pt>
                <c:pt idx="140">
                  <c:v>1.14855113245557E-3</c:v>
                </c:pt>
                <c:pt idx="141">
                  <c:v>1.0923816006489101E-3</c:v>
                </c:pt>
                <c:pt idx="142">
                  <c:v>9.7601049327032696E-4</c:v>
                </c:pt>
                <c:pt idx="143">
                  <c:v>7.71638925875165E-4</c:v>
                </c:pt>
                <c:pt idx="144">
                  <c:v>5.0477624714184504E-4</c:v>
                </c:pt>
                <c:pt idx="145">
                  <c:v>2.7615372421017302E-4</c:v>
                </c:pt>
                <c:pt idx="146">
                  <c:v>1.3528447765841299E-4</c:v>
                </c:pt>
                <c:pt idx="147">
                  <c:v>6.5041288322019501E-5</c:v>
                </c:pt>
                <c:pt idx="148">
                  <c:v>3.2591135770839599E-5</c:v>
                </c:pt>
                <c:pt idx="149">
                  <c:v>1.7268314286228601E-5</c:v>
                </c:pt>
                <c:pt idx="150">
                  <c:v>9.7572179115159005E-6</c:v>
                </c:pt>
                <c:pt idx="151">
                  <c:v>5.8335788657109802E-6</c:v>
                </c:pt>
                <c:pt idx="152">
                  <c:v>3.5750105020147399E-6</c:v>
                </c:pt>
                <c:pt idx="153">
                  <c:v>2.2905683488803998E-6</c:v>
                </c:pt>
                <c:pt idx="154">
                  <c:v>1.52208171619532E-6</c:v>
                </c:pt>
                <c:pt idx="155">
                  <c:v>1.0346639522361701E-6</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A-FF20-4F34-A910-B7829103E108}"/>
            </c:ext>
          </c:extLst>
        </c:ser>
        <c:ser>
          <c:idx val="3"/>
          <c:order val="8"/>
          <c:spPr>
            <a:ln w="28575" cap="rnd">
              <a:solidFill>
                <a:schemeClr val="accent4"/>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Spectra'!$E$3:$E$303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1.62810617014497E-6</c:v>
                </c:pt>
                <c:pt idx="160">
                  <c:v>2.8067500125290402E-6</c:v>
                </c:pt>
                <c:pt idx="161">
                  <c:v>5.1092104183813601E-6</c:v>
                </c:pt>
                <c:pt idx="162">
                  <c:v>9.9159008753313399E-6</c:v>
                </c:pt>
                <c:pt idx="163">
                  <c:v>2.0516941545585301E-5</c:v>
                </c:pt>
                <c:pt idx="164">
                  <c:v>4.6081261131768303E-5</c:v>
                </c:pt>
                <c:pt idx="165">
                  <c:v>1.11686537591486E-4</c:v>
                </c:pt>
                <c:pt idx="166">
                  <c:v>2.5637020039009998E-4</c:v>
                </c:pt>
                <c:pt idx="167">
                  <c:v>4.87314028651459E-4</c:v>
                </c:pt>
                <c:pt idx="168">
                  <c:v>7.1504198741623095E-4</c:v>
                </c:pt>
                <c:pt idx="169">
                  <c:v>8.5884959221421903E-4</c:v>
                </c:pt>
                <c:pt idx="170">
                  <c:v>9.1465806194964696E-4</c:v>
                </c:pt>
                <c:pt idx="171">
                  <c:v>9.1827739215434297E-4</c:v>
                </c:pt>
                <c:pt idx="172">
                  <c:v>8.9360762117395899E-4</c:v>
                </c:pt>
                <c:pt idx="173">
                  <c:v>8.6126373993655899E-4</c:v>
                </c:pt>
                <c:pt idx="174">
                  <c:v>8.0780957631623903E-4</c:v>
                </c:pt>
                <c:pt idx="175">
                  <c:v>6.6102651321387103E-4</c:v>
                </c:pt>
                <c:pt idx="176">
                  <c:v>4.1848899610618902E-4</c:v>
                </c:pt>
                <c:pt idx="177">
                  <c:v>1.5704869094197501E-4</c:v>
                </c:pt>
                <c:pt idx="178">
                  <c:v>7.8225994513478599E-5</c:v>
                </c:pt>
                <c:pt idx="179">
                  <c:v>3.1078923431882599E-5</c:v>
                </c:pt>
                <c:pt idx="180">
                  <c:v>1.36645022374906E-5</c:v>
                </c:pt>
                <c:pt idx="181">
                  <c:v>6.6412245858059296E-6</c:v>
                </c:pt>
                <c:pt idx="182">
                  <c:v>3.5343214091199499E-6</c:v>
                </c:pt>
                <c:pt idx="183">
                  <c:v>2.0056754423773398E-6</c:v>
                </c:pt>
                <c:pt idx="184">
                  <c:v>1.20972568260345E-6</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C-FF20-4F34-A910-B7829103E108}"/>
            </c:ext>
          </c:extLst>
        </c:ser>
        <c:ser>
          <c:idx val="4"/>
          <c:order val="9"/>
          <c:spPr>
            <a:ln w="28575" cap="rnd">
              <a:solidFill>
                <a:srgbClr val="FF000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Spectra'!$F$3:$F$303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1.4688648672180999E-6</c:v>
                </c:pt>
                <c:pt idx="236">
                  <c:v>2.4455362944486101E-6</c:v>
                </c:pt>
                <c:pt idx="237">
                  <c:v>4.2354065346147802E-6</c:v>
                </c:pt>
                <c:pt idx="238">
                  <c:v>7.48429012172965E-6</c:v>
                </c:pt>
                <c:pt idx="239">
                  <c:v>1.4069869785357E-5</c:v>
                </c:pt>
                <c:pt idx="240">
                  <c:v>2.7444692913413899E-5</c:v>
                </c:pt>
                <c:pt idx="241">
                  <c:v>5.7983153461442898E-5</c:v>
                </c:pt>
                <c:pt idx="242">
                  <c:v>1.2595262507984699E-4</c:v>
                </c:pt>
                <c:pt idx="243">
                  <c:v>2.9707375137489998E-4</c:v>
                </c:pt>
                <c:pt idx="244">
                  <c:v>6.91866630059168E-4</c:v>
                </c:pt>
                <c:pt idx="245">
                  <c:v>1.4596240041280799E-3</c:v>
                </c:pt>
                <c:pt idx="246">
                  <c:v>2.5299198592412899E-3</c:v>
                </c:pt>
                <c:pt idx="247">
                  <c:v>3.55051896476293E-3</c:v>
                </c:pt>
                <c:pt idx="248">
                  <c:v>4.3128266209692696E-3</c:v>
                </c:pt>
                <c:pt idx="249">
                  <c:v>4.8542618626478198E-3</c:v>
                </c:pt>
                <c:pt idx="250">
                  <c:v>5.2913116383393197E-3</c:v>
                </c:pt>
                <c:pt idx="251">
                  <c:v>5.68681419619346E-3</c:v>
                </c:pt>
                <c:pt idx="252">
                  <c:v>6.0355653235735496E-3</c:v>
                </c:pt>
                <c:pt idx="253">
                  <c:v>6.36136844779755E-3</c:v>
                </c:pt>
                <c:pt idx="254">
                  <c:v>6.56431808734626E-3</c:v>
                </c:pt>
                <c:pt idx="255">
                  <c:v>6.1238764715016401E-3</c:v>
                </c:pt>
                <c:pt idx="256">
                  <c:v>4.7177640818258501E-3</c:v>
                </c:pt>
                <c:pt idx="257">
                  <c:v>2.8848866229226099E-3</c:v>
                </c:pt>
                <c:pt idx="258">
                  <c:v>1.18830963856361E-3</c:v>
                </c:pt>
                <c:pt idx="259">
                  <c:v>6.6002824440639497E-4</c:v>
                </c:pt>
                <c:pt idx="260">
                  <c:v>3.0687431759757801E-4</c:v>
                </c:pt>
                <c:pt idx="261">
                  <c:v>1.4659649709998301E-4</c:v>
                </c:pt>
                <c:pt idx="262">
                  <c:v>7.20695303837864E-5</c:v>
                </c:pt>
                <c:pt idx="263">
                  <c:v>3.5504503848138298E-5</c:v>
                </c:pt>
                <c:pt idx="264">
                  <c:v>1.8424018368878201E-5</c:v>
                </c:pt>
                <c:pt idx="265">
                  <c:v>9.9065047589940707E-6</c:v>
                </c:pt>
                <c:pt idx="266">
                  <c:v>5.4256235908122296E-6</c:v>
                </c:pt>
                <c:pt idx="267">
                  <c:v>2.9763200458139402E-6</c:v>
                </c:pt>
                <c:pt idx="268">
                  <c:v>1.7203642051830399E-6</c:v>
                </c:pt>
                <c:pt idx="269">
                  <c:v>1.0081070491628899E-6</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E-FF20-4F34-A910-B7829103E108}"/>
            </c:ext>
          </c:extLst>
        </c:ser>
        <c:dLbls>
          <c:showLegendKey val="0"/>
          <c:showVal val="0"/>
          <c:showCatName val="0"/>
          <c:showSerName val="0"/>
          <c:showPercent val="0"/>
          <c:showBubbleSize val="0"/>
        </c:dLbls>
        <c:smooth val="0"/>
        <c:axId val="776481280"/>
        <c:axId val="776486856"/>
      </c:lineChart>
      <c:catAx>
        <c:axId val="776481280"/>
        <c:scaling>
          <c:orientation val="minMax"/>
        </c:scaling>
        <c:delete val="0"/>
        <c:axPos val="b"/>
        <c:title>
          <c:tx>
            <c:rich>
              <a:bodyPr/>
              <a:lstStyle/>
              <a:p>
                <a:pPr>
                  <a:defRPr/>
                </a:pPr>
                <a:r>
                  <a:rPr lang="en-US" b="0"/>
                  <a:t>Wavelength (nm)</a:t>
                </a:r>
              </a:p>
            </c:rich>
          </c:tx>
          <c:overlay val="0"/>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76486856"/>
        <c:crosses val="autoZero"/>
        <c:auto val="1"/>
        <c:lblAlgn val="ctr"/>
        <c:lblOffset val="100"/>
        <c:noMultiLvlLbl val="0"/>
      </c:catAx>
      <c:valAx>
        <c:axId val="776486856"/>
        <c:scaling>
          <c:logBase val="10"/>
          <c:orientation val="minMax"/>
          <c:max val="1.0000000000000002E-2"/>
        </c:scaling>
        <c:delete val="0"/>
        <c:axPos val="l"/>
        <c:majorGridlines>
          <c:spPr>
            <a:ln w="9525" cap="flat" cmpd="sng" algn="ctr">
              <a:solidFill>
                <a:schemeClr val="tx1">
                  <a:lumMod val="15000"/>
                  <a:lumOff val="85000"/>
                </a:schemeClr>
              </a:solidFill>
              <a:round/>
            </a:ln>
            <a:effectLst/>
          </c:spPr>
        </c:majorGridlines>
        <c:title>
          <c:tx>
            <c:rich>
              <a:bodyPr/>
              <a:lstStyle/>
              <a:p>
                <a:pPr>
                  <a:defRPr/>
                </a:pPr>
                <a:r>
                  <a:rPr lang="en-US" b="0"/>
                  <a:t>Irrandiance (W/m</a:t>
                </a:r>
                <a:r>
                  <a:rPr lang="en-US" b="0" baseline="30000"/>
                  <a:t>2</a:t>
                </a:r>
                <a:r>
                  <a:rPr lang="en-US" b="0"/>
                  <a:t>)</a:t>
                </a:r>
              </a:p>
            </c:rich>
          </c:tx>
          <c:overlay val="0"/>
        </c:title>
        <c:numFmt formatCode="0.E+00" sourceLinked="0"/>
        <c:majorTickMark val="out"/>
        <c:minorTickMark val="none"/>
        <c:tickLblPos val="nextTo"/>
        <c:crossAx val="776481280"/>
        <c:crosses val="autoZero"/>
        <c:crossBetween val="between"/>
      </c:valAx>
    </c:plotArea>
    <c:plotVisOnly val="1"/>
    <c:dispBlanksAs val="gap"/>
    <c:showDLblsOverMax val="0"/>
    <c:extLst/>
  </c:chart>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Trimmed Spectra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spPr>
            <a:ln w="28575" cap="rnd">
              <a:solidFill>
                <a:srgbClr val="0070C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Spectra'!$B$3:$B$303</c:f>
              <c:numCache>
                <c:formatCode>0.00E+00</c:formatCode>
                <c:ptCount val="301"/>
                <c:pt idx="0">
                  <c:v>2.0894478598048401E-4</c:v>
                </c:pt>
                <c:pt idx="1">
                  <c:v>3.6295217383989099E-4</c:v>
                </c:pt>
                <c:pt idx="2">
                  <c:v>5.2673023939051305E-4</c:v>
                </c:pt>
                <c:pt idx="3">
                  <c:v>6.89765761078123E-4</c:v>
                </c:pt>
                <c:pt idx="4">
                  <c:v>8.5421618235735099E-4</c:v>
                </c:pt>
                <c:pt idx="5">
                  <c:v>1.0386540806146399E-3</c:v>
                </c:pt>
                <c:pt idx="6">
                  <c:v>1.25543374460554E-3</c:v>
                </c:pt>
                <c:pt idx="7">
                  <c:v>1.47918825808423E-3</c:v>
                </c:pt>
                <c:pt idx="8">
                  <c:v>1.66024251970118E-3</c:v>
                </c:pt>
                <c:pt idx="9">
                  <c:v>1.6999763721073E-3</c:v>
                </c:pt>
                <c:pt idx="10">
                  <c:v>1.5024150872022901E-3</c:v>
                </c:pt>
                <c:pt idx="11">
                  <c:v>1.0876523040706601E-3</c:v>
                </c:pt>
                <c:pt idx="12">
                  <c:v>6.5834536815581005E-4</c:v>
                </c:pt>
                <c:pt idx="13">
                  <c:v>3.7051673809508298E-4</c:v>
                </c:pt>
                <c:pt idx="14">
                  <c:v>2.1358987740981001E-4</c:v>
                </c:pt>
                <c:pt idx="15">
                  <c:v>1.31901480348447E-4</c:v>
                </c:pt>
                <c:pt idx="16">
                  <c:v>8.6132954746811797E-5</c:v>
                </c:pt>
                <c:pt idx="17">
                  <c:v>5.9754574836969899E-5</c:v>
                </c:pt>
                <c:pt idx="18">
                  <c:v>4.3423481674948002E-5</c:v>
                </c:pt>
                <c:pt idx="19">
                  <c:v>3.27969958830476E-5</c:v>
                </c:pt>
                <c:pt idx="20">
                  <c:v>2.5272168984438701E-5</c:v>
                </c:pt>
                <c:pt idx="21">
                  <c:v>1.9764129590178099E-5</c:v>
                </c:pt>
                <c:pt idx="22">
                  <c:v>1.5686804320503801E-5</c:v>
                </c:pt>
                <c:pt idx="23">
                  <c:v>1.25892216880975E-5</c:v>
                </c:pt>
                <c:pt idx="24">
                  <c:v>1.00322393161022E-5</c:v>
                </c:pt>
                <c:pt idx="25">
                  <c:v>8.0047397075579405E-6</c:v>
                </c:pt>
                <c:pt idx="26">
                  <c:v>6.2141093290973899E-6</c:v>
                </c:pt>
                <c:pt idx="27">
                  <c:v>4.8303590935460297E-6</c:v>
                </c:pt>
                <c:pt idx="28">
                  <c:v>3.6699365719470502E-6</c:v>
                </c:pt>
                <c:pt idx="29">
                  <c:v>2.6738895943067399E-6</c:v>
                </c:pt>
                <c:pt idx="30">
                  <c:v>1.9783914178816801E-6</c:v>
                </c:pt>
                <c:pt idx="31">
                  <c:v>1.50163222064408E-6</c:v>
                </c:pt>
                <c:pt idx="32">
                  <c:v>1.08135401481511E-6</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0-A548-4A56-ADFA-27CA77258B52}"/>
            </c:ext>
          </c:extLst>
        </c:ser>
        <c:ser>
          <c:idx val="1"/>
          <c:order val="1"/>
          <c:spPr>
            <a:ln w="28575" cap="rnd">
              <a:solidFill>
                <a:srgbClr val="00B0F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Spectra'!$C$3:$C$303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1.3229492390157299E-6</c:v>
                </c:pt>
                <c:pt idx="56">
                  <c:v>2.3097649833107201E-6</c:v>
                </c:pt>
                <c:pt idx="57">
                  <c:v>4.0091028432207704E-6</c:v>
                </c:pt>
                <c:pt idx="58">
                  <c:v>7.2280688408585601E-6</c:v>
                </c:pt>
                <c:pt idx="59">
                  <c:v>1.3882006749766001E-5</c:v>
                </c:pt>
                <c:pt idx="60">
                  <c:v>2.74034210852273E-5</c:v>
                </c:pt>
                <c:pt idx="61">
                  <c:v>5.6655218790276402E-5</c:v>
                </c:pt>
                <c:pt idx="62">
                  <c:v>1.24485437815546E-4</c:v>
                </c:pt>
                <c:pt idx="63">
                  <c:v>2.8987684624102598E-4</c:v>
                </c:pt>
                <c:pt idx="64">
                  <c:v>6.9474937478909802E-4</c:v>
                </c:pt>
                <c:pt idx="65">
                  <c:v>1.5108981745505E-3</c:v>
                </c:pt>
                <c:pt idx="66">
                  <c:v>2.7701394016322201E-3</c:v>
                </c:pt>
                <c:pt idx="67">
                  <c:v>3.9694607267941199E-3</c:v>
                </c:pt>
                <c:pt idx="68">
                  <c:v>4.6226015478366403E-3</c:v>
                </c:pt>
                <c:pt idx="69">
                  <c:v>4.79483999809238E-3</c:v>
                </c:pt>
                <c:pt idx="70">
                  <c:v>4.6917995163896402E-3</c:v>
                </c:pt>
                <c:pt idx="71">
                  <c:v>4.41712641834777E-3</c:v>
                </c:pt>
                <c:pt idx="72">
                  <c:v>4.00568180559967E-3</c:v>
                </c:pt>
                <c:pt idx="73">
                  <c:v>3.5797816593148902E-3</c:v>
                </c:pt>
                <c:pt idx="74">
                  <c:v>3.1805090786168298E-3</c:v>
                </c:pt>
                <c:pt idx="75">
                  <c:v>2.6584393484811002E-3</c:v>
                </c:pt>
                <c:pt idx="76">
                  <c:v>1.9670047904693901E-3</c:v>
                </c:pt>
                <c:pt idx="77">
                  <c:v>1.16533175971919E-3</c:v>
                </c:pt>
                <c:pt idx="78">
                  <c:v>5.2413379569582995E-4</c:v>
                </c:pt>
                <c:pt idx="79">
                  <c:v>2.2375503110043401E-4</c:v>
                </c:pt>
                <c:pt idx="80">
                  <c:v>9.1537738953549095E-5</c:v>
                </c:pt>
                <c:pt idx="81">
                  <c:v>4.0034229518583497E-5</c:v>
                </c:pt>
                <c:pt idx="82">
                  <c:v>1.93148596775056E-5</c:v>
                </c:pt>
                <c:pt idx="83">
                  <c:v>1.004846082596E-5</c:v>
                </c:pt>
                <c:pt idx="84">
                  <c:v>5.5206201382008096E-6</c:v>
                </c:pt>
                <c:pt idx="85">
                  <c:v>3.1989060825038502E-6</c:v>
                </c:pt>
                <c:pt idx="86">
                  <c:v>1.9382781827910301E-6</c:v>
                </c:pt>
                <c:pt idx="87">
                  <c:v>1.19912208963065E-6</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1-A548-4A56-ADFA-27CA77258B52}"/>
            </c:ext>
          </c:extLst>
        </c:ser>
        <c:ser>
          <c:idx val="2"/>
          <c:order val="2"/>
          <c:spPr>
            <a:ln w="28575" cap="rnd">
              <a:solidFill>
                <a:srgbClr val="92D05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Spectra'!$D$3:$D$303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1.0251656247928499E-6</c:v>
                </c:pt>
                <c:pt idx="125">
                  <c:v>1.6206415998535801E-6</c:v>
                </c:pt>
                <c:pt idx="126">
                  <c:v>2.6773249649974699E-6</c:v>
                </c:pt>
                <c:pt idx="127">
                  <c:v>4.53963535875363E-6</c:v>
                </c:pt>
                <c:pt idx="128">
                  <c:v>8.0970857021174699E-6</c:v>
                </c:pt>
                <c:pt idx="129">
                  <c:v>1.49972313259881E-5</c:v>
                </c:pt>
                <c:pt idx="130">
                  <c:v>2.93495461681995E-5</c:v>
                </c:pt>
                <c:pt idx="131">
                  <c:v>6.1938836272161399E-5</c:v>
                </c:pt>
                <c:pt idx="132">
                  <c:v>1.37298960211183E-4</c:v>
                </c:pt>
                <c:pt idx="133">
                  <c:v>2.96506236774912E-4</c:v>
                </c:pt>
                <c:pt idx="134">
                  <c:v>5.5639351398312502E-4</c:v>
                </c:pt>
                <c:pt idx="135">
                  <c:v>8.5168253958616403E-4</c:v>
                </c:pt>
                <c:pt idx="136">
                  <c:v>1.0723582456979399E-3</c:v>
                </c:pt>
                <c:pt idx="137">
                  <c:v>1.17087144937889E-3</c:v>
                </c:pt>
                <c:pt idx="138">
                  <c:v>1.1871895569201599E-3</c:v>
                </c:pt>
                <c:pt idx="139">
                  <c:v>1.17525597079799E-3</c:v>
                </c:pt>
                <c:pt idx="140">
                  <c:v>1.14855113245557E-3</c:v>
                </c:pt>
                <c:pt idx="141">
                  <c:v>1.0923816006489101E-3</c:v>
                </c:pt>
                <c:pt idx="142">
                  <c:v>9.7601049327032696E-4</c:v>
                </c:pt>
                <c:pt idx="143">
                  <c:v>7.71638925875165E-4</c:v>
                </c:pt>
                <c:pt idx="144">
                  <c:v>5.0477624714184504E-4</c:v>
                </c:pt>
                <c:pt idx="145">
                  <c:v>2.7615372421017302E-4</c:v>
                </c:pt>
                <c:pt idx="146">
                  <c:v>1.3528447765841299E-4</c:v>
                </c:pt>
                <c:pt idx="147">
                  <c:v>6.5041288322019501E-5</c:v>
                </c:pt>
                <c:pt idx="148">
                  <c:v>3.2591135770839599E-5</c:v>
                </c:pt>
                <c:pt idx="149">
                  <c:v>1.7268314286228601E-5</c:v>
                </c:pt>
                <c:pt idx="150">
                  <c:v>9.7572179115159005E-6</c:v>
                </c:pt>
                <c:pt idx="151">
                  <c:v>5.8335788657109802E-6</c:v>
                </c:pt>
                <c:pt idx="152">
                  <c:v>3.5750105020147399E-6</c:v>
                </c:pt>
                <c:pt idx="153">
                  <c:v>2.2905683488803998E-6</c:v>
                </c:pt>
                <c:pt idx="154">
                  <c:v>1.52208171619532E-6</c:v>
                </c:pt>
                <c:pt idx="155">
                  <c:v>1.0346639522361701E-6</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2-A548-4A56-ADFA-27CA77258B52}"/>
            </c:ext>
          </c:extLst>
        </c:ser>
        <c:ser>
          <c:idx val="3"/>
          <c:order val="3"/>
          <c:spPr>
            <a:ln w="28575" cap="rnd">
              <a:solidFill>
                <a:schemeClr val="accent4"/>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Spectra'!$E$3:$E$303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1.62810617014497E-6</c:v>
                </c:pt>
                <c:pt idx="160">
                  <c:v>2.8067500125290402E-6</c:v>
                </c:pt>
                <c:pt idx="161">
                  <c:v>5.1092104183813601E-6</c:v>
                </c:pt>
                <c:pt idx="162">
                  <c:v>9.9159008753313399E-6</c:v>
                </c:pt>
                <c:pt idx="163">
                  <c:v>2.0516941545585301E-5</c:v>
                </c:pt>
                <c:pt idx="164">
                  <c:v>4.6081261131768303E-5</c:v>
                </c:pt>
                <c:pt idx="165">
                  <c:v>1.11686537591486E-4</c:v>
                </c:pt>
                <c:pt idx="166">
                  <c:v>2.5637020039009998E-4</c:v>
                </c:pt>
                <c:pt idx="167">
                  <c:v>4.87314028651459E-4</c:v>
                </c:pt>
                <c:pt idx="168">
                  <c:v>7.1504198741623095E-4</c:v>
                </c:pt>
                <c:pt idx="169">
                  <c:v>8.5884959221421903E-4</c:v>
                </c:pt>
                <c:pt idx="170">
                  <c:v>9.1465806194964696E-4</c:v>
                </c:pt>
                <c:pt idx="171">
                  <c:v>9.1827739215434297E-4</c:v>
                </c:pt>
                <c:pt idx="172">
                  <c:v>8.9360762117395899E-4</c:v>
                </c:pt>
                <c:pt idx="173">
                  <c:v>8.6126373993655899E-4</c:v>
                </c:pt>
                <c:pt idx="174">
                  <c:v>8.0780957631623903E-4</c:v>
                </c:pt>
                <c:pt idx="175">
                  <c:v>6.6102651321387103E-4</c:v>
                </c:pt>
                <c:pt idx="176">
                  <c:v>4.1848899610618902E-4</c:v>
                </c:pt>
                <c:pt idx="177">
                  <c:v>1.5704869094197501E-4</c:v>
                </c:pt>
                <c:pt idx="178">
                  <c:v>7.8225994513478599E-5</c:v>
                </c:pt>
                <c:pt idx="179">
                  <c:v>3.1078923431882599E-5</c:v>
                </c:pt>
                <c:pt idx="180">
                  <c:v>1.36645022374906E-5</c:v>
                </c:pt>
                <c:pt idx="181">
                  <c:v>6.6412245858059296E-6</c:v>
                </c:pt>
                <c:pt idx="182">
                  <c:v>3.5343214091199499E-6</c:v>
                </c:pt>
                <c:pt idx="183">
                  <c:v>2.0056754423773398E-6</c:v>
                </c:pt>
                <c:pt idx="184">
                  <c:v>1.20972568260345E-6</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3-A548-4A56-ADFA-27CA77258B52}"/>
            </c:ext>
          </c:extLst>
        </c:ser>
        <c:ser>
          <c:idx val="4"/>
          <c:order val="4"/>
          <c:spPr>
            <a:ln w="28575" cap="rnd">
              <a:solidFill>
                <a:srgbClr val="FF0000"/>
              </a:solidFill>
              <a:round/>
            </a:ln>
            <a:effectLst/>
          </c:spPr>
          <c:marker>
            <c:symbol val="none"/>
          </c:marker>
          <c:cat>
            <c:numRef>
              <c:f>'Trimmed LED Spectra'!$A$3:$A$303</c:f>
              <c:numCache>
                <c:formatCode>General</c:formatCode>
                <c:ptCount val="301"/>
                <c:pt idx="0">
                  <c:v>400</c:v>
                </c:pt>
                <c:pt idx="1">
                  <c:v>401</c:v>
                </c:pt>
                <c:pt idx="2">
                  <c:v>402</c:v>
                </c:pt>
                <c:pt idx="3">
                  <c:v>403</c:v>
                </c:pt>
                <c:pt idx="4">
                  <c:v>404</c:v>
                </c:pt>
                <c:pt idx="5">
                  <c:v>405</c:v>
                </c:pt>
                <c:pt idx="6">
                  <c:v>406</c:v>
                </c:pt>
                <c:pt idx="7">
                  <c:v>407</c:v>
                </c:pt>
                <c:pt idx="8">
                  <c:v>408</c:v>
                </c:pt>
                <c:pt idx="9">
                  <c:v>409</c:v>
                </c:pt>
                <c:pt idx="10">
                  <c:v>410</c:v>
                </c:pt>
                <c:pt idx="11">
                  <c:v>411</c:v>
                </c:pt>
                <c:pt idx="12">
                  <c:v>412</c:v>
                </c:pt>
                <c:pt idx="13">
                  <c:v>413</c:v>
                </c:pt>
                <c:pt idx="14">
                  <c:v>414</c:v>
                </c:pt>
                <c:pt idx="15">
                  <c:v>415</c:v>
                </c:pt>
                <c:pt idx="16">
                  <c:v>416</c:v>
                </c:pt>
                <c:pt idx="17">
                  <c:v>417</c:v>
                </c:pt>
                <c:pt idx="18">
                  <c:v>418</c:v>
                </c:pt>
                <c:pt idx="19">
                  <c:v>419</c:v>
                </c:pt>
                <c:pt idx="20">
                  <c:v>420</c:v>
                </c:pt>
                <c:pt idx="21">
                  <c:v>421</c:v>
                </c:pt>
                <c:pt idx="22">
                  <c:v>422</c:v>
                </c:pt>
                <c:pt idx="23">
                  <c:v>423</c:v>
                </c:pt>
                <c:pt idx="24">
                  <c:v>424</c:v>
                </c:pt>
                <c:pt idx="25">
                  <c:v>425</c:v>
                </c:pt>
                <c:pt idx="26">
                  <c:v>426</c:v>
                </c:pt>
                <c:pt idx="27">
                  <c:v>427</c:v>
                </c:pt>
                <c:pt idx="28">
                  <c:v>428</c:v>
                </c:pt>
                <c:pt idx="29">
                  <c:v>429</c:v>
                </c:pt>
                <c:pt idx="30">
                  <c:v>430</c:v>
                </c:pt>
                <c:pt idx="31">
                  <c:v>431</c:v>
                </c:pt>
                <c:pt idx="32">
                  <c:v>432</c:v>
                </c:pt>
                <c:pt idx="33">
                  <c:v>433</c:v>
                </c:pt>
                <c:pt idx="34">
                  <c:v>434</c:v>
                </c:pt>
                <c:pt idx="35">
                  <c:v>435</c:v>
                </c:pt>
                <c:pt idx="36">
                  <c:v>436</c:v>
                </c:pt>
                <c:pt idx="37">
                  <c:v>437</c:v>
                </c:pt>
                <c:pt idx="38">
                  <c:v>438</c:v>
                </c:pt>
                <c:pt idx="39">
                  <c:v>439</c:v>
                </c:pt>
                <c:pt idx="40">
                  <c:v>440</c:v>
                </c:pt>
                <c:pt idx="41">
                  <c:v>441</c:v>
                </c:pt>
                <c:pt idx="42">
                  <c:v>442</c:v>
                </c:pt>
                <c:pt idx="43">
                  <c:v>443</c:v>
                </c:pt>
                <c:pt idx="44">
                  <c:v>444</c:v>
                </c:pt>
                <c:pt idx="45">
                  <c:v>445</c:v>
                </c:pt>
                <c:pt idx="46">
                  <c:v>446</c:v>
                </c:pt>
                <c:pt idx="47">
                  <c:v>447</c:v>
                </c:pt>
                <c:pt idx="48">
                  <c:v>448</c:v>
                </c:pt>
                <c:pt idx="49">
                  <c:v>449</c:v>
                </c:pt>
                <c:pt idx="50">
                  <c:v>450</c:v>
                </c:pt>
                <c:pt idx="51">
                  <c:v>451</c:v>
                </c:pt>
                <c:pt idx="52">
                  <c:v>452</c:v>
                </c:pt>
                <c:pt idx="53">
                  <c:v>453</c:v>
                </c:pt>
                <c:pt idx="54">
                  <c:v>454</c:v>
                </c:pt>
                <c:pt idx="55">
                  <c:v>455</c:v>
                </c:pt>
                <c:pt idx="56">
                  <c:v>456</c:v>
                </c:pt>
                <c:pt idx="57">
                  <c:v>457</c:v>
                </c:pt>
                <c:pt idx="58">
                  <c:v>458</c:v>
                </c:pt>
                <c:pt idx="59">
                  <c:v>459</c:v>
                </c:pt>
                <c:pt idx="60">
                  <c:v>460</c:v>
                </c:pt>
                <c:pt idx="61">
                  <c:v>461</c:v>
                </c:pt>
                <c:pt idx="62">
                  <c:v>462</c:v>
                </c:pt>
                <c:pt idx="63">
                  <c:v>463</c:v>
                </c:pt>
                <c:pt idx="64">
                  <c:v>464</c:v>
                </c:pt>
                <c:pt idx="65">
                  <c:v>465</c:v>
                </c:pt>
                <c:pt idx="66">
                  <c:v>466</c:v>
                </c:pt>
                <c:pt idx="67">
                  <c:v>467</c:v>
                </c:pt>
                <c:pt idx="68">
                  <c:v>468</c:v>
                </c:pt>
                <c:pt idx="69">
                  <c:v>469</c:v>
                </c:pt>
                <c:pt idx="70">
                  <c:v>470</c:v>
                </c:pt>
                <c:pt idx="71">
                  <c:v>471</c:v>
                </c:pt>
                <c:pt idx="72">
                  <c:v>472</c:v>
                </c:pt>
                <c:pt idx="73">
                  <c:v>473</c:v>
                </c:pt>
                <c:pt idx="74">
                  <c:v>474</c:v>
                </c:pt>
                <c:pt idx="75">
                  <c:v>475</c:v>
                </c:pt>
                <c:pt idx="76">
                  <c:v>476</c:v>
                </c:pt>
                <c:pt idx="77">
                  <c:v>477</c:v>
                </c:pt>
                <c:pt idx="78">
                  <c:v>478</c:v>
                </c:pt>
                <c:pt idx="79">
                  <c:v>479</c:v>
                </c:pt>
                <c:pt idx="80">
                  <c:v>480</c:v>
                </c:pt>
                <c:pt idx="81">
                  <c:v>481</c:v>
                </c:pt>
                <c:pt idx="82">
                  <c:v>482</c:v>
                </c:pt>
                <c:pt idx="83">
                  <c:v>483</c:v>
                </c:pt>
                <c:pt idx="84">
                  <c:v>484</c:v>
                </c:pt>
                <c:pt idx="85">
                  <c:v>485</c:v>
                </c:pt>
                <c:pt idx="86">
                  <c:v>486</c:v>
                </c:pt>
                <c:pt idx="87">
                  <c:v>487</c:v>
                </c:pt>
                <c:pt idx="88">
                  <c:v>488</c:v>
                </c:pt>
                <c:pt idx="89">
                  <c:v>489</c:v>
                </c:pt>
                <c:pt idx="90">
                  <c:v>490</c:v>
                </c:pt>
                <c:pt idx="91">
                  <c:v>491</c:v>
                </c:pt>
                <c:pt idx="92">
                  <c:v>492</c:v>
                </c:pt>
                <c:pt idx="93">
                  <c:v>493</c:v>
                </c:pt>
                <c:pt idx="94">
                  <c:v>494</c:v>
                </c:pt>
                <c:pt idx="95">
                  <c:v>495</c:v>
                </c:pt>
                <c:pt idx="96">
                  <c:v>496</c:v>
                </c:pt>
                <c:pt idx="97">
                  <c:v>497</c:v>
                </c:pt>
                <c:pt idx="98">
                  <c:v>498</c:v>
                </c:pt>
                <c:pt idx="99">
                  <c:v>499</c:v>
                </c:pt>
                <c:pt idx="100">
                  <c:v>500</c:v>
                </c:pt>
                <c:pt idx="101">
                  <c:v>501</c:v>
                </c:pt>
                <c:pt idx="102">
                  <c:v>502</c:v>
                </c:pt>
                <c:pt idx="103">
                  <c:v>503</c:v>
                </c:pt>
                <c:pt idx="104">
                  <c:v>504</c:v>
                </c:pt>
                <c:pt idx="105">
                  <c:v>505</c:v>
                </c:pt>
                <c:pt idx="106">
                  <c:v>506</c:v>
                </c:pt>
                <c:pt idx="107">
                  <c:v>507</c:v>
                </c:pt>
                <c:pt idx="108">
                  <c:v>508</c:v>
                </c:pt>
                <c:pt idx="109">
                  <c:v>509</c:v>
                </c:pt>
                <c:pt idx="110">
                  <c:v>510</c:v>
                </c:pt>
                <c:pt idx="111">
                  <c:v>511</c:v>
                </c:pt>
                <c:pt idx="112">
                  <c:v>512</c:v>
                </c:pt>
                <c:pt idx="113">
                  <c:v>513</c:v>
                </c:pt>
                <c:pt idx="114">
                  <c:v>514</c:v>
                </c:pt>
                <c:pt idx="115">
                  <c:v>515</c:v>
                </c:pt>
                <c:pt idx="116">
                  <c:v>516</c:v>
                </c:pt>
                <c:pt idx="117">
                  <c:v>517</c:v>
                </c:pt>
                <c:pt idx="118">
                  <c:v>518</c:v>
                </c:pt>
                <c:pt idx="119">
                  <c:v>519</c:v>
                </c:pt>
                <c:pt idx="120">
                  <c:v>520</c:v>
                </c:pt>
                <c:pt idx="121">
                  <c:v>521</c:v>
                </c:pt>
                <c:pt idx="122">
                  <c:v>522</c:v>
                </c:pt>
                <c:pt idx="123">
                  <c:v>523</c:v>
                </c:pt>
                <c:pt idx="124">
                  <c:v>524</c:v>
                </c:pt>
                <c:pt idx="125">
                  <c:v>525</c:v>
                </c:pt>
                <c:pt idx="126">
                  <c:v>526</c:v>
                </c:pt>
                <c:pt idx="127">
                  <c:v>527</c:v>
                </c:pt>
                <c:pt idx="128">
                  <c:v>528</c:v>
                </c:pt>
                <c:pt idx="129">
                  <c:v>529</c:v>
                </c:pt>
                <c:pt idx="130">
                  <c:v>530</c:v>
                </c:pt>
                <c:pt idx="131">
                  <c:v>531</c:v>
                </c:pt>
                <c:pt idx="132">
                  <c:v>532</c:v>
                </c:pt>
                <c:pt idx="133">
                  <c:v>533</c:v>
                </c:pt>
                <c:pt idx="134">
                  <c:v>534</c:v>
                </c:pt>
                <c:pt idx="135">
                  <c:v>535</c:v>
                </c:pt>
                <c:pt idx="136">
                  <c:v>536</c:v>
                </c:pt>
                <c:pt idx="137">
                  <c:v>537</c:v>
                </c:pt>
                <c:pt idx="138">
                  <c:v>538</c:v>
                </c:pt>
                <c:pt idx="139">
                  <c:v>539</c:v>
                </c:pt>
                <c:pt idx="140">
                  <c:v>540</c:v>
                </c:pt>
                <c:pt idx="141">
                  <c:v>541</c:v>
                </c:pt>
                <c:pt idx="142">
                  <c:v>542</c:v>
                </c:pt>
                <c:pt idx="143">
                  <c:v>543</c:v>
                </c:pt>
                <c:pt idx="144">
                  <c:v>544</c:v>
                </c:pt>
                <c:pt idx="145">
                  <c:v>545</c:v>
                </c:pt>
                <c:pt idx="146">
                  <c:v>546</c:v>
                </c:pt>
                <c:pt idx="147">
                  <c:v>547</c:v>
                </c:pt>
                <c:pt idx="148">
                  <c:v>548</c:v>
                </c:pt>
                <c:pt idx="149">
                  <c:v>549</c:v>
                </c:pt>
                <c:pt idx="150">
                  <c:v>550</c:v>
                </c:pt>
                <c:pt idx="151">
                  <c:v>551</c:v>
                </c:pt>
                <c:pt idx="152">
                  <c:v>552</c:v>
                </c:pt>
                <c:pt idx="153">
                  <c:v>553</c:v>
                </c:pt>
                <c:pt idx="154">
                  <c:v>554</c:v>
                </c:pt>
                <c:pt idx="155">
                  <c:v>555</c:v>
                </c:pt>
                <c:pt idx="156">
                  <c:v>556</c:v>
                </c:pt>
                <c:pt idx="157">
                  <c:v>557</c:v>
                </c:pt>
                <c:pt idx="158">
                  <c:v>558</c:v>
                </c:pt>
                <c:pt idx="159">
                  <c:v>559</c:v>
                </c:pt>
                <c:pt idx="160">
                  <c:v>560</c:v>
                </c:pt>
                <c:pt idx="161">
                  <c:v>561</c:v>
                </c:pt>
                <c:pt idx="162">
                  <c:v>562</c:v>
                </c:pt>
                <c:pt idx="163">
                  <c:v>563</c:v>
                </c:pt>
                <c:pt idx="164">
                  <c:v>564</c:v>
                </c:pt>
                <c:pt idx="165">
                  <c:v>565</c:v>
                </c:pt>
                <c:pt idx="166">
                  <c:v>566</c:v>
                </c:pt>
                <c:pt idx="167">
                  <c:v>567</c:v>
                </c:pt>
                <c:pt idx="168">
                  <c:v>568</c:v>
                </c:pt>
                <c:pt idx="169">
                  <c:v>569</c:v>
                </c:pt>
                <c:pt idx="170">
                  <c:v>570</c:v>
                </c:pt>
                <c:pt idx="171">
                  <c:v>571</c:v>
                </c:pt>
                <c:pt idx="172">
                  <c:v>572</c:v>
                </c:pt>
                <c:pt idx="173">
                  <c:v>573</c:v>
                </c:pt>
                <c:pt idx="174">
                  <c:v>574</c:v>
                </c:pt>
                <c:pt idx="175">
                  <c:v>575</c:v>
                </c:pt>
                <c:pt idx="176">
                  <c:v>576</c:v>
                </c:pt>
                <c:pt idx="177">
                  <c:v>577</c:v>
                </c:pt>
                <c:pt idx="178">
                  <c:v>578</c:v>
                </c:pt>
                <c:pt idx="179">
                  <c:v>579</c:v>
                </c:pt>
                <c:pt idx="180">
                  <c:v>580</c:v>
                </c:pt>
                <c:pt idx="181">
                  <c:v>581</c:v>
                </c:pt>
                <c:pt idx="182">
                  <c:v>582</c:v>
                </c:pt>
                <c:pt idx="183">
                  <c:v>583</c:v>
                </c:pt>
                <c:pt idx="184">
                  <c:v>584</c:v>
                </c:pt>
                <c:pt idx="185">
                  <c:v>585</c:v>
                </c:pt>
                <c:pt idx="186">
                  <c:v>586</c:v>
                </c:pt>
                <c:pt idx="187">
                  <c:v>587</c:v>
                </c:pt>
                <c:pt idx="188">
                  <c:v>588</c:v>
                </c:pt>
                <c:pt idx="189">
                  <c:v>589</c:v>
                </c:pt>
                <c:pt idx="190">
                  <c:v>590</c:v>
                </c:pt>
                <c:pt idx="191">
                  <c:v>591</c:v>
                </c:pt>
                <c:pt idx="192">
                  <c:v>592</c:v>
                </c:pt>
                <c:pt idx="193">
                  <c:v>593</c:v>
                </c:pt>
                <c:pt idx="194">
                  <c:v>594</c:v>
                </c:pt>
                <c:pt idx="195">
                  <c:v>595</c:v>
                </c:pt>
                <c:pt idx="196">
                  <c:v>596</c:v>
                </c:pt>
                <c:pt idx="197">
                  <c:v>597</c:v>
                </c:pt>
                <c:pt idx="198">
                  <c:v>598</c:v>
                </c:pt>
                <c:pt idx="199">
                  <c:v>599</c:v>
                </c:pt>
                <c:pt idx="200">
                  <c:v>600</c:v>
                </c:pt>
                <c:pt idx="201">
                  <c:v>601</c:v>
                </c:pt>
                <c:pt idx="202">
                  <c:v>602</c:v>
                </c:pt>
                <c:pt idx="203">
                  <c:v>603</c:v>
                </c:pt>
                <c:pt idx="204">
                  <c:v>604</c:v>
                </c:pt>
                <c:pt idx="205">
                  <c:v>605</c:v>
                </c:pt>
                <c:pt idx="206">
                  <c:v>606</c:v>
                </c:pt>
                <c:pt idx="207">
                  <c:v>607</c:v>
                </c:pt>
                <c:pt idx="208">
                  <c:v>608</c:v>
                </c:pt>
                <c:pt idx="209">
                  <c:v>609</c:v>
                </c:pt>
                <c:pt idx="210">
                  <c:v>610</c:v>
                </c:pt>
                <c:pt idx="211">
                  <c:v>611</c:v>
                </c:pt>
                <c:pt idx="212">
                  <c:v>612</c:v>
                </c:pt>
                <c:pt idx="213">
                  <c:v>613</c:v>
                </c:pt>
                <c:pt idx="214">
                  <c:v>614</c:v>
                </c:pt>
                <c:pt idx="215">
                  <c:v>615</c:v>
                </c:pt>
                <c:pt idx="216">
                  <c:v>616</c:v>
                </c:pt>
                <c:pt idx="217">
                  <c:v>617</c:v>
                </c:pt>
                <c:pt idx="218">
                  <c:v>618</c:v>
                </c:pt>
                <c:pt idx="219">
                  <c:v>619</c:v>
                </c:pt>
                <c:pt idx="220">
                  <c:v>620</c:v>
                </c:pt>
                <c:pt idx="221">
                  <c:v>621</c:v>
                </c:pt>
                <c:pt idx="222">
                  <c:v>622</c:v>
                </c:pt>
                <c:pt idx="223">
                  <c:v>623</c:v>
                </c:pt>
                <c:pt idx="224">
                  <c:v>624</c:v>
                </c:pt>
                <c:pt idx="225">
                  <c:v>625</c:v>
                </c:pt>
                <c:pt idx="226">
                  <c:v>626</c:v>
                </c:pt>
                <c:pt idx="227">
                  <c:v>627</c:v>
                </c:pt>
                <c:pt idx="228">
                  <c:v>628</c:v>
                </c:pt>
                <c:pt idx="229">
                  <c:v>629</c:v>
                </c:pt>
                <c:pt idx="230">
                  <c:v>630</c:v>
                </c:pt>
                <c:pt idx="231">
                  <c:v>631</c:v>
                </c:pt>
                <c:pt idx="232">
                  <c:v>632</c:v>
                </c:pt>
                <c:pt idx="233">
                  <c:v>633</c:v>
                </c:pt>
                <c:pt idx="234">
                  <c:v>634</c:v>
                </c:pt>
                <c:pt idx="235">
                  <c:v>635</c:v>
                </c:pt>
                <c:pt idx="236">
                  <c:v>636</c:v>
                </c:pt>
                <c:pt idx="237">
                  <c:v>637</c:v>
                </c:pt>
                <c:pt idx="238">
                  <c:v>638</c:v>
                </c:pt>
                <c:pt idx="239">
                  <c:v>639</c:v>
                </c:pt>
                <c:pt idx="240">
                  <c:v>640</c:v>
                </c:pt>
                <c:pt idx="241">
                  <c:v>641</c:v>
                </c:pt>
                <c:pt idx="242">
                  <c:v>642</c:v>
                </c:pt>
                <c:pt idx="243">
                  <c:v>643</c:v>
                </c:pt>
                <c:pt idx="244">
                  <c:v>644</c:v>
                </c:pt>
                <c:pt idx="245">
                  <c:v>645</c:v>
                </c:pt>
                <c:pt idx="246">
                  <c:v>646</c:v>
                </c:pt>
                <c:pt idx="247">
                  <c:v>647</c:v>
                </c:pt>
                <c:pt idx="248">
                  <c:v>648</c:v>
                </c:pt>
                <c:pt idx="249">
                  <c:v>649</c:v>
                </c:pt>
                <c:pt idx="250">
                  <c:v>650</c:v>
                </c:pt>
                <c:pt idx="251">
                  <c:v>651</c:v>
                </c:pt>
                <c:pt idx="252">
                  <c:v>652</c:v>
                </c:pt>
                <c:pt idx="253">
                  <c:v>653</c:v>
                </c:pt>
                <c:pt idx="254">
                  <c:v>654</c:v>
                </c:pt>
                <c:pt idx="255">
                  <c:v>655</c:v>
                </c:pt>
                <c:pt idx="256">
                  <c:v>656</c:v>
                </c:pt>
                <c:pt idx="257">
                  <c:v>657</c:v>
                </c:pt>
                <c:pt idx="258">
                  <c:v>658</c:v>
                </c:pt>
                <c:pt idx="259">
                  <c:v>659</c:v>
                </c:pt>
                <c:pt idx="260">
                  <c:v>660</c:v>
                </c:pt>
                <c:pt idx="261">
                  <c:v>661</c:v>
                </c:pt>
                <c:pt idx="262">
                  <c:v>662</c:v>
                </c:pt>
                <c:pt idx="263">
                  <c:v>663</c:v>
                </c:pt>
                <c:pt idx="264">
                  <c:v>664</c:v>
                </c:pt>
                <c:pt idx="265">
                  <c:v>665</c:v>
                </c:pt>
                <c:pt idx="266">
                  <c:v>666</c:v>
                </c:pt>
                <c:pt idx="267">
                  <c:v>667</c:v>
                </c:pt>
                <c:pt idx="268">
                  <c:v>668</c:v>
                </c:pt>
                <c:pt idx="269">
                  <c:v>669</c:v>
                </c:pt>
                <c:pt idx="270">
                  <c:v>670</c:v>
                </c:pt>
                <c:pt idx="271">
                  <c:v>671</c:v>
                </c:pt>
                <c:pt idx="272">
                  <c:v>672</c:v>
                </c:pt>
                <c:pt idx="273">
                  <c:v>673</c:v>
                </c:pt>
                <c:pt idx="274">
                  <c:v>674</c:v>
                </c:pt>
                <c:pt idx="275">
                  <c:v>675</c:v>
                </c:pt>
                <c:pt idx="276">
                  <c:v>676</c:v>
                </c:pt>
                <c:pt idx="277">
                  <c:v>677</c:v>
                </c:pt>
                <c:pt idx="278">
                  <c:v>678</c:v>
                </c:pt>
                <c:pt idx="279">
                  <c:v>679</c:v>
                </c:pt>
                <c:pt idx="280">
                  <c:v>680</c:v>
                </c:pt>
                <c:pt idx="281">
                  <c:v>681</c:v>
                </c:pt>
                <c:pt idx="282">
                  <c:v>682</c:v>
                </c:pt>
                <c:pt idx="283">
                  <c:v>683</c:v>
                </c:pt>
                <c:pt idx="284">
                  <c:v>684</c:v>
                </c:pt>
                <c:pt idx="285">
                  <c:v>685</c:v>
                </c:pt>
                <c:pt idx="286">
                  <c:v>686</c:v>
                </c:pt>
                <c:pt idx="287">
                  <c:v>687</c:v>
                </c:pt>
                <c:pt idx="288">
                  <c:v>688</c:v>
                </c:pt>
                <c:pt idx="289">
                  <c:v>689</c:v>
                </c:pt>
                <c:pt idx="290">
                  <c:v>690</c:v>
                </c:pt>
                <c:pt idx="291">
                  <c:v>691</c:v>
                </c:pt>
                <c:pt idx="292">
                  <c:v>692</c:v>
                </c:pt>
                <c:pt idx="293">
                  <c:v>693</c:v>
                </c:pt>
                <c:pt idx="294">
                  <c:v>694</c:v>
                </c:pt>
                <c:pt idx="295">
                  <c:v>695</c:v>
                </c:pt>
                <c:pt idx="296">
                  <c:v>696</c:v>
                </c:pt>
                <c:pt idx="297">
                  <c:v>697</c:v>
                </c:pt>
                <c:pt idx="298">
                  <c:v>698</c:v>
                </c:pt>
                <c:pt idx="299">
                  <c:v>699</c:v>
                </c:pt>
                <c:pt idx="300">
                  <c:v>700</c:v>
                </c:pt>
              </c:numCache>
            </c:numRef>
          </c:cat>
          <c:val>
            <c:numRef>
              <c:f>'Trimmed LED Spectra'!$F$3:$F$303</c:f>
              <c:numCache>
                <c:formatCode>0.00E+00</c:formatCode>
                <c:ptCount val="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1.4688648672180999E-6</c:v>
                </c:pt>
                <c:pt idx="236">
                  <c:v>2.4455362944486101E-6</c:v>
                </c:pt>
                <c:pt idx="237">
                  <c:v>4.2354065346147802E-6</c:v>
                </c:pt>
                <c:pt idx="238">
                  <c:v>7.48429012172965E-6</c:v>
                </c:pt>
                <c:pt idx="239">
                  <c:v>1.4069869785357E-5</c:v>
                </c:pt>
                <c:pt idx="240">
                  <c:v>2.7444692913413899E-5</c:v>
                </c:pt>
                <c:pt idx="241">
                  <c:v>5.7983153461442898E-5</c:v>
                </c:pt>
                <c:pt idx="242">
                  <c:v>1.2595262507984699E-4</c:v>
                </c:pt>
                <c:pt idx="243">
                  <c:v>2.9707375137489998E-4</c:v>
                </c:pt>
                <c:pt idx="244">
                  <c:v>6.91866630059168E-4</c:v>
                </c:pt>
                <c:pt idx="245">
                  <c:v>1.4596240041280799E-3</c:v>
                </c:pt>
                <c:pt idx="246">
                  <c:v>2.5299198592412899E-3</c:v>
                </c:pt>
                <c:pt idx="247">
                  <c:v>3.55051896476293E-3</c:v>
                </c:pt>
                <c:pt idx="248">
                  <c:v>4.3128266209692696E-3</c:v>
                </c:pt>
                <c:pt idx="249">
                  <c:v>4.8542618626478198E-3</c:v>
                </c:pt>
                <c:pt idx="250">
                  <c:v>5.2913116383393197E-3</c:v>
                </c:pt>
                <c:pt idx="251">
                  <c:v>5.68681419619346E-3</c:v>
                </c:pt>
                <c:pt idx="252">
                  <c:v>6.0355653235735496E-3</c:v>
                </c:pt>
                <c:pt idx="253">
                  <c:v>6.36136844779755E-3</c:v>
                </c:pt>
                <c:pt idx="254">
                  <c:v>6.56431808734626E-3</c:v>
                </c:pt>
                <c:pt idx="255">
                  <c:v>6.1238764715016401E-3</c:v>
                </c:pt>
                <c:pt idx="256">
                  <c:v>4.7177640818258501E-3</c:v>
                </c:pt>
                <c:pt idx="257">
                  <c:v>2.8848866229226099E-3</c:v>
                </c:pt>
                <c:pt idx="258">
                  <c:v>1.18830963856361E-3</c:v>
                </c:pt>
                <c:pt idx="259">
                  <c:v>6.6002824440639497E-4</c:v>
                </c:pt>
                <c:pt idx="260">
                  <c:v>3.0687431759757801E-4</c:v>
                </c:pt>
                <c:pt idx="261">
                  <c:v>1.4659649709998301E-4</c:v>
                </c:pt>
                <c:pt idx="262">
                  <c:v>7.20695303837864E-5</c:v>
                </c:pt>
                <c:pt idx="263">
                  <c:v>3.5504503848138298E-5</c:v>
                </c:pt>
                <c:pt idx="264">
                  <c:v>1.8424018368878201E-5</c:v>
                </c:pt>
                <c:pt idx="265">
                  <c:v>9.9065047589940707E-6</c:v>
                </c:pt>
                <c:pt idx="266">
                  <c:v>5.4256235908122296E-6</c:v>
                </c:pt>
                <c:pt idx="267">
                  <c:v>2.9763200458139402E-6</c:v>
                </c:pt>
                <c:pt idx="268">
                  <c:v>1.7203642051830399E-6</c:v>
                </c:pt>
                <c:pt idx="269">
                  <c:v>1.0081070491628899E-6</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numCache>
            </c:numRef>
          </c:val>
          <c:smooth val="0"/>
          <c:extLst>
            <c:ext xmlns:c16="http://schemas.microsoft.com/office/drawing/2014/chart" uri="{C3380CC4-5D6E-409C-BE32-E72D297353CC}">
              <c16:uniqueId val="{00000004-A548-4A56-ADFA-27CA77258B52}"/>
            </c:ext>
          </c:extLst>
        </c:ser>
        <c:dLbls>
          <c:showLegendKey val="0"/>
          <c:showVal val="0"/>
          <c:showCatName val="0"/>
          <c:showSerName val="0"/>
          <c:showPercent val="0"/>
          <c:showBubbleSize val="0"/>
        </c:dLbls>
        <c:smooth val="0"/>
        <c:axId val="772166448"/>
        <c:axId val="772156280"/>
      </c:lineChart>
      <c:catAx>
        <c:axId val="772166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Wavelength (nm)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72156280"/>
        <c:crosses val="autoZero"/>
        <c:auto val="1"/>
        <c:lblAlgn val="ctr"/>
        <c:lblOffset val="100"/>
        <c:noMultiLvlLbl val="0"/>
      </c:catAx>
      <c:valAx>
        <c:axId val="772156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Irradiance (W/m</a:t>
                </a:r>
                <a:r>
                  <a:rPr lang="en-US" baseline="30000"/>
                  <a:t>2</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7216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v>c1</c:v>
          </c:tx>
          <c:spPr>
            <a:ln w="19050" cap="rnd">
              <a:solidFill>
                <a:srgbClr val="0070C0"/>
              </a:solidFill>
              <a:round/>
            </a:ln>
            <a:effectLst/>
          </c:spPr>
          <c:marker>
            <c:symbol val="none"/>
          </c:marker>
          <c:xVal>
            <c:numRef>
              <c:f>'Linearisation samples'!$B$2:$B$202</c:f>
              <c:numCache>
                <c:formatCode>General</c:formatCode>
                <c:ptCount val="201"/>
                <c:pt idx="0">
                  <c:v>0</c:v>
                </c:pt>
                <c:pt idx="1">
                  <c:v>0.89805454070660495</c:v>
                </c:pt>
                <c:pt idx="2">
                  <c:v>1.87828251920123</c:v>
                </c:pt>
                <c:pt idx="3">
                  <c:v>2.8344272734254998</c:v>
                </c:pt>
                <c:pt idx="4">
                  <c:v>3.7743151843318001</c:v>
                </c:pt>
                <c:pt idx="5">
                  <c:v>4.7206309907834099</c:v>
                </c:pt>
                <c:pt idx="6">
                  <c:v>5.6643817658349302</c:v>
                </c:pt>
                <c:pt idx="7">
                  <c:v>6.6009496774193499</c:v>
                </c:pt>
                <c:pt idx="8">
                  <c:v>7.5450352769230804</c:v>
                </c:pt>
                <c:pt idx="9">
                  <c:v>8.4864471034482793</c:v>
                </c:pt>
                <c:pt idx="10">
                  <c:v>9.4242301149425298</c:v>
                </c:pt>
                <c:pt idx="11">
                  <c:v>10.361037931034501</c:v>
                </c:pt>
                <c:pt idx="12">
                  <c:v>11.298441379310299</c:v>
                </c:pt>
                <c:pt idx="13">
                  <c:v>12.230797318007699</c:v>
                </c:pt>
                <c:pt idx="14">
                  <c:v>13.169848275862099</c:v>
                </c:pt>
                <c:pt idx="15">
                  <c:v>14.106693807692301</c:v>
                </c:pt>
                <c:pt idx="16">
                  <c:v>15.028902646153799</c:v>
                </c:pt>
                <c:pt idx="17">
                  <c:v>15.9781792307692</c:v>
                </c:pt>
                <c:pt idx="18">
                  <c:v>16.899362068965502</c:v>
                </c:pt>
                <c:pt idx="19">
                  <c:v>17.833365517241401</c:v>
                </c:pt>
                <c:pt idx="20">
                  <c:v>18.762056398467401</c:v>
                </c:pt>
                <c:pt idx="21">
                  <c:v>19.690855609195399</c:v>
                </c:pt>
                <c:pt idx="22">
                  <c:v>20.606084291187699</c:v>
                </c:pt>
                <c:pt idx="23">
                  <c:v>21.540667623076899</c:v>
                </c:pt>
                <c:pt idx="24">
                  <c:v>22.459915061538499</c:v>
                </c:pt>
                <c:pt idx="25">
                  <c:v>23.387499999999999</c:v>
                </c:pt>
                <c:pt idx="26">
                  <c:v>24.299046153846199</c:v>
                </c:pt>
                <c:pt idx="27">
                  <c:v>25.221103448275901</c:v>
                </c:pt>
                <c:pt idx="28">
                  <c:v>26.170063417624501</c:v>
                </c:pt>
                <c:pt idx="29">
                  <c:v>27.0671111111111</c:v>
                </c:pt>
                <c:pt idx="30">
                  <c:v>28.026479923076899</c:v>
                </c:pt>
                <c:pt idx="31">
                  <c:v>28.956392307692301</c:v>
                </c:pt>
                <c:pt idx="32">
                  <c:v>29.8679384615385</c:v>
                </c:pt>
                <c:pt idx="33">
                  <c:v>30.7794846153846</c:v>
                </c:pt>
                <c:pt idx="34">
                  <c:v>31.6910307692308</c:v>
                </c:pt>
                <c:pt idx="35">
                  <c:v>32.605134099616897</c:v>
                </c:pt>
                <c:pt idx="36">
                  <c:v>33.5281379310345</c:v>
                </c:pt>
                <c:pt idx="37">
                  <c:v>34.451141762452103</c:v>
                </c:pt>
                <c:pt idx="38">
                  <c:v>35.373661538461498</c:v>
                </c:pt>
                <c:pt idx="39">
                  <c:v>36.296753846153898</c:v>
                </c:pt>
                <c:pt idx="40">
                  <c:v>37.219846153846198</c:v>
                </c:pt>
                <c:pt idx="41">
                  <c:v>38.142938461538499</c:v>
                </c:pt>
                <c:pt idx="42">
                  <c:v>39.0660307692308</c:v>
                </c:pt>
                <c:pt idx="43">
                  <c:v>39.9891230769231</c:v>
                </c:pt>
                <c:pt idx="44">
                  <c:v>40.9121685823755</c:v>
                </c:pt>
                <c:pt idx="45">
                  <c:v>41.807728620689701</c:v>
                </c:pt>
                <c:pt idx="46">
                  <c:v>42.728815384615402</c:v>
                </c:pt>
                <c:pt idx="47">
                  <c:v>43.620501930769201</c:v>
                </c:pt>
                <c:pt idx="48">
                  <c:v>44.5038153846154</c:v>
                </c:pt>
                <c:pt idx="49">
                  <c:v>45.426907692307701</c:v>
                </c:pt>
                <c:pt idx="50">
                  <c:v>46.35</c:v>
                </c:pt>
                <c:pt idx="51">
                  <c:v>47.273092307692302</c:v>
                </c:pt>
                <c:pt idx="52">
                  <c:v>48.196184615384603</c:v>
                </c:pt>
                <c:pt idx="53">
                  <c:v>49.1127988429119</c:v>
                </c:pt>
                <c:pt idx="54">
                  <c:v>50.020800000000001</c:v>
                </c:pt>
                <c:pt idx="55">
                  <c:v>50.864692307692302</c:v>
                </c:pt>
                <c:pt idx="56">
                  <c:v>51.787784615384602</c:v>
                </c:pt>
                <c:pt idx="57">
                  <c:v>52.710876923076903</c:v>
                </c:pt>
                <c:pt idx="58">
                  <c:v>53.633969230769203</c:v>
                </c:pt>
                <c:pt idx="59">
                  <c:v>54.557061538461497</c:v>
                </c:pt>
                <c:pt idx="60">
                  <c:v>55.390076923076897</c:v>
                </c:pt>
                <c:pt idx="61">
                  <c:v>56.302476923076902</c:v>
                </c:pt>
                <c:pt idx="62">
                  <c:v>57.225569230769203</c:v>
                </c:pt>
                <c:pt idx="63">
                  <c:v>58.148661538461504</c:v>
                </c:pt>
                <c:pt idx="64">
                  <c:v>59.035876923076898</c:v>
                </c:pt>
                <c:pt idx="65">
                  <c:v>59.912354269230804</c:v>
                </c:pt>
                <c:pt idx="66">
                  <c:v>60.7649427384615</c:v>
                </c:pt>
                <c:pt idx="67">
                  <c:v>61.640490421455901</c:v>
                </c:pt>
                <c:pt idx="68">
                  <c:v>62.508968919540202</c:v>
                </c:pt>
                <c:pt idx="69">
                  <c:v>63.486498084291199</c:v>
                </c:pt>
                <c:pt idx="70">
                  <c:v>64.404769230769205</c:v>
                </c:pt>
                <c:pt idx="71">
                  <c:v>65.232630769230795</c:v>
                </c:pt>
                <c:pt idx="72">
                  <c:v>66.137139430769196</c:v>
                </c:pt>
                <c:pt idx="73">
                  <c:v>67.039256704980801</c:v>
                </c:pt>
                <c:pt idx="74">
                  <c:v>67.934361241379307</c:v>
                </c:pt>
                <c:pt idx="75">
                  <c:v>68.824521072796898</c:v>
                </c:pt>
                <c:pt idx="76">
                  <c:v>69.673762452107297</c:v>
                </c:pt>
                <c:pt idx="77">
                  <c:v>70.585207692307705</c:v>
                </c:pt>
                <c:pt idx="78">
                  <c:v>71.493507692307702</c:v>
                </c:pt>
                <c:pt idx="79">
                  <c:v>72.349836398467403</c:v>
                </c:pt>
                <c:pt idx="80">
                  <c:v>73.239540229885094</c:v>
                </c:pt>
                <c:pt idx="81">
                  <c:v>74.162544061302697</c:v>
                </c:pt>
                <c:pt idx="82">
                  <c:v>75.0855478927203</c:v>
                </c:pt>
                <c:pt idx="83">
                  <c:v>75.908199999999994</c:v>
                </c:pt>
                <c:pt idx="84">
                  <c:v>76.831292307692294</c:v>
                </c:pt>
                <c:pt idx="85">
                  <c:v>77.754384615384595</c:v>
                </c:pt>
                <c:pt idx="86">
                  <c:v>78.577476923076901</c:v>
                </c:pt>
                <c:pt idx="87">
                  <c:v>79.500283524904205</c:v>
                </c:pt>
                <c:pt idx="88">
                  <c:v>80.423570881225999</c:v>
                </c:pt>
                <c:pt idx="89">
                  <c:v>81.2459846153846</c:v>
                </c:pt>
                <c:pt idx="90">
                  <c:v>82.134538461538497</c:v>
                </c:pt>
                <c:pt idx="91">
                  <c:v>83.043476969230795</c:v>
                </c:pt>
                <c:pt idx="92">
                  <c:v>83.8960704923077</c:v>
                </c:pt>
                <c:pt idx="93">
                  <c:v>84.769176923076898</c:v>
                </c:pt>
                <c:pt idx="94">
                  <c:v>85.6614461538462</c:v>
                </c:pt>
                <c:pt idx="95">
                  <c:v>86.522523639846696</c:v>
                </c:pt>
                <c:pt idx="96">
                  <c:v>87.406861538461499</c:v>
                </c:pt>
                <c:pt idx="97">
                  <c:v>88.329953846153799</c:v>
                </c:pt>
                <c:pt idx="98">
                  <c:v>89.153046153846105</c:v>
                </c:pt>
                <c:pt idx="99">
                  <c:v>90.076138461538505</c:v>
                </c:pt>
                <c:pt idx="100">
                  <c:v>90.899230769230797</c:v>
                </c:pt>
                <c:pt idx="101">
                  <c:v>91.821854406130299</c:v>
                </c:pt>
                <c:pt idx="102">
                  <c:v>92.744858237547902</c:v>
                </c:pt>
                <c:pt idx="103">
                  <c:v>93.567862068965496</c:v>
                </c:pt>
                <c:pt idx="104">
                  <c:v>94.490865900383099</c:v>
                </c:pt>
                <c:pt idx="105">
                  <c:v>95.313923076923103</c:v>
                </c:pt>
                <c:pt idx="106">
                  <c:v>96.136873563218401</c:v>
                </c:pt>
                <c:pt idx="107">
                  <c:v>97.059877394636004</c:v>
                </c:pt>
                <c:pt idx="108">
                  <c:v>97.882881226053598</c:v>
                </c:pt>
                <c:pt idx="109">
                  <c:v>98.805885057471301</c:v>
                </c:pt>
                <c:pt idx="110">
                  <c:v>99.628888888888895</c:v>
                </c:pt>
                <c:pt idx="111">
                  <c:v>100.551707692308</c:v>
                </c:pt>
                <c:pt idx="112">
                  <c:v>101.4456958</c:v>
                </c:pt>
                <c:pt idx="113">
                  <c:v>102.19894615384599</c:v>
                </c:pt>
                <c:pt idx="114">
                  <c:v>103.15072366283501</c:v>
                </c:pt>
                <c:pt idx="115">
                  <c:v>103.96989735632199</c:v>
                </c:pt>
                <c:pt idx="116">
                  <c:v>104.8664</c:v>
                </c:pt>
                <c:pt idx="117">
                  <c:v>105.72634662307701</c:v>
                </c:pt>
                <c:pt idx="118">
                  <c:v>106.612584615385</c:v>
                </c:pt>
                <c:pt idx="119">
                  <c:v>107.435676923077</c:v>
                </c:pt>
                <c:pt idx="120">
                  <c:v>108.279384615385</c:v>
                </c:pt>
                <c:pt idx="121">
                  <c:v>109.181861538462</c:v>
                </c:pt>
                <c:pt idx="122">
                  <c:v>110.0049348659</c:v>
                </c:pt>
                <c:pt idx="123">
                  <c:v>110.927938697318</c:v>
                </c:pt>
                <c:pt idx="124">
                  <c:v>111.750369230769</c:v>
                </c:pt>
                <c:pt idx="125">
                  <c:v>112.67346153846201</c:v>
                </c:pt>
                <c:pt idx="126">
                  <c:v>113.496553846154</c:v>
                </c:pt>
                <c:pt idx="127">
                  <c:v>114.399725069231</c:v>
                </c:pt>
                <c:pt idx="128">
                  <c:v>115.242738461538</c:v>
                </c:pt>
                <c:pt idx="129">
                  <c:v>116.08291538461501</c:v>
                </c:pt>
                <c:pt idx="130">
                  <c:v>116.89261723076901</c:v>
                </c:pt>
                <c:pt idx="131">
                  <c:v>117.81196934865901</c:v>
                </c:pt>
                <c:pt idx="132">
                  <c:v>118.634973180077</c:v>
                </c:pt>
                <c:pt idx="133">
                  <c:v>119.52898850574699</c:v>
                </c:pt>
                <c:pt idx="134">
                  <c:v>120.35397373180101</c:v>
                </c:pt>
                <c:pt idx="135">
                  <c:v>121.20361538461501</c:v>
                </c:pt>
                <c:pt idx="136">
                  <c:v>122.02670769230799</c:v>
                </c:pt>
                <c:pt idx="137">
                  <c:v>122.9498</c:v>
                </c:pt>
                <c:pt idx="138">
                  <c:v>123.772892307692</c:v>
                </c:pt>
                <c:pt idx="139">
                  <c:v>124.630623746154</c:v>
                </c:pt>
                <c:pt idx="140">
                  <c:v>125.419003831418</c:v>
                </c:pt>
                <c:pt idx="141">
                  <c:v>126.342007662835</c:v>
                </c:pt>
                <c:pt idx="142">
                  <c:v>127.16501149425299</c:v>
                </c:pt>
                <c:pt idx="143">
                  <c:v>127.98801532567001</c:v>
                </c:pt>
                <c:pt idx="144">
                  <c:v>128.91101915708799</c:v>
                </c:pt>
                <c:pt idx="145">
                  <c:v>129.73402298850601</c:v>
                </c:pt>
                <c:pt idx="146">
                  <c:v>130.57843076923101</c:v>
                </c:pt>
                <c:pt idx="147">
                  <c:v>131.379953846154</c:v>
                </c:pt>
                <c:pt idx="148">
                  <c:v>132.30203026153799</c:v>
                </c:pt>
                <c:pt idx="149">
                  <c:v>133.11306923076901</c:v>
                </c:pt>
                <c:pt idx="150">
                  <c:v>133.94904214559401</c:v>
                </c:pt>
                <c:pt idx="151">
                  <c:v>134.793350321839</c:v>
                </c:pt>
                <c:pt idx="152">
                  <c:v>135.595049808429</c:v>
                </c:pt>
                <c:pt idx="153">
                  <c:v>136.49839770881201</c:v>
                </c:pt>
                <c:pt idx="154">
                  <c:v>137.34105747126401</c:v>
                </c:pt>
                <c:pt idx="155">
                  <c:v>138.164061302682</c:v>
                </c:pt>
                <c:pt idx="156">
                  <c:v>138.99353256705001</c:v>
                </c:pt>
                <c:pt idx="157">
                  <c:v>139.81010769230801</c:v>
                </c:pt>
                <c:pt idx="158">
                  <c:v>140.63319999999999</c:v>
                </c:pt>
                <c:pt idx="159">
                  <c:v>141.528146153846</c:v>
                </c:pt>
                <c:pt idx="160">
                  <c:v>142.33969230769199</c:v>
                </c:pt>
                <c:pt idx="161">
                  <c:v>143.202476923077</c:v>
                </c:pt>
                <c:pt idx="162">
                  <c:v>144.02508812260501</c:v>
                </c:pt>
                <c:pt idx="163">
                  <c:v>144.848091954023</c:v>
                </c:pt>
                <c:pt idx="164">
                  <c:v>145.671095785441</c:v>
                </c:pt>
                <c:pt idx="165">
                  <c:v>146.49704980842901</c:v>
                </c:pt>
                <c:pt idx="166">
                  <c:v>147.317169230769</c:v>
                </c:pt>
                <c:pt idx="167">
                  <c:v>148.19353431538499</c:v>
                </c:pt>
                <c:pt idx="168">
                  <c:v>149.03167692307699</c:v>
                </c:pt>
                <c:pt idx="169">
                  <c:v>149.78644615384599</c:v>
                </c:pt>
                <c:pt idx="170">
                  <c:v>150.69130030769199</c:v>
                </c:pt>
                <c:pt idx="171">
                  <c:v>151.53263076923099</c:v>
                </c:pt>
                <c:pt idx="172">
                  <c:v>152.27786153846199</c:v>
                </c:pt>
                <c:pt idx="173">
                  <c:v>153.178130268199</c:v>
                </c:pt>
                <c:pt idx="174">
                  <c:v>154.000569230769</c:v>
                </c:pt>
                <c:pt idx="175">
                  <c:v>154.812115384615</c:v>
                </c:pt>
                <c:pt idx="176">
                  <c:v>155.62366153846199</c:v>
                </c:pt>
                <c:pt idx="177">
                  <c:v>156.47041538461499</c:v>
                </c:pt>
                <c:pt idx="178">
                  <c:v>157.293507692308</c:v>
                </c:pt>
                <c:pt idx="179">
                  <c:v>158.0583</c:v>
                </c:pt>
                <c:pt idx="180">
                  <c:v>158.893104923077</c:v>
                </c:pt>
                <c:pt idx="181">
                  <c:v>159.76278461538499</c:v>
                </c:pt>
                <c:pt idx="182">
                  <c:v>160.585876923077</c:v>
                </c:pt>
                <c:pt idx="183">
                  <c:v>161.3089348659</c:v>
                </c:pt>
                <c:pt idx="184">
                  <c:v>162.18755632307699</c:v>
                </c:pt>
                <c:pt idx="185">
                  <c:v>163.045329576923</c:v>
                </c:pt>
                <c:pt idx="186">
                  <c:v>163.83873846153799</c:v>
                </c:pt>
                <c:pt idx="187">
                  <c:v>164.600569230769</c:v>
                </c:pt>
                <c:pt idx="188">
                  <c:v>165.44912041538501</c:v>
                </c:pt>
                <c:pt idx="189">
                  <c:v>166.273376923077</c:v>
                </c:pt>
                <c:pt idx="190">
                  <c:v>167.08492307692299</c:v>
                </c:pt>
                <c:pt idx="191">
                  <c:v>167.89293846153799</c:v>
                </c:pt>
                <c:pt idx="192">
                  <c:v>168.71331045210701</c:v>
                </c:pt>
                <c:pt idx="193">
                  <c:v>169.559295111111</c:v>
                </c:pt>
                <c:pt idx="194">
                  <c:v>170.36197701149399</c:v>
                </c:pt>
                <c:pt idx="195">
                  <c:v>171.14249042145599</c:v>
                </c:pt>
                <c:pt idx="196">
                  <c:v>171.95381538461501</c:v>
                </c:pt>
                <c:pt idx="197">
                  <c:v>172.765361538462</c:v>
                </c:pt>
                <c:pt idx="198">
                  <c:v>173.62820512307701</c:v>
                </c:pt>
                <c:pt idx="199">
                  <c:v>174.476907692308</c:v>
                </c:pt>
                <c:pt idx="200">
                  <c:v>175.2</c:v>
                </c:pt>
              </c:numCache>
            </c:numRef>
          </c:xVal>
          <c:yVal>
            <c:numRef>
              <c:f>'Linearisation samples'!$A$2:$A$202</c:f>
              <c:numCache>
                <c:formatCode>General</c:formatCode>
                <c:ptCount val="2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pt idx="101">
                  <c:v>50.5</c:v>
                </c:pt>
                <c:pt idx="102">
                  <c:v>51</c:v>
                </c:pt>
                <c:pt idx="103">
                  <c:v>51.5</c:v>
                </c:pt>
                <c:pt idx="104">
                  <c:v>52</c:v>
                </c:pt>
                <c:pt idx="105">
                  <c:v>52.5</c:v>
                </c:pt>
                <c:pt idx="106">
                  <c:v>53</c:v>
                </c:pt>
                <c:pt idx="107">
                  <c:v>53.5</c:v>
                </c:pt>
                <c:pt idx="108">
                  <c:v>54</c:v>
                </c:pt>
                <c:pt idx="109">
                  <c:v>54.5</c:v>
                </c:pt>
                <c:pt idx="110">
                  <c:v>55</c:v>
                </c:pt>
                <c:pt idx="111">
                  <c:v>55.5</c:v>
                </c:pt>
                <c:pt idx="112">
                  <c:v>56</c:v>
                </c:pt>
                <c:pt idx="113">
                  <c:v>56.5</c:v>
                </c:pt>
                <c:pt idx="114">
                  <c:v>57</c:v>
                </c:pt>
                <c:pt idx="115">
                  <c:v>57.5</c:v>
                </c:pt>
                <c:pt idx="116">
                  <c:v>58</c:v>
                </c:pt>
                <c:pt idx="117">
                  <c:v>58.5</c:v>
                </c:pt>
                <c:pt idx="118">
                  <c:v>59</c:v>
                </c:pt>
                <c:pt idx="119">
                  <c:v>59.5</c:v>
                </c:pt>
                <c:pt idx="120">
                  <c:v>60</c:v>
                </c:pt>
                <c:pt idx="121">
                  <c:v>60.5</c:v>
                </c:pt>
                <c:pt idx="122">
                  <c:v>61</c:v>
                </c:pt>
                <c:pt idx="123">
                  <c:v>61.5</c:v>
                </c:pt>
                <c:pt idx="124">
                  <c:v>62</c:v>
                </c:pt>
                <c:pt idx="125">
                  <c:v>62.5</c:v>
                </c:pt>
                <c:pt idx="126">
                  <c:v>63</c:v>
                </c:pt>
                <c:pt idx="127">
                  <c:v>63.5</c:v>
                </c:pt>
                <c:pt idx="128">
                  <c:v>64</c:v>
                </c:pt>
                <c:pt idx="129">
                  <c:v>64.5</c:v>
                </c:pt>
                <c:pt idx="130">
                  <c:v>65</c:v>
                </c:pt>
                <c:pt idx="131">
                  <c:v>65.5</c:v>
                </c:pt>
                <c:pt idx="132">
                  <c:v>66</c:v>
                </c:pt>
                <c:pt idx="133">
                  <c:v>66.5</c:v>
                </c:pt>
                <c:pt idx="134">
                  <c:v>67</c:v>
                </c:pt>
                <c:pt idx="135">
                  <c:v>67.5</c:v>
                </c:pt>
                <c:pt idx="136">
                  <c:v>68</c:v>
                </c:pt>
                <c:pt idx="137">
                  <c:v>68.5</c:v>
                </c:pt>
                <c:pt idx="138">
                  <c:v>69</c:v>
                </c:pt>
                <c:pt idx="139">
                  <c:v>69.5</c:v>
                </c:pt>
                <c:pt idx="140">
                  <c:v>70</c:v>
                </c:pt>
                <c:pt idx="141">
                  <c:v>70.5</c:v>
                </c:pt>
                <c:pt idx="142">
                  <c:v>71</c:v>
                </c:pt>
                <c:pt idx="143">
                  <c:v>71.5</c:v>
                </c:pt>
                <c:pt idx="144">
                  <c:v>72</c:v>
                </c:pt>
                <c:pt idx="145">
                  <c:v>72.5</c:v>
                </c:pt>
                <c:pt idx="146">
                  <c:v>73</c:v>
                </c:pt>
                <c:pt idx="147">
                  <c:v>73.5</c:v>
                </c:pt>
                <c:pt idx="148">
                  <c:v>74</c:v>
                </c:pt>
                <c:pt idx="149">
                  <c:v>74.5</c:v>
                </c:pt>
                <c:pt idx="150">
                  <c:v>75</c:v>
                </c:pt>
                <c:pt idx="151">
                  <c:v>75.5</c:v>
                </c:pt>
                <c:pt idx="152">
                  <c:v>76</c:v>
                </c:pt>
                <c:pt idx="153">
                  <c:v>76.5</c:v>
                </c:pt>
                <c:pt idx="154">
                  <c:v>77</c:v>
                </c:pt>
                <c:pt idx="155">
                  <c:v>77.5</c:v>
                </c:pt>
                <c:pt idx="156">
                  <c:v>78</c:v>
                </c:pt>
                <c:pt idx="157">
                  <c:v>78.5</c:v>
                </c:pt>
                <c:pt idx="158">
                  <c:v>79</c:v>
                </c:pt>
                <c:pt idx="159">
                  <c:v>79.5</c:v>
                </c:pt>
                <c:pt idx="160">
                  <c:v>80</c:v>
                </c:pt>
                <c:pt idx="161">
                  <c:v>80.5</c:v>
                </c:pt>
                <c:pt idx="162">
                  <c:v>81</c:v>
                </c:pt>
                <c:pt idx="163">
                  <c:v>81.5</c:v>
                </c:pt>
                <c:pt idx="164">
                  <c:v>82</c:v>
                </c:pt>
                <c:pt idx="165">
                  <c:v>82.5</c:v>
                </c:pt>
                <c:pt idx="166">
                  <c:v>83</c:v>
                </c:pt>
                <c:pt idx="167">
                  <c:v>83.5</c:v>
                </c:pt>
                <c:pt idx="168">
                  <c:v>84</c:v>
                </c:pt>
                <c:pt idx="169">
                  <c:v>84.5</c:v>
                </c:pt>
                <c:pt idx="170">
                  <c:v>85</c:v>
                </c:pt>
                <c:pt idx="171">
                  <c:v>85.5</c:v>
                </c:pt>
                <c:pt idx="172">
                  <c:v>86</c:v>
                </c:pt>
                <c:pt idx="173">
                  <c:v>86.5</c:v>
                </c:pt>
                <c:pt idx="174">
                  <c:v>87</c:v>
                </c:pt>
                <c:pt idx="175">
                  <c:v>87.5</c:v>
                </c:pt>
                <c:pt idx="176">
                  <c:v>88</c:v>
                </c:pt>
                <c:pt idx="177">
                  <c:v>88.5</c:v>
                </c:pt>
                <c:pt idx="178">
                  <c:v>89</c:v>
                </c:pt>
                <c:pt idx="179">
                  <c:v>89.5</c:v>
                </c:pt>
                <c:pt idx="180">
                  <c:v>90</c:v>
                </c:pt>
                <c:pt idx="181">
                  <c:v>90.5</c:v>
                </c:pt>
                <c:pt idx="182">
                  <c:v>91</c:v>
                </c:pt>
                <c:pt idx="183">
                  <c:v>91.5</c:v>
                </c:pt>
                <c:pt idx="184">
                  <c:v>92</c:v>
                </c:pt>
                <c:pt idx="185">
                  <c:v>92.5</c:v>
                </c:pt>
                <c:pt idx="186">
                  <c:v>93</c:v>
                </c:pt>
                <c:pt idx="187">
                  <c:v>93.5</c:v>
                </c:pt>
                <c:pt idx="188">
                  <c:v>94</c:v>
                </c:pt>
                <c:pt idx="189">
                  <c:v>94.5</c:v>
                </c:pt>
                <c:pt idx="190">
                  <c:v>95</c:v>
                </c:pt>
                <c:pt idx="191">
                  <c:v>95.5</c:v>
                </c:pt>
                <c:pt idx="192">
                  <c:v>96</c:v>
                </c:pt>
                <c:pt idx="193">
                  <c:v>96.5</c:v>
                </c:pt>
                <c:pt idx="194">
                  <c:v>97</c:v>
                </c:pt>
                <c:pt idx="195">
                  <c:v>97.5</c:v>
                </c:pt>
                <c:pt idx="196">
                  <c:v>98</c:v>
                </c:pt>
                <c:pt idx="197">
                  <c:v>98.5</c:v>
                </c:pt>
                <c:pt idx="198">
                  <c:v>99</c:v>
                </c:pt>
                <c:pt idx="199">
                  <c:v>99.5</c:v>
                </c:pt>
                <c:pt idx="200">
                  <c:v>100</c:v>
                </c:pt>
              </c:numCache>
            </c:numRef>
          </c:yVal>
          <c:smooth val="1"/>
          <c:extLst>
            <c:ext xmlns:c16="http://schemas.microsoft.com/office/drawing/2014/chart" uri="{C3380CC4-5D6E-409C-BE32-E72D297353CC}">
              <c16:uniqueId val="{00000001-3592-49B7-A5C2-997A2A8D7B22}"/>
            </c:ext>
          </c:extLst>
        </c:ser>
        <c:ser>
          <c:idx val="0"/>
          <c:order val="1"/>
          <c:tx>
            <c:v>c2</c:v>
          </c:tx>
          <c:spPr>
            <a:ln w="19050" cap="rnd">
              <a:solidFill>
                <a:srgbClr val="00B0F0"/>
              </a:solidFill>
              <a:round/>
            </a:ln>
            <a:effectLst/>
          </c:spPr>
          <c:marker>
            <c:symbol val="none"/>
          </c:marker>
          <c:xVal>
            <c:numRef>
              <c:f>'Linearisation samples'!$C$2:$C$202</c:f>
              <c:numCache>
                <c:formatCode>General</c:formatCode>
                <c:ptCount val="201"/>
                <c:pt idx="0">
                  <c:v>0</c:v>
                </c:pt>
                <c:pt idx="1">
                  <c:v>1.3439088094451801</c:v>
                </c:pt>
                <c:pt idx="2">
                  <c:v>2.7446145649779701</c:v>
                </c:pt>
                <c:pt idx="3">
                  <c:v>4.1198329113924101</c:v>
                </c:pt>
                <c:pt idx="4">
                  <c:v>5.4909267473858003</c:v>
                </c:pt>
                <c:pt idx="5">
                  <c:v>6.8553205833791999</c:v>
                </c:pt>
                <c:pt idx="6">
                  <c:v>8.2262101816180504</c:v>
                </c:pt>
                <c:pt idx="7">
                  <c:v>9.5886659190974104</c:v>
                </c:pt>
                <c:pt idx="8">
                  <c:v>10.9484534947716</c:v>
                </c:pt>
                <c:pt idx="9">
                  <c:v>12.3160104155201</c:v>
                </c:pt>
                <c:pt idx="10">
                  <c:v>13.669632663731401</c:v>
                </c:pt>
                <c:pt idx="11">
                  <c:v>15.0296425686813</c:v>
                </c:pt>
                <c:pt idx="12">
                  <c:v>16.384378121547002</c:v>
                </c:pt>
                <c:pt idx="13">
                  <c:v>17.735514326923099</c:v>
                </c:pt>
                <c:pt idx="14">
                  <c:v>19.085501104972401</c:v>
                </c:pt>
                <c:pt idx="15">
                  <c:v>20.4173763736264</c:v>
                </c:pt>
                <c:pt idx="16">
                  <c:v>21.7683516483517</c:v>
                </c:pt>
                <c:pt idx="17">
                  <c:v>23.1542808653846</c:v>
                </c:pt>
                <c:pt idx="18">
                  <c:v>24.514120879120899</c:v>
                </c:pt>
                <c:pt idx="19">
                  <c:v>25.837554945054901</c:v>
                </c:pt>
                <c:pt idx="20">
                  <c:v>27.179863461538499</c:v>
                </c:pt>
                <c:pt idx="21">
                  <c:v>28.524986263736299</c:v>
                </c:pt>
                <c:pt idx="22">
                  <c:v>29.859364640883999</c:v>
                </c:pt>
                <c:pt idx="23">
                  <c:v>31.193640109890101</c:v>
                </c:pt>
                <c:pt idx="24">
                  <c:v>32.528397790055202</c:v>
                </c:pt>
                <c:pt idx="25">
                  <c:v>33.862293956043999</c:v>
                </c:pt>
                <c:pt idx="26">
                  <c:v>35.197445054945099</c:v>
                </c:pt>
                <c:pt idx="27">
                  <c:v>36.5325961538462</c:v>
                </c:pt>
                <c:pt idx="28">
                  <c:v>37.866098901098901</c:v>
                </c:pt>
                <c:pt idx="29">
                  <c:v>39.201250000000002</c:v>
                </c:pt>
                <c:pt idx="30">
                  <c:v>40.535497237569103</c:v>
                </c:pt>
                <c:pt idx="31">
                  <c:v>41.851044519230797</c:v>
                </c:pt>
                <c:pt idx="32">
                  <c:v>43.204530386740302</c:v>
                </c:pt>
                <c:pt idx="33">
                  <c:v>44.4855183653846</c:v>
                </c:pt>
                <c:pt idx="34">
                  <c:v>45.7824725274725</c:v>
                </c:pt>
                <c:pt idx="35">
                  <c:v>47.107251381215498</c:v>
                </c:pt>
                <c:pt idx="36">
                  <c:v>48.442362637362599</c:v>
                </c:pt>
                <c:pt idx="37">
                  <c:v>49.7775137362637</c:v>
                </c:pt>
                <c:pt idx="38">
                  <c:v>51.111016483516501</c:v>
                </c:pt>
                <c:pt idx="39">
                  <c:v>52.397445054945102</c:v>
                </c:pt>
                <c:pt idx="40">
                  <c:v>53.720441988950299</c:v>
                </c:pt>
                <c:pt idx="41">
                  <c:v>55.033759464285701</c:v>
                </c:pt>
                <c:pt idx="42">
                  <c:v>56.349696132596698</c:v>
                </c:pt>
                <c:pt idx="43">
                  <c:v>57.683475274725303</c:v>
                </c:pt>
                <c:pt idx="44">
                  <c:v>59.012417582417598</c:v>
                </c:pt>
                <c:pt idx="45">
                  <c:v>60.235851648351698</c:v>
                </c:pt>
                <c:pt idx="46">
                  <c:v>61.558186813186801</c:v>
                </c:pt>
                <c:pt idx="47">
                  <c:v>62.822431318681303</c:v>
                </c:pt>
                <c:pt idx="48">
                  <c:v>64.104530386740294</c:v>
                </c:pt>
                <c:pt idx="49">
                  <c:v>65.427390109890098</c:v>
                </c:pt>
                <c:pt idx="50">
                  <c:v>66.725828729281801</c:v>
                </c:pt>
                <c:pt idx="51">
                  <c:v>67.973159340659393</c:v>
                </c:pt>
                <c:pt idx="52">
                  <c:v>69.296593406593402</c:v>
                </c:pt>
                <c:pt idx="53">
                  <c:v>70.619033149171301</c:v>
                </c:pt>
                <c:pt idx="54">
                  <c:v>71.942362637362706</c:v>
                </c:pt>
                <c:pt idx="55">
                  <c:v>73.198695054945105</c:v>
                </c:pt>
                <c:pt idx="56">
                  <c:v>74.488618784530402</c:v>
                </c:pt>
                <c:pt idx="57">
                  <c:v>75.811565934065896</c:v>
                </c:pt>
                <c:pt idx="58">
                  <c:v>77.101961325966897</c:v>
                </c:pt>
                <c:pt idx="59">
                  <c:v>78.357335164835206</c:v>
                </c:pt>
                <c:pt idx="60">
                  <c:v>79.641055769230803</c:v>
                </c:pt>
                <c:pt idx="61">
                  <c:v>80.904682320442006</c:v>
                </c:pt>
                <c:pt idx="62">
                  <c:v>82.226538461538496</c:v>
                </c:pt>
                <c:pt idx="63">
                  <c:v>83.549972527472505</c:v>
                </c:pt>
                <c:pt idx="64">
                  <c:v>84.808461538461501</c:v>
                </c:pt>
                <c:pt idx="65">
                  <c:v>86.0436126373626</c:v>
                </c:pt>
                <c:pt idx="66">
                  <c:v>87.318729281768</c:v>
                </c:pt>
                <c:pt idx="67">
                  <c:v>88.641510989010996</c:v>
                </c:pt>
                <c:pt idx="68">
                  <c:v>89.864751381215498</c:v>
                </c:pt>
                <c:pt idx="69">
                  <c:v>91.1809203296703</c:v>
                </c:pt>
                <c:pt idx="70">
                  <c:v>92.5107142857143</c:v>
                </c:pt>
                <c:pt idx="71">
                  <c:v>93.7332320441989</c:v>
                </c:pt>
                <c:pt idx="72">
                  <c:v>94.984725274725307</c:v>
                </c:pt>
                <c:pt idx="73">
                  <c:v>96.219876373626406</c:v>
                </c:pt>
                <c:pt idx="74">
                  <c:v>97.554226519337007</c:v>
                </c:pt>
                <c:pt idx="75">
                  <c:v>98.788530219780199</c:v>
                </c:pt>
                <c:pt idx="76">
                  <c:v>100.04032160221</c:v>
                </c:pt>
                <c:pt idx="77">
                  <c:v>101.27620861263701</c:v>
                </c:pt>
                <c:pt idx="78">
                  <c:v>102.59489010989</c:v>
                </c:pt>
                <c:pt idx="79">
                  <c:v>103.825980662983</c:v>
                </c:pt>
                <c:pt idx="80">
                  <c:v>105.140659340659</c:v>
                </c:pt>
                <c:pt idx="81">
                  <c:v>106.374764958791</c:v>
                </c:pt>
                <c:pt idx="82">
                  <c:v>107.586428571429</c:v>
                </c:pt>
                <c:pt idx="83">
                  <c:v>108.894854766484</c:v>
                </c:pt>
                <c:pt idx="84">
                  <c:v>110.132928176796</c:v>
                </c:pt>
                <c:pt idx="85">
                  <c:v>111.35563186813199</c:v>
                </c:pt>
                <c:pt idx="86">
                  <c:v>112.57895027624301</c:v>
                </c:pt>
                <c:pt idx="87">
                  <c:v>113.90140883977899</c:v>
                </c:pt>
                <c:pt idx="88">
                  <c:v>115.137252747253</c:v>
                </c:pt>
                <c:pt idx="89">
                  <c:v>116.372403846154</c:v>
                </c:pt>
                <c:pt idx="90">
                  <c:v>117.605906593407</c:v>
                </c:pt>
                <c:pt idx="91">
                  <c:v>118.841057692308</c:v>
                </c:pt>
                <c:pt idx="92">
                  <c:v>120.15604160221</c:v>
                </c:pt>
                <c:pt idx="93">
                  <c:v>121.386433557692</c:v>
                </c:pt>
                <c:pt idx="94">
                  <c:v>122.64455801104999</c:v>
                </c:pt>
                <c:pt idx="95">
                  <c:v>123.87836538461499</c:v>
                </c:pt>
                <c:pt idx="96">
                  <c:v>125.109010989011</c:v>
                </c:pt>
                <c:pt idx="97">
                  <c:v>126.331519337017</c:v>
                </c:pt>
                <c:pt idx="98">
                  <c:v>127.55478021978</c:v>
                </c:pt>
                <c:pt idx="99">
                  <c:v>128.81732142857101</c:v>
                </c:pt>
                <c:pt idx="100">
                  <c:v>130.034082692308</c:v>
                </c:pt>
                <c:pt idx="101">
                  <c:v>131.26533201923101</c:v>
                </c:pt>
                <c:pt idx="102">
                  <c:v>132.52069060773499</c:v>
                </c:pt>
                <c:pt idx="103">
                  <c:v>133.669752747253</c:v>
                </c:pt>
                <c:pt idx="104">
                  <c:v>134.89318681318699</c:v>
                </c:pt>
                <c:pt idx="105">
                  <c:v>136.12341160221001</c:v>
                </c:pt>
                <c:pt idx="106">
                  <c:v>137.43895604395601</c:v>
                </c:pt>
                <c:pt idx="107">
                  <c:v>138.66239010989</c:v>
                </c:pt>
                <c:pt idx="108">
                  <c:v>139.82708791208799</c:v>
                </c:pt>
                <c:pt idx="109">
                  <c:v>141.062239010989</c:v>
                </c:pt>
                <c:pt idx="110">
                  <c:v>142.29682320442001</c:v>
                </c:pt>
                <c:pt idx="111">
                  <c:v>143.50526375000001</c:v>
                </c:pt>
                <c:pt idx="112">
                  <c:v>144.67723756906099</c:v>
                </c:pt>
                <c:pt idx="113">
                  <c:v>145.89969780219801</c:v>
                </c:pt>
                <c:pt idx="114">
                  <c:v>147.13084634615399</c:v>
                </c:pt>
                <c:pt idx="115">
                  <c:v>148.34571823204399</c:v>
                </c:pt>
                <c:pt idx="116">
                  <c:v>149.56890109890099</c:v>
                </c:pt>
                <c:pt idx="117">
                  <c:v>150.73850274725299</c:v>
                </c:pt>
                <c:pt idx="118">
                  <c:v>152.01530386740299</c:v>
                </c:pt>
                <c:pt idx="119">
                  <c:v>153.17140439560399</c:v>
                </c:pt>
                <c:pt idx="120">
                  <c:v>154.441988950276</c:v>
                </c:pt>
                <c:pt idx="121">
                  <c:v>155.58387362637399</c:v>
                </c:pt>
                <c:pt idx="122">
                  <c:v>156.807307692308</c:v>
                </c:pt>
                <c:pt idx="123">
                  <c:v>158.02980662983401</c:v>
                </c:pt>
                <c:pt idx="124">
                  <c:v>159.244239615385</c:v>
                </c:pt>
                <c:pt idx="125">
                  <c:v>160.41476648351701</c:v>
                </c:pt>
                <c:pt idx="126">
                  <c:v>161.631811346154</c:v>
                </c:pt>
                <c:pt idx="127">
                  <c:v>162.82228021978</c:v>
                </c:pt>
                <c:pt idx="128">
                  <c:v>164.018121546961</c:v>
                </c:pt>
                <c:pt idx="129">
                  <c:v>165.19602968406599</c:v>
                </c:pt>
                <c:pt idx="130">
                  <c:v>166.391436464088</c:v>
                </c:pt>
                <c:pt idx="131">
                  <c:v>167.61389502762401</c:v>
                </c:pt>
                <c:pt idx="132">
                  <c:v>168.755879120879</c:v>
                </c:pt>
                <c:pt idx="133">
                  <c:v>169.97079116758201</c:v>
                </c:pt>
                <c:pt idx="134">
                  <c:v>171.183021978022</c:v>
                </c:pt>
                <c:pt idx="135">
                  <c:v>172.359684065934</c:v>
                </c:pt>
                <c:pt idx="136">
                  <c:v>173.52950276243101</c:v>
                </c:pt>
                <c:pt idx="137">
                  <c:v>174.74427078296699</c:v>
                </c:pt>
                <c:pt idx="138">
                  <c:v>175.93406240331501</c:v>
                </c:pt>
                <c:pt idx="139">
                  <c:v>177.097994505495</c:v>
                </c:pt>
                <c:pt idx="140">
                  <c:v>178.31786071428601</c:v>
                </c:pt>
                <c:pt idx="141">
                  <c:v>179.41803244475099</c:v>
                </c:pt>
                <c:pt idx="142">
                  <c:v>180.66719780219799</c:v>
                </c:pt>
                <c:pt idx="143">
                  <c:v>181.79063186813201</c:v>
                </c:pt>
                <c:pt idx="144">
                  <c:v>183.012967032967</c:v>
                </c:pt>
                <c:pt idx="145">
                  <c:v>184.13640109890099</c:v>
                </c:pt>
                <c:pt idx="146">
                  <c:v>185.28618886740301</c:v>
                </c:pt>
                <c:pt idx="147">
                  <c:v>186.48217032967</c:v>
                </c:pt>
                <c:pt idx="148">
                  <c:v>187.67323752747299</c:v>
                </c:pt>
                <c:pt idx="149">
                  <c:v>188.83277156077401</c:v>
                </c:pt>
                <c:pt idx="150">
                  <c:v>190.02662733516499</c:v>
                </c:pt>
                <c:pt idx="151">
                  <c:v>191.17480769230801</c:v>
                </c:pt>
                <c:pt idx="152">
                  <c:v>192.345714285714</c:v>
                </c:pt>
                <c:pt idx="153">
                  <c:v>193.52057692307699</c:v>
                </c:pt>
                <c:pt idx="154">
                  <c:v>194.71555248618799</c:v>
                </c:pt>
                <c:pt idx="155">
                  <c:v>195.810869711539</c:v>
                </c:pt>
                <c:pt idx="156">
                  <c:v>196.984585635359</c:v>
                </c:pt>
                <c:pt idx="157">
                  <c:v>198.11827348066299</c:v>
                </c:pt>
                <c:pt idx="158">
                  <c:v>199.335549450549</c:v>
                </c:pt>
                <c:pt idx="159">
                  <c:v>200.29102209944801</c:v>
                </c:pt>
                <c:pt idx="160">
                  <c:v>202</c:v>
                </c:pt>
                <c:pt idx="161">
                  <c:v>203</c:v>
                </c:pt>
                <c:pt idx="162">
                  <c:v>204</c:v>
                </c:pt>
                <c:pt idx="163">
                  <c:v>205</c:v>
                </c:pt>
                <c:pt idx="164">
                  <c:v>206</c:v>
                </c:pt>
                <c:pt idx="165">
                  <c:v>207</c:v>
                </c:pt>
                <c:pt idx="166">
                  <c:v>209</c:v>
                </c:pt>
                <c:pt idx="167">
                  <c:v>210</c:v>
                </c:pt>
                <c:pt idx="168">
                  <c:v>211</c:v>
                </c:pt>
                <c:pt idx="169">
                  <c:v>212</c:v>
                </c:pt>
                <c:pt idx="170">
                  <c:v>213</c:v>
                </c:pt>
                <c:pt idx="171">
                  <c:v>214</c:v>
                </c:pt>
                <c:pt idx="172">
                  <c:v>215</c:v>
                </c:pt>
                <c:pt idx="173">
                  <c:v>216.90233516483499</c:v>
                </c:pt>
                <c:pt idx="174">
                  <c:v>218</c:v>
                </c:pt>
                <c:pt idx="175">
                  <c:v>219</c:v>
                </c:pt>
                <c:pt idx="176">
                  <c:v>220</c:v>
                </c:pt>
                <c:pt idx="177">
                  <c:v>221</c:v>
                </c:pt>
                <c:pt idx="178">
                  <c:v>222</c:v>
                </c:pt>
                <c:pt idx="179">
                  <c:v>223</c:v>
                </c:pt>
                <c:pt idx="180">
                  <c:v>224.706043956044</c:v>
                </c:pt>
                <c:pt idx="181">
                  <c:v>225.822237569061</c:v>
                </c:pt>
                <c:pt idx="182">
                  <c:v>227</c:v>
                </c:pt>
                <c:pt idx="183">
                  <c:v>228</c:v>
                </c:pt>
                <c:pt idx="184">
                  <c:v>229</c:v>
                </c:pt>
                <c:pt idx="185">
                  <c:v>230</c:v>
                </c:pt>
                <c:pt idx="186">
                  <c:v>231</c:v>
                </c:pt>
                <c:pt idx="187">
                  <c:v>232.509752747253</c:v>
                </c:pt>
                <c:pt idx="188">
                  <c:v>233.624861878453</c:v>
                </c:pt>
                <c:pt idx="189">
                  <c:v>234.82572388736301</c:v>
                </c:pt>
                <c:pt idx="190">
                  <c:v>236</c:v>
                </c:pt>
                <c:pt idx="191">
                  <c:v>237</c:v>
                </c:pt>
                <c:pt idx="192">
                  <c:v>238</c:v>
                </c:pt>
                <c:pt idx="193">
                  <c:v>239</c:v>
                </c:pt>
                <c:pt idx="194">
                  <c:v>240</c:v>
                </c:pt>
                <c:pt idx="195">
                  <c:v>241</c:v>
                </c:pt>
                <c:pt idx="196">
                  <c:v>242.18075115384599</c:v>
                </c:pt>
                <c:pt idx="197">
                  <c:v>243.65759668508301</c:v>
                </c:pt>
                <c:pt idx="198">
                  <c:v>244.77115384615399</c:v>
                </c:pt>
                <c:pt idx="199">
                  <c:v>245.88832417582401</c:v>
                </c:pt>
                <c:pt idx="200">
                  <c:v>247</c:v>
                </c:pt>
              </c:numCache>
            </c:numRef>
          </c:xVal>
          <c:yVal>
            <c:numRef>
              <c:f>'Linearisation samples'!$A$2:$A$202</c:f>
              <c:numCache>
                <c:formatCode>General</c:formatCode>
                <c:ptCount val="2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pt idx="101">
                  <c:v>50.5</c:v>
                </c:pt>
                <c:pt idx="102">
                  <c:v>51</c:v>
                </c:pt>
                <c:pt idx="103">
                  <c:v>51.5</c:v>
                </c:pt>
                <c:pt idx="104">
                  <c:v>52</c:v>
                </c:pt>
                <c:pt idx="105">
                  <c:v>52.5</c:v>
                </c:pt>
                <c:pt idx="106">
                  <c:v>53</c:v>
                </c:pt>
                <c:pt idx="107">
                  <c:v>53.5</c:v>
                </c:pt>
                <c:pt idx="108">
                  <c:v>54</c:v>
                </c:pt>
                <c:pt idx="109">
                  <c:v>54.5</c:v>
                </c:pt>
                <c:pt idx="110">
                  <c:v>55</c:v>
                </c:pt>
                <c:pt idx="111">
                  <c:v>55.5</c:v>
                </c:pt>
                <c:pt idx="112">
                  <c:v>56</c:v>
                </c:pt>
                <c:pt idx="113">
                  <c:v>56.5</c:v>
                </c:pt>
                <c:pt idx="114">
                  <c:v>57</c:v>
                </c:pt>
                <c:pt idx="115">
                  <c:v>57.5</c:v>
                </c:pt>
                <c:pt idx="116">
                  <c:v>58</c:v>
                </c:pt>
                <c:pt idx="117">
                  <c:v>58.5</c:v>
                </c:pt>
                <c:pt idx="118">
                  <c:v>59</c:v>
                </c:pt>
                <c:pt idx="119">
                  <c:v>59.5</c:v>
                </c:pt>
                <c:pt idx="120">
                  <c:v>60</c:v>
                </c:pt>
                <c:pt idx="121">
                  <c:v>60.5</c:v>
                </c:pt>
                <c:pt idx="122">
                  <c:v>61</c:v>
                </c:pt>
                <c:pt idx="123">
                  <c:v>61.5</c:v>
                </c:pt>
                <c:pt idx="124">
                  <c:v>62</c:v>
                </c:pt>
                <c:pt idx="125">
                  <c:v>62.5</c:v>
                </c:pt>
                <c:pt idx="126">
                  <c:v>63</c:v>
                </c:pt>
                <c:pt idx="127">
                  <c:v>63.5</c:v>
                </c:pt>
                <c:pt idx="128">
                  <c:v>64</c:v>
                </c:pt>
                <c:pt idx="129">
                  <c:v>64.5</c:v>
                </c:pt>
                <c:pt idx="130">
                  <c:v>65</c:v>
                </c:pt>
                <c:pt idx="131">
                  <c:v>65.5</c:v>
                </c:pt>
                <c:pt idx="132">
                  <c:v>66</c:v>
                </c:pt>
                <c:pt idx="133">
                  <c:v>66.5</c:v>
                </c:pt>
                <c:pt idx="134">
                  <c:v>67</c:v>
                </c:pt>
                <c:pt idx="135">
                  <c:v>67.5</c:v>
                </c:pt>
                <c:pt idx="136">
                  <c:v>68</c:v>
                </c:pt>
                <c:pt idx="137">
                  <c:v>68.5</c:v>
                </c:pt>
                <c:pt idx="138">
                  <c:v>69</c:v>
                </c:pt>
                <c:pt idx="139">
                  <c:v>69.5</c:v>
                </c:pt>
                <c:pt idx="140">
                  <c:v>70</c:v>
                </c:pt>
                <c:pt idx="141">
                  <c:v>70.5</c:v>
                </c:pt>
                <c:pt idx="142">
                  <c:v>71</c:v>
                </c:pt>
                <c:pt idx="143">
                  <c:v>71.5</c:v>
                </c:pt>
                <c:pt idx="144">
                  <c:v>72</c:v>
                </c:pt>
                <c:pt idx="145">
                  <c:v>72.5</c:v>
                </c:pt>
                <c:pt idx="146">
                  <c:v>73</c:v>
                </c:pt>
                <c:pt idx="147">
                  <c:v>73.5</c:v>
                </c:pt>
                <c:pt idx="148">
                  <c:v>74</c:v>
                </c:pt>
                <c:pt idx="149">
                  <c:v>74.5</c:v>
                </c:pt>
                <c:pt idx="150">
                  <c:v>75</c:v>
                </c:pt>
                <c:pt idx="151">
                  <c:v>75.5</c:v>
                </c:pt>
                <c:pt idx="152">
                  <c:v>76</c:v>
                </c:pt>
                <c:pt idx="153">
                  <c:v>76.5</c:v>
                </c:pt>
                <c:pt idx="154">
                  <c:v>77</c:v>
                </c:pt>
                <c:pt idx="155">
                  <c:v>77.5</c:v>
                </c:pt>
                <c:pt idx="156">
                  <c:v>78</c:v>
                </c:pt>
                <c:pt idx="157">
                  <c:v>78.5</c:v>
                </c:pt>
                <c:pt idx="158">
                  <c:v>79</c:v>
                </c:pt>
                <c:pt idx="159">
                  <c:v>79.5</c:v>
                </c:pt>
                <c:pt idx="160">
                  <c:v>80</c:v>
                </c:pt>
                <c:pt idx="161">
                  <c:v>80.5</c:v>
                </c:pt>
                <c:pt idx="162">
                  <c:v>81</c:v>
                </c:pt>
                <c:pt idx="163">
                  <c:v>81.5</c:v>
                </c:pt>
                <c:pt idx="164">
                  <c:v>82</c:v>
                </c:pt>
                <c:pt idx="165">
                  <c:v>82.5</c:v>
                </c:pt>
                <c:pt idx="166">
                  <c:v>83</c:v>
                </c:pt>
                <c:pt idx="167">
                  <c:v>83.5</c:v>
                </c:pt>
                <c:pt idx="168">
                  <c:v>84</c:v>
                </c:pt>
                <c:pt idx="169">
                  <c:v>84.5</c:v>
                </c:pt>
                <c:pt idx="170">
                  <c:v>85</c:v>
                </c:pt>
                <c:pt idx="171">
                  <c:v>85.5</c:v>
                </c:pt>
                <c:pt idx="172">
                  <c:v>86</c:v>
                </c:pt>
                <c:pt idx="173">
                  <c:v>86.5</c:v>
                </c:pt>
                <c:pt idx="174">
                  <c:v>87</c:v>
                </c:pt>
                <c:pt idx="175">
                  <c:v>87.5</c:v>
                </c:pt>
                <c:pt idx="176">
                  <c:v>88</c:v>
                </c:pt>
                <c:pt idx="177">
                  <c:v>88.5</c:v>
                </c:pt>
                <c:pt idx="178">
                  <c:v>89</c:v>
                </c:pt>
                <c:pt idx="179">
                  <c:v>89.5</c:v>
                </c:pt>
                <c:pt idx="180">
                  <c:v>90</c:v>
                </c:pt>
                <c:pt idx="181">
                  <c:v>90.5</c:v>
                </c:pt>
                <c:pt idx="182">
                  <c:v>91</c:v>
                </c:pt>
                <c:pt idx="183">
                  <c:v>91.5</c:v>
                </c:pt>
                <c:pt idx="184">
                  <c:v>92</c:v>
                </c:pt>
                <c:pt idx="185">
                  <c:v>92.5</c:v>
                </c:pt>
                <c:pt idx="186">
                  <c:v>93</c:v>
                </c:pt>
                <c:pt idx="187">
                  <c:v>93.5</c:v>
                </c:pt>
                <c:pt idx="188">
                  <c:v>94</c:v>
                </c:pt>
                <c:pt idx="189">
                  <c:v>94.5</c:v>
                </c:pt>
                <c:pt idx="190">
                  <c:v>95</c:v>
                </c:pt>
                <c:pt idx="191">
                  <c:v>95.5</c:v>
                </c:pt>
                <c:pt idx="192">
                  <c:v>96</c:v>
                </c:pt>
                <c:pt idx="193">
                  <c:v>96.5</c:v>
                </c:pt>
                <c:pt idx="194">
                  <c:v>97</c:v>
                </c:pt>
                <c:pt idx="195">
                  <c:v>97.5</c:v>
                </c:pt>
                <c:pt idx="196">
                  <c:v>98</c:v>
                </c:pt>
                <c:pt idx="197">
                  <c:v>98.5</c:v>
                </c:pt>
                <c:pt idx="198">
                  <c:v>99</c:v>
                </c:pt>
                <c:pt idx="199">
                  <c:v>99.5</c:v>
                </c:pt>
                <c:pt idx="200">
                  <c:v>100</c:v>
                </c:pt>
              </c:numCache>
            </c:numRef>
          </c:yVal>
          <c:smooth val="1"/>
          <c:extLst>
            <c:ext xmlns:c16="http://schemas.microsoft.com/office/drawing/2014/chart" uri="{C3380CC4-5D6E-409C-BE32-E72D297353CC}">
              <c16:uniqueId val="{00000002-3592-49B7-A5C2-997A2A8D7B22}"/>
            </c:ext>
          </c:extLst>
        </c:ser>
        <c:ser>
          <c:idx val="2"/>
          <c:order val="2"/>
          <c:tx>
            <c:v>c3</c:v>
          </c:tx>
          <c:spPr>
            <a:ln w="19050" cap="rnd">
              <a:solidFill>
                <a:srgbClr val="92D050"/>
              </a:solidFill>
              <a:round/>
            </a:ln>
            <a:effectLst/>
          </c:spPr>
          <c:marker>
            <c:symbol val="none"/>
          </c:marker>
          <c:xVal>
            <c:numRef>
              <c:f>'Linearisation samples'!$D$2:$D$202</c:f>
              <c:numCache>
                <c:formatCode>General</c:formatCode>
                <c:ptCount val="201"/>
                <c:pt idx="0">
                  <c:v>0</c:v>
                </c:pt>
                <c:pt idx="1">
                  <c:v>4.5004089033018904</c:v>
                </c:pt>
                <c:pt idx="2">
                  <c:v>8.9608178066037691</c:v>
                </c:pt>
                <c:pt idx="3">
                  <c:v>13.4225183837987</c:v>
                </c:pt>
                <c:pt idx="4">
                  <c:v>17.881793550924101</c:v>
                </c:pt>
                <c:pt idx="5">
                  <c:v>22.317597325992899</c:v>
                </c:pt>
                <c:pt idx="6">
                  <c:v>26.8211167911915</c:v>
                </c:pt>
                <c:pt idx="7">
                  <c:v>31.2311247149037</c:v>
                </c:pt>
                <c:pt idx="8">
                  <c:v>35.727294117647098</c:v>
                </c:pt>
                <c:pt idx="9">
                  <c:v>40.129940944881902</c:v>
                </c:pt>
                <c:pt idx="10">
                  <c:v>44.635882352941202</c:v>
                </c:pt>
                <c:pt idx="11">
                  <c:v>49.112755905511797</c:v>
                </c:pt>
                <c:pt idx="12">
                  <c:v>53.5422834645669</c:v>
                </c:pt>
                <c:pt idx="13">
                  <c:v>58.045216535433099</c:v>
                </c:pt>
                <c:pt idx="14">
                  <c:v>62.3884705882353</c:v>
                </c:pt>
                <c:pt idx="15">
                  <c:v>66.852058823529404</c:v>
                </c:pt>
                <c:pt idx="16">
                  <c:v>71.273385826771701</c:v>
                </c:pt>
                <c:pt idx="17">
                  <c:v>75.761953917322799</c:v>
                </c:pt>
                <c:pt idx="18">
                  <c:v>80.256377952755898</c:v>
                </c:pt>
                <c:pt idx="19">
                  <c:v>84.666358267716603</c:v>
                </c:pt>
                <c:pt idx="20">
                  <c:v>89.239370078740194</c:v>
                </c:pt>
                <c:pt idx="21">
                  <c:v>93.632705882352894</c:v>
                </c:pt>
                <c:pt idx="22">
                  <c:v>98.176823529411806</c:v>
                </c:pt>
                <c:pt idx="23">
                  <c:v>102.58163385826801</c:v>
                </c:pt>
                <c:pt idx="24">
                  <c:v>107.084566929134</c:v>
                </c:pt>
                <c:pt idx="25">
                  <c:v>111.5291375</c:v>
                </c:pt>
                <c:pt idx="26">
                  <c:v>115.990470588235</c:v>
                </c:pt>
                <c:pt idx="27">
                  <c:v>120.493366141732</c:v>
                </c:pt>
                <c:pt idx="28">
                  <c:v>124.95100635294099</c:v>
                </c:pt>
                <c:pt idx="29">
                  <c:v>129.40158823529401</c:v>
                </c:pt>
                <c:pt idx="30">
                  <c:v>133.90570866141701</c:v>
                </c:pt>
                <c:pt idx="31">
                  <c:v>138.33764572834599</c:v>
                </c:pt>
                <c:pt idx="32">
                  <c:v>142.81157480314999</c:v>
                </c:pt>
                <c:pt idx="33">
                  <c:v>147.315235294118</c:v>
                </c:pt>
                <c:pt idx="34">
                  <c:v>151.82098425196901</c:v>
                </c:pt>
                <c:pt idx="35">
                  <c:v>156.25536058823499</c:v>
                </c:pt>
                <c:pt idx="36">
                  <c:v>160.726850393701</c:v>
                </c:pt>
                <c:pt idx="37">
                  <c:v>165.22978346456699</c:v>
                </c:pt>
                <c:pt idx="38">
                  <c:v>169.69574803149601</c:v>
                </c:pt>
                <c:pt idx="39">
                  <c:v>174.137470588235</c:v>
                </c:pt>
                <c:pt idx="40">
                  <c:v>178.64</c:v>
                </c:pt>
                <c:pt idx="41">
                  <c:v>183.09725301181101</c:v>
                </c:pt>
                <c:pt idx="42">
                  <c:v>187.547992125984</c:v>
                </c:pt>
                <c:pt idx="43">
                  <c:v>192.05092519684999</c:v>
                </c:pt>
                <c:pt idx="44">
                  <c:v>196.49114976377999</c:v>
                </c:pt>
                <c:pt idx="45">
                  <c:v>201.17421259842499</c:v>
                </c:pt>
                <c:pt idx="46">
                  <c:v>205.29137254902</c:v>
                </c:pt>
                <c:pt idx="47">
                  <c:v>210.405294117647</c:v>
                </c:pt>
                <c:pt idx="48">
                  <c:v>214.52125984252001</c:v>
                </c:pt>
                <c:pt idx="49">
                  <c:v>218.63562992126</c:v>
                </c:pt>
                <c:pt idx="50">
                  <c:v>223.75</c:v>
                </c:pt>
                <c:pt idx="51">
                  <c:v>227.86490196078401</c:v>
                </c:pt>
                <c:pt idx="52">
                  <c:v>232</c:v>
                </c:pt>
                <c:pt idx="53">
                  <c:v>237.09666666666701</c:v>
                </c:pt>
                <c:pt idx="54">
                  <c:v>241.21141732283499</c:v>
                </c:pt>
                <c:pt idx="55">
                  <c:v>246</c:v>
                </c:pt>
                <c:pt idx="56">
                  <c:v>250.44015748031501</c:v>
                </c:pt>
                <c:pt idx="57">
                  <c:v>254.554527559055</c:v>
                </c:pt>
                <c:pt idx="58">
                  <c:v>259.67019607843099</c:v>
                </c:pt>
                <c:pt idx="59">
                  <c:v>263.78720472440898</c:v>
                </c:pt>
                <c:pt idx="60">
                  <c:v>267.90157480315003</c:v>
                </c:pt>
                <c:pt idx="61">
                  <c:v>273.01594488188999</c:v>
                </c:pt>
                <c:pt idx="62">
                  <c:v>277.13031496063002</c:v>
                </c:pt>
                <c:pt idx="63">
                  <c:v>281.24468503936998</c:v>
                </c:pt>
                <c:pt idx="64">
                  <c:v>286.36156862745099</c:v>
                </c:pt>
                <c:pt idx="65">
                  <c:v>290.475490196078</c:v>
                </c:pt>
                <c:pt idx="66">
                  <c:v>295</c:v>
                </c:pt>
                <c:pt idx="67">
                  <c:v>299.706102362205</c:v>
                </c:pt>
                <c:pt idx="68">
                  <c:v>303.821176470588</c:v>
                </c:pt>
                <c:pt idx="69">
                  <c:v>308.93509803921597</c:v>
                </c:pt>
                <c:pt idx="70">
                  <c:v>313.05294117647099</c:v>
                </c:pt>
                <c:pt idx="71">
                  <c:v>317.166862745098</c:v>
                </c:pt>
                <c:pt idx="72">
                  <c:v>322.28188976377999</c:v>
                </c:pt>
                <c:pt idx="73">
                  <c:v>326.39625984252001</c:v>
                </c:pt>
                <c:pt idx="74">
                  <c:v>330.512549019608</c:v>
                </c:pt>
                <c:pt idx="75">
                  <c:v>335.62647058823501</c:v>
                </c:pt>
                <c:pt idx="76">
                  <c:v>339.74330708661398</c:v>
                </c:pt>
                <c:pt idx="77">
                  <c:v>344</c:v>
                </c:pt>
                <c:pt idx="78">
                  <c:v>348.97204724409499</c:v>
                </c:pt>
                <c:pt idx="79">
                  <c:v>353.08641732283502</c:v>
                </c:pt>
                <c:pt idx="80">
                  <c:v>358</c:v>
                </c:pt>
                <c:pt idx="81">
                  <c:v>362.31784313725501</c:v>
                </c:pt>
                <c:pt idx="82">
                  <c:v>366.43346456692899</c:v>
                </c:pt>
                <c:pt idx="83">
                  <c:v>371.54783464566901</c:v>
                </c:pt>
                <c:pt idx="84">
                  <c:v>375.66220472441</c:v>
                </c:pt>
                <c:pt idx="85">
                  <c:v>380</c:v>
                </c:pt>
                <c:pt idx="86">
                  <c:v>384.89488188976401</c:v>
                </c:pt>
                <c:pt idx="87">
                  <c:v>389.00921568627501</c:v>
                </c:pt>
                <c:pt idx="88">
                  <c:v>394</c:v>
                </c:pt>
                <c:pt idx="89">
                  <c:v>398.23799212598402</c:v>
                </c:pt>
                <c:pt idx="90">
                  <c:v>402.35236220472399</c:v>
                </c:pt>
                <c:pt idx="91">
                  <c:v>407.46882352941202</c:v>
                </c:pt>
                <c:pt idx="92">
                  <c:v>411.58503937007902</c:v>
                </c:pt>
                <c:pt idx="93">
                  <c:v>415.69940944881898</c:v>
                </c:pt>
                <c:pt idx="94">
                  <c:v>420.81377952755901</c:v>
                </c:pt>
                <c:pt idx="95">
                  <c:v>424.92843137254903</c:v>
                </c:pt>
                <c:pt idx="96">
                  <c:v>429.042519685039</c:v>
                </c:pt>
                <c:pt idx="97">
                  <c:v>434.160196078431</c:v>
                </c:pt>
                <c:pt idx="98">
                  <c:v>438.27519685039402</c:v>
                </c:pt>
                <c:pt idx="99">
                  <c:v>443</c:v>
                </c:pt>
                <c:pt idx="100">
                  <c:v>447.50393700787401</c:v>
                </c:pt>
                <c:pt idx="101">
                  <c:v>451.61980392156897</c:v>
                </c:pt>
                <c:pt idx="102">
                  <c:v>456.73372549019598</c:v>
                </c:pt>
                <c:pt idx="103">
                  <c:v>460.85098425196799</c:v>
                </c:pt>
                <c:pt idx="104">
                  <c:v>464.988452598425</c:v>
                </c:pt>
                <c:pt idx="105">
                  <c:v>470.079724409449</c:v>
                </c:pt>
                <c:pt idx="106">
                  <c:v>474.19409448818902</c:v>
                </c:pt>
                <c:pt idx="107">
                  <c:v>478.77041511764702</c:v>
                </c:pt>
                <c:pt idx="108">
                  <c:v>483.42509803921598</c:v>
                </c:pt>
                <c:pt idx="109">
                  <c:v>487.54114173228402</c:v>
                </c:pt>
                <c:pt idx="110">
                  <c:v>492.65551181102398</c:v>
                </c:pt>
                <c:pt idx="111">
                  <c:v>496.77078431372502</c:v>
                </c:pt>
                <c:pt idx="112">
                  <c:v>500.88470588235299</c:v>
                </c:pt>
                <c:pt idx="113">
                  <c:v>506.00254901960801</c:v>
                </c:pt>
                <c:pt idx="114">
                  <c:v>510.11692913385798</c:v>
                </c:pt>
                <c:pt idx="115">
                  <c:v>514.74379202755904</c:v>
                </c:pt>
                <c:pt idx="116">
                  <c:v>519.34566929133905</c:v>
                </c:pt>
                <c:pt idx="117">
                  <c:v>523.46215686274502</c:v>
                </c:pt>
                <c:pt idx="118">
                  <c:v>528.57607843137305</c:v>
                </c:pt>
                <c:pt idx="119">
                  <c:v>532.69271653543296</c:v>
                </c:pt>
                <c:pt idx="120">
                  <c:v>536.80708661417304</c:v>
                </c:pt>
                <c:pt idx="121">
                  <c:v>541.92145669291301</c:v>
                </c:pt>
                <c:pt idx="122">
                  <c:v>546.03582677165298</c:v>
                </c:pt>
                <c:pt idx="123">
                  <c:v>550.15352941176502</c:v>
                </c:pt>
                <c:pt idx="124">
                  <c:v>555.26745098039203</c:v>
                </c:pt>
                <c:pt idx="125">
                  <c:v>559.38287401574803</c:v>
                </c:pt>
                <c:pt idx="126">
                  <c:v>564</c:v>
                </c:pt>
                <c:pt idx="127">
                  <c:v>568.61161417322796</c:v>
                </c:pt>
                <c:pt idx="128">
                  <c:v>572.72598425196895</c:v>
                </c:pt>
                <c:pt idx="129">
                  <c:v>577.84098039215701</c:v>
                </c:pt>
                <c:pt idx="130">
                  <c:v>581.95490196078401</c:v>
                </c:pt>
                <c:pt idx="131">
                  <c:v>586.07274509803904</c:v>
                </c:pt>
                <c:pt idx="132">
                  <c:v>591.18666666666695</c:v>
                </c:pt>
                <c:pt idx="133">
                  <c:v>595.30177165354303</c:v>
                </c:pt>
                <c:pt idx="134">
                  <c:v>600</c:v>
                </c:pt>
                <c:pt idx="135">
                  <c:v>604</c:v>
                </c:pt>
                <c:pt idx="136">
                  <c:v>608.29254901960803</c:v>
                </c:pt>
                <c:pt idx="137">
                  <c:v>612.76019607843102</c:v>
                </c:pt>
                <c:pt idx="138">
                  <c:v>616.87755905511801</c:v>
                </c:pt>
                <c:pt idx="139">
                  <c:v>621.99192913385798</c:v>
                </c:pt>
                <c:pt idx="140">
                  <c:v>626.10629921259897</c:v>
                </c:pt>
                <c:pt idx="141">
                  <c:v>630.44133858267696</c:v>
                </c:pt>
                <c:pt idx="142">
                  <c:v>635.33503937007902</c:v>
                </c:pt>
                <c:pt idx="143">
                  <c:v>639.44940944881898</c:v>
                </c:pt>
                <c:pt idx="144">
                  <c:v>644</c:v>
                </c:pt>
                <c:pt idx="145">
                  <c:v>648.67941176470595</c:v>
                </c:pt>
                <c:pt idx="146">
                  <c:v>652.86429767716504</c:v>
                </c:pt>
                <c:pt idx="147">
                  <c:v>657.910826771654</c:v>
                </c:pt>
                <c:pt idx="148">
                  <c:v>662.02519685039397</c:v>
                </c:pt>
                <c:pt idx="149">
                  <c:v>667</c:v>
                </c:pt>
                <c:pt idx="150">
                  <c:v>671.08463720472503</c:v>
                </c:pt>
                <c:pt idx="151">
                  <c:v>675.37078431372595</c:v>
                </c:pt>
                <c:pt idx="152">
                  <c:v>680</c:v>
                </c:pt>
                <c:pt idx="153">
                  <c:v>684.59862745098098</c:v>
                </c:pt>
                <c:pt idx="154">
                  <c:v>689.43070866141704</c:v>
                </c:pt>
                <c:pt idx="155">
                  <c:v>693.829724409449</c:v>
                </c:pt>
                <c:pt idx="156">
                  <c:v>697.94409448818897</c:v>
                </c:pt>
                <c:pt idx="157">
                  <c:v>702.05846456692905</c:v>
                </c:pt>
                <c:pt idx="158">
                  <c:v>707.17283464566901</c:v>
                </c:pt>
                <c:pt idx="159">
                  <c:v>711.29</c:v>
                </c:pt>
                <c:pt idx="160">
                  <c:v>716.40392156862697</c:v>
                </c:pt>
                <c:pt idx="161">
                  <c:v>720.51988188976395</c:v>
                </c:pt>
                <c:pt idx="162">
                  <c:v>725</c:v>
                </c:pt>
                <c:pt idx="163">
                  <c:v>729</c:v>
                </c:pt>
                <c:pt idx="164">
                  <c:v>733.86299212598396</c:v>
                </c:pt>
                <c:pt idx="165">
                  <c:v>738</c:v>
                </c:pt>
                <c:pt idx="166">
                  <c:v>743.09173228346503</c:v>
                </c:pt>
                <c:pt idx="167">
                  <c:v>747.73643158823495</c:v>
                </c:pt>
                <c:pt idx="168">
                  <c:v>752</c:v>
                </c:pt>
                <c:pt idx="169">
                  <c:v>756.43877952755895</c:v>
                </c:pt>
                <c:pt idx="170">
                  <c:v>760.55314960629903</c:v>
                </c:pt>
                <c:pt idx="171">
                  <c:v>765.667519685039</c:v>
                </c:pt>
                <c:pt idx="172">
                  <c:v>769.78274509803896</c:v>
                </c:pt>
                <c:pt idx="173">
                  <c:v>774.89666666666699</c:v>
                </c:pt>
                <c:pt idx="174">
                  <c:v>779.01450980392201</c:v>
                </c:pt>
                <c:pt idx="175">
                  <c:v>783.12843137254902</c:v>
                </c:pt>
                <c:pt idx="176">
                  <c:v>787.99110133858301</c:v>
                </c:pt>
                <c:pt idx="177">
                  <c:v>792.35767716535395</c:v>
                </c:pt>
                <c:pt idx="178">
                  <c:v>796.94409448818897</c:v>
                </c:pt>
                <c:pt idx="179">
                  <c:v>801.58641732283502</c:v>
                </c:pt>
                <c:pt idx="180">
                  <c:v>806</c:v>
                </c:pt>
                <c:pt idx="181">
                  <c:v>810</c:v>
                </c:pt>
                <c:pt idx="182">
                  <c:v>814.93346456692905</c:v>
                </c:pt>
                <c:pt idx="183">
                  <c:v>819.04764705882405</c:v>
                </c:pt>
                <c:pt idx="184">
                  <c:v>824.16220472441</c:v>
                </c:pt>
                <c:pt idx="185">
                  <c:v>828.27657480314997</c:v>
                </c:pt>
                <c:pt idx="186">
                  <c:v>833</c:v>
                </c:pt>
                <c:pt idx="187">
                  <c:v>837.50725490196101</c:v>
                </c:pt>
                <c:pt idx="188">
                  <c:v>841.62117647058801</c:v>
                </c:pt>
                <c:pt idx="189">
                  <c:v>846.56331147637798</c:v>
                </c:pt>
                <c:pt idx="190">
                  <c:v>850.85236220472405</c:v>
                </c:pt>
                <c:pt idx="191">
                  <c:v>854.96673228346503</c:v>
                </c:pt>
                <c:pt idx="192">
                  <c:v>860.081102362205</c:v>
                </c:pt>
                <c:pt idx="193">
                  <c:v>864.19547244094497</c:v>
                </c:pt>
                <c:pt idx="194">
                  <c:v>868.61968503936998</c:v>
                </c:pt>
                <c:pt idx="195">
                  <c:v>873.42647058823502</c:v>
                </c:pt>
                <c:pt idx="196">
                  <c:v>877.54039215686305</c:v>
                </c:pt>
                <c:pt idx="197">
                  <c:v>882.65688976377999</c:v>
                </c:pt>
                <c:pt idx="198">
                  <c:v>886.77125984251995</c:v>
                </c:pt>
                <c:pt idx="199">
                  <c:v>891</c:v>
                </c:pt>
                <c:pt idx="200">
                  <c:v>896</c:v>
                </c:pt>
              </c:numCache>
            </c:numRef>
          </c:xVal>
          <c:yVal>
            <c:numRef>
              <c:f>'Linearisation samples'!$A$2:$A$202</c:f>
              <c:numCache>
                <c:formatCode>General</c:formatCode>
                <c:ptCount val="2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pt idx="101">
                  <c:v>50.5</c:v>
                </c:pt>
                <c:pt idx="102">
                  <c:v>51</c:v>
                </c:pt>
                <c:pt idx="103">
                  <c:v>51.5</c:v>
                </c:pt>
                <c:pt idx="104">
                  <c:v>52</c:v>
                </c:pt>
                <c:pt idx="105">
                  <c:v>52.5</c:v>
                </c:pt>
                <c:pt idx="106">
                  <c:v>53</c:v>
                </c:pt>
                <c:pt idx="107">
                  <c:v>53.5</c:v>
                </c:pt>
                <c:pt idx="108">
                  <c:v>54</c:v>
                </c:pt>
                <c:pt idx="109">
                  <c:v>54.5</c:v>
                </c:pt>
                <c:pt idx="110">
                  <c:v>55</c:v>
                </c:pt>
                <c:pt idx="111">
                  <c:v>55.5</c:v>
                </c:pt>
                <c:pt idx="112">
                  <c:v>56</c:v>
                </c:pt>
                <c:pt idx="113">
                  <c:v>56.5</c:v>
                </c:pt>
                <c:pt idx="114">
                  <c:v>57</c:v>
                </c:pt>
                <c:pt idx="115">
                  <c:v>57.5</c:v>
                </c:pt>
                <c:pt idx="116">
                  <c:v>58</c:v>
                </c:pt>
                <c:pt idx="117">
                  <c:v>58.5</c:v>
                </c:pt>
                <c:pt idx="118">
                  <c:v>59</c:v>
                </c:pt>
                <c:pt idx="119">
                  <c:v>59.5</c:v>
                </c:pt>
                <c:pt idx="120">
                  <c:v>60</c:v>
                </c:pt>
                <c:pt idx="121">
                  <c:v>60.5</c:v>
                </c:pt>
                <c:pt idx="122">
                  <c:v>61</c:v>
                </c:pt>
                <c:pt idx="123">
                  <c:v>61.5</c:v>
                </c:pt>
                <c:pt idx="124">
                  <c:v>62</c:v>
                </c:pt>
                <c:pt idx="125">
                  <c:v>62.5</c:v>
                </c:pt>
                <c:pt idx="126">
                  <c:v>63</c:v>
                </c:pt>
                <c:pt idx="127">
                  <c:v>63.5</c:v>
                </c:pt>
                <c:pt idx="128">
                  <c:v>64</c:v>
                </c:pt>
                <c:pt idx="129">
                  <c:v>64.5</c:v>
                </c:pt>
                <c:pt idx="130">
                  <c:v>65</c:v>
                </c:pt>
                <c:pt idx="131">
                  <c:v>65.5</c:v>
                </c:pt>
                <c:pt idx="132">
                  <c:v>66</c:v>
                </c:pt>
                <c:pt idx="133">
                  <c:v>66.5</c:v>
                </c:pt>
                <c:pt idx="134">
                  <c:v>67</c:v>
                </c:pt>
                <c:pt idx="135">
                  <c:v>67.5</c:v>
                </c:pt>
                <c:pt idx="136">
                  <c:v>68</c:v>
                </c:pt>
                <c:pt idx="137">
                  <c:v>68.5</c:v>
                </c:pt>
                <c:pt idx="138">
                  <c:v>69</c:v>
                </c:pt>
                <c:pt idx="139">
                  <c:v>69.5</c:v>
                </c:pt>
                <c:pt idx="140">
                  <c:v>70</c:v>
                </c:pt>
                <c:pt idx="141">
                  <c:v>70.5</c:v>
                </c:pt>
                <c:pt idx="142">
                  <c:v>71</c:v>
                </c:pt>
                <c:pt idx="143">
                  <c:v>71.5</c:v>
                </c:pt>
                <c:pt idx="144">
                  <c:v>72</c:v>
                </c:pt>
                <c:pt idx="145">
                  <c:v>72.5</c:v>
                </c:pt>
                <c:pt idx="146">
                  <c:v>73</c:v>
                </c:pt>
                <c:pt idx="147">
                  <c:v>73.5</c:v>
                </c:pt>
                <c:pt idx="148">
                  <c:v>74</c:v>
                </c:pt>
                <c:pt idx="149">
                  <c:v>74.5</c:v>
                </c:pt>
                <c:pt idx="150">
                  <c:v>75</c:v>
                </c:pt>
                <c:pt idx="151">
                  <c:v>75.5</c:v>
                </c:pt>
                <c:pt idx="152">
                  <c:v>76</c:v>
                </c:pt>
                <c:pt idx="153">
                  <c:v>76.5</c:v>
                </c:pt>
                <c:pt idx="154">
                  <c:v>77</c:v>
                </c:pt>
                <c:pt idx="155">
                  <c:v>77.5</c:v>
                </c:pt>
                <c:pt idx="156">
                  <c:v>78</c:v>
                </c:pt>
                <c:pt idx="157">
                  <c:v>78.5</c:v>
                </c:pt>
                <c:pt idx="158">
                  <c:v>79</c:v>
                </c:pt>
                <c:pt idx="159">
                  <c:v>79.5</c:v>
                </c:pt>
                <c:pt idx="160">
                  <c:v>80</c:v>
                </c:pt>
                <c:pt idx="161">
                  <c:v>80.5</c:v>
                </c:pt>
                <c:pt idx="162">
                  <c:v>81</c:v>
                </c:pt>
                <c:pt idx="163">
                  <c:v>81.5</c:v>
                </c:pt>
                <c:pt idx="164">
                  <c:v>82</c:v>
                </c:pt>
                <c:pt idx="165">
                  <c:v>82.5</c:v>
                </c:pt>
                <c:pt idx="166">
                  <c:v>83</c:v>
                </c:pt>
                <c:pt idx="167">
                  <c:v>83.5</c:v>
                </c:pt>
                <c:pt idx="168">
                  <c:v>84</c:v>
                </c:pt>
                <c:pt idx="169">
                  <c:v>84.5</c:v>
                </c:pt>
                <c:pt idx="170">
                  <c:v>85</c:v>
                </c:pt>
                <c:pt idx="171">
                  <c:v>85.5</c:v>
                </c:pt>
                <c:pt idx="172">
                  <c:v>86</c:v>
                </c:pt>
                <c:pt idx="173">
                  <c:v>86.5</c:v>
                </c:pt>
                <c:pt idx="174">
                  <c:v>87</c:v>
                </c:pt>
                <c:pt idx="175">
                  <c:v>87.5</c:v>
                </c:pt>
                <c:pt idx="176">
                  <c:v>88</c:v>
                </c:pt>
                <c:pt idx="177">
                  <c:v>88.5</c:v>
                </c:pt>
                <c:pt idx="178">
                  <c:v>89</c:v>
                </c:pt>
                <c:pt idx="179">
                  <c:v>89.5</c:v>
                </c:pt>
                <c:pt idx="180">
                  <c:v>90</c:v>
                </c:pt>
                <c:pt idx="181">
                  <c:v>90.5</c:v>
                </c:pt>
                <c:pt idx="182">
                  <c:v>91</c:v>
                </c:pt>
                <c:pt idx="183">
                  <c:v>91.5</c:v>
                </c:pt>
                <c:pt idx="184">
                  <c:v>92</c:v>
                </c:pt>
                <c:pt idx="185">
                  <c:v>92.5</c:v>
                </c:pt>
                <c:pt idx="186">
                  <c:v>93</c:v>
                </c:pt>
                <c:pt idx="187">
                  <c:v>93.5</c:v>
                </c:pt>
                <c:pt idx="188">
                  <c:v>94</c:v>
                </c:pt>
                <c:pt idx="189">
                  <c:v>94.5</c:v>
                </c:pt>
                <c:pt idx="190">
                  <c:v>95</c:v>
                </c:pt>
                <c:pt idx="191">
                  <c:v>95.5</c:v>
                </c:pt>
                <c:pt idx="192">
                  <c:v>96</c:v>
                </c:pt>
                <c:pt idx="193">
                  <c:v>96.5</c:v>
                </c:pt>
                <c:pt idx="194">
                  <c:v>97</c:v>
                </c:pt>
                <c:pt idx="195">
                  <c:v>97.5</c:v>
                </c:pt>
                <c:pt idx="196">
                  <c:v>98</c:v>
                </c:pt>
                <c:pt idx="197">
                  <c:v>98.5</c:v>
                </c:pt>
                <c:pt idx="198">
                  <c:v>99</c:v>
                </c:pt>
                <c:pt idx="199">
                  <c:v>99.5</c:v>
                </c:pt>
                <c:pt idx="200">
                  <c:v>100</c:v>
                </c:pt>
              </c:numCache>
            </c:numRef>
          </c:yVal>
          <c:smooth val="1"/>
          <c:extLst>
            <c:ext xmlns:c16="http://schemas.microsoft.com/office/drawing/2014/chart" uri="{C3380CC4-5D6E-409C-BE32-E72D297353CC}">
              <c16:uniqueId val="{00000003-3592-49B7-A5C2-997A2A8D7B22}"/>
            </c:ext>
          </c:extLst>
        </c:ser>
        <c:ser>
          <c:idx val="3"/>
          <c:order val="3"/>
          <c:tx>
            <c:v>c4</c:v>
          </c:tx>
          <c:spPr>
            <a:ln w="19050" cap="rnd">
              <a:solidFill>
                <a:schemeClr val="accent4"/>
              </a:solidFill>
              <a:round/>
            </a:ln>
            <a:effectLst/>
          </c:spPr>
          <c:marker>
            <c:symbol val="none"/>
          </c:marker>
          <c:xVal>
            <c:numRef>
              <c:f>'Linearisation samples'!$E$2:$E$202</c:f>
              <c:numCache>
                <c:formatCode>General</c:formatCode>
                <c:ptCount val="201"/>
                <c:pt idx="0">
                  <c:v>0</c:v>
                </c:pt>
                <c:pt idx="1">
                  <c:v>20.8720160957491</c:v>
                </c:pt>
                <c:pt idx="2">
                  <c:v>41.742729149463301</c:v>
                </c:pt>
                <c:pt idx="3">
                  <c:v>62.479859678084999</c:v>
                </c:pt>
                <c:pt idx="4">
                  <c:v>83.240363186132896</c:v>
                </c:pt>
                <c:pt idx="5">
                  <c:v>103.957669281585</c:v>
                </c:pt>
                <c:pt idx="6">
                  <c:v>124.64019611478101</c:v>
                </c:pt>
                <c:pt idx="7">
                  <c:v>145.300728435823</c:v>
                </c:pt>
                <c:pt idx="8">
                  <c:v>165.81123549958701</c:v>
                </c:pt>
                <c:pt idx="9">
                  <c:v>186.313674779835</c:v>
                </c:pt>
                <c:pt idx="10">
                  <c:v>206.59421487603299</c:v>
                </c:pt>
                <c:pt idx="11">
                  <c:v>227.05859504132201</c:v>
                </c:pt>
                <c:pt idx="12">
                  <c:v>247.52297520661199</c:v>
                </c:pt>
                <c:pt idx="13">
                  <c:v>267.97917695473302</c:v>
                </c:pt>
                <c:pt idx="14">
                  <c:v>288.43520661156998</c:v>
                </c:pt>
                <c:pt idx="15">
                  <c:v>307.89958677686002</c:v>
                </c:pt>
                <c:pt idx="16">
                  <c:v>328.36396694214898</c:v>
                </c:pt>
                <c:pt idx="17">
                  <c:v>348.82834710743799</c:v>
                </c:pt>
                <c:pt idx="18">
                  <c:v>368.27619834710703</c:v>
                </c:pt>
                <c:pt idx="19">
                  <c:v>388.74057851239701</c:v>
                </c:pt>
                <c:pt idx="20">
                  <c:v>408.20495867768602</c:v>
                </c:pt>
                <c:pt idx="21">
                  <c:v>428.66246913580301</c:v>
                </c:pt>
                <c:pt idx="22">
                  <c:v>448.11719008264498</c:v>
                </c:pt>
                <c:pt idx="23">
                  <c:v>467.581570247934</c:v>
                </c:pt>
                <c:pt idx="24">
                  <c:v>488.04595041322301</c:v>
                </c:pt>
                <c:pt idx="25">
                  <c:v>507.49588477366302</c:v>
                </c:pt>
                <c:pt idx="26">
                  <c:v>526.95818181818197</c:v>
                </c:pt>
                <c:pt idx="27">
                  <c:v>546.42256198347104</c:v>
                </c:pt>
                <c:pt idx="28">
                  <c:v>565.88329218107003</c:v>
                </c:pt>
                <c:pt idx="29">
                  <c:v>585.33479338842994</c:v>
                </c:pt>
                <c:pt idx="30">
                  <c:v>604.34938016528895</c:v>
                </c:pt>
                <c:pt idx="31">
                  <c:v>623.26355371900797</c:v>
                </c:pt>
                <c:pt idx="32">
                  <c:v>642.71670781892999</c:v>
                </c:pt>
                <c:pt idx="33">
                  <c:v>662.17917695473295</c:v>
                </c:pt>
                <c:pt idx="34">
                  <c:v>681.58018983884301</c:v>
                </c:pt>
                <c:pt idx="35">
                  <c:v>700.10454545454604</c:v>
                </c:pt>
                <c:pt idx="36">
                  <c:v>719.56658436214002</c:v>
                </c:pt>
                <c:pt idx="37">
                  <c:v>738.01677685950403</c:v>
                </c:pt>
                <c:pt idx="38">
                  <c:v>757.48115702479299</c:v>
                </c:pt>
                <c:pt idx="39">
                  <c:v>776.45915289256197</c:v>
                </c:pt>
                <c:pt idx="40">
                  <c:v>794.8</c:v>
                </c:pt>
                <c:pt idx="41">
                  <c:v>814.14332644628098</c:v>
                </c:pt>
                <c:pt idx="42">
                  <c:v>832.49161157024798</c:v>
                </c:pt>
                <c:pt idx="43">
                  <c:v>850.83989669421499</c:v>
                </c:pt>
                <c:pt idx="44">
                  <c:v>870.19531485124003</c:v>
                </c:pt>
                <c:pt idx="45">
                  <c:v>888.69876033057903</c:v>
                </c:pt>
                <c:pt idx="46">
                  <c:v>907.16314049586799</c:v>
                </c:pt>
                <c:pt idx="47">
                  <c:v>926.21561728395102</c:v>
                </c:pt>
                <c:pt idx="48">
                  <c:v>944.55652892562</c:v>
                </c:pt>
                <c:pt idx="49">
                  <c:v>962.904814049587</c:v>
                </c:pt>
                <c:pt idx="50">
                  <c:v>982.00413223140504</c:v>
                </c:pt>
                <c:pt idx="51">
                  <c:v>1000.45423868313</c:v>
                </c:pt>
                <c:pt idx="52">
                  <c:v>1018.26331</c:v>
                </c:pt>
                <c:pt idx="53">
                  <c:v>1036.3807438016499</c:v>
                </c:pt>
                <c:pt idx="54">
                  <c:v>1054.84512396694</c:v>
                </c:pt>
                <c:pt idx="55">
                  <c:v>1073.5285476337499</c:v>
                </c:pt>
                <c:pt idx="56">
                  <c:v>1091.7573553719001</c:v>
                </c:pt>
                <c:pt idx="57">
                  <c:v>1109.8512611363601</c:v>
                </c:pt>
                <c:pt idx="58">
                  <c:v>1128.0145867768599</c:v>
                </c:pt>
                <c:pt idx="59">
                  <c:v>1146.1375308642</c:v>
                </c:pt>
                <c:pt idx="60">
                  <c:v>1164.2987847107399</c:v>
                </c:pt>
                <c:pt idx="61">
                  <c:v>1183.04704545455</c:v>
                </c:pt>
                <c:pt idx="62">
                  <c:v>1200.5249382716099</c:v>
                </c:pt>
                <c:pt idx="63">
                  <c:v>1218.73121900826</c:v>
                </c:pt>
                <c:pt idx="64">
                  <c:v>1236.4393388429801</c:v>
                </c:pt>
                <c:pt idx="65">
                  <c:v>1254.4277892562</c:v>
                </c:pt>
                <c:pt idx="66">
                  <c:v>1271.7687654321001</c:v>
                </c:pt>
                <c:pt idx="67">
                  <c:v>1290.11196280992</c:v>
                </c:pt>
                <c:pt idx="68">
                  <c:v>1307.4602479338801</c:v>
                </c:pt>
                <c:pt idx="69">
                  <c:v>1325.7447107437999</c:v>
                </c:pt>
                <c:pt idx="70">
                  <c:v>1343.15617283951</c:v>
                </c:pt>
                <c:pt idx="71">
                  <c:v>1360.65694214876</c:v>
                </c:pt>
                <c:pt idx="72">
                  <c:v>1378.84099173554</c:v>
                </c:pt>
                <c:pt idx="73">
                  <c:v>1396.1892768595001</c:v>
                </c:pt>
                <c:pt idx="74">
                  <c:v>1413.5312345678999</c:v>
                </c:pt>
                <c:pt idx="75">
                  <c:v>1431.08655401235</c:v>
                </c:pt>
                <c:pt idx="76">
                  <c:v>1448.1353481818201</c:v>
                </c:pt>
                <c:pt idx="77">
                  <c:v>1466.4266942148799</c:v>
                </c:pt>
                <c:pt idx="78">
                  <c:v>1482.9183057851201</c:v>
                </c:pt>
                <c:pt idx="79">
                  <c:v>1500.25419421488</c:v>
                </c:pt>
                <c:pt idx="80">
                  <c:v>1517.6024793388401</c:v>
                </c:pt>
                <c:pt idx="81">
                  <c:v>1534.95076446281</c:v>
                </c:pt>
                <c:pt idx="82">
                  <c:v>1552.29904958678</c:v>
                </c:pt>
                <c:pt idx="83">
                  <c:v>1569.0053057407399</c:v>
                </c:pt>
                <c:pt idx="84">
                  <c:v>1585.9832231405001</c:v>
                </c:pt>
                <c:pt idx="85">
                  <c:v>1603.3315082644599</c:v>
                </c:pt>
                <c:pt idx="86">
                  <c:v>1620.67979338843</c:v>
                </c:pt>
                <c:pt idx="87">
                  <c:v>1638.0156818181799</c:v>
                </c:pt>
                <c:pt idx="88">
                  <c:v>1654.4852892562001</c:v>
                </c:pt>
                <c:pt idx="89">
                  <c:v>1671.4583120454499</c:v>
                </c:pt>
                <c:pt idx="90">
                  <c:v>1688.0605371900799</c:v>
                </c:pt>
                <c:pt idx="91">
                  <c:v>1704.4030246913601</c:v>
                </c:pt>
                <c:pt idx="92">
                  <c:v>1721.7447107437999</c:v>
                </c:pt>
                <c:pt idx="93">
                  <c:v>1738.7906611570199</c:v>
                </c:pt>
                <c:pt idx="94">
                  <c:v>1754.7122631818199</c:v>
                </c:pt>
                <c:pt idx="95">
                  <c:v>1771.7895661156999</c:v>
                </c:pt>
                <c:pt idx="96">
                  <c:v>1788.48634727273</c:v>
                </c:pt>
                <c:pt idx="97">
                  <c:v>1804.52632477273</c:v>
                </c:pt>
                <c:pt idx="98">
                  <c:v>1821.5802695454499</c:v>
                </c:pt>
                <c:pt idx="99">
                  <c:v>1837.2948636419801</c:v>
                </c:pt>
                <c:pt idx="100">
                  <c:v>1854.5061983471101</c:v>
                </c:pt>
                <c:pt idx="101">
                  <c:v>1870.2667969628101</c:v>
                </c:pt>
                <c:pt idx="102">
                  <c:v>1887.0255174793399</c:v>
                </c:pt>
                <c:pt idx="103">
                  <c:v>1902.55105371901</c:v>
                </c:pt>
                <c:pt idx="104">
                  <c:v>1919.54187209877</c:v>
                </c:pt>
                <c:pt idx="105">
                  <c:v>1935.2352272727301</c:v>
                </c:pt>
                <c:pt idx="106">
                  <c:v>1951.5835123966899</c:v>
                </c:pt>
                <c:pt idx="107">
                  <c:v>1967.92796296296</c:v>
                </c:pt>
                <c:pt idx="108">
                  <c:v>1984.2676859504099</c:v>
                </c:pt>
                <c:pt idx="109">
                  <c:v>1999.0773140495901</c:v>
                </c:pt>
                <c:pt idx="110">
                  <c:v>2016.54752066116</c:v>
                </c:pt>
                <c:pt idx="111">
                  <c:v>2030</c:v>
                </c:pt>
                <c:pt idx="112">
                  <c:v>2050</c:v>
                </c:pt>
                <c:pt idx="113">
                  <c:v>2060</c:v>
                </c:pt>
                <c:pt idx="114">
                  <c:v>2080</c:v>
                </c:pt>
                <c:pt idx="115">
                  <c:v>2092.30144032922</c:v>
                </c:pt>
                <c:pt idx="116">
                  <c:v>2110</c:v>
                </c:pt>
                <c:pt idx="117">
                  <c:v>2130</c:v>
                </c:pt>
                <c:pt idx="118">
                  <c:v>2140</c:v>
                </c:pt>
                <c:pt idx="119">
                  <c:v>2160</c:v>
                </c:pt>
                <c:pt idx="120">
                  <c:v>2170</c:v>
                </c:pt>
                <c:pt idx="121">
                  <c:v>2190</c:v>
                </c:pt>
                <c:pt idx="122">
                  <c:v>2200.3549586776899</c:v>
                </c:pt>
                <c:pt idx="123">
                  <c:v>2220</c:v>
                </c:pt>
                <c:pt idx="124">
                  <c:v>2235.1103179423899</c:v>
                </c:pt>
                <c:pt idx="125">
                  <c:v>2250</c:v>
                </c:pt>
                <c:pt idx="126">
                  <c:v>2264.95743801653</c:v>
                </c:pt>
                <c:pt idx="127">
                  <c:v>2280</c:v>
                </c:pt>
                <c:pt idx="128">
                  <c:v>2297.2493827160501</c:v>
                </c:pt>
                <c:pt idx="129">
                  <c:v>2310</c:v>
                </c:pt>
                <c:pt idx="130">
                  <c:v>2329.5599173553701</c:v>
                </c:pt>
                <c:pt idx="131">
                  <c:v>2340.4786247530901</c:v>
                </c:pt>
                <c:pt idx="132">
                  <c:v>2360</c:v>
                </c:pt>
                <c:pt idx="133">
                  <c:v>2370</c:v>
                </c:pt>
                <c:pt idx="134">
                  <c:v>2390</c:v>
                </c:pt>
                <c:pt idx="135">
                  <c:v>2400</c:v>
                </c:pt>
                <c:pt idx="136">
                  <c:v>2416.4429752066098</c:v>
                </c:pt>
                <c:pt idx="137">
                  <c:v>2430</c:v>
                </c:pt>
                <c:pt idx="138">
                  <c:v>2448.7648760330599</c:v>
                </c:pt>
                <c:pt idx="139">
                  <c:v>2460</c:v>
                </c:pt>
                <c:pt idx="140">
                  <c:v>2480</c:v>
                </c:pt>
                <c:pt idx="141">
                  <c:v>2490</c:v>
                </c:pt>
                <c:pt idx="142">
                  <c:v>2503.3534979423898</c:v>
                </c:pt>
                <c:pt idx="143">
                  <c:v>2520</c:v>
                </c:pt>
                <c:pt idx="144">
                  <c:v>2535.6479338843001</c:v>
                </c:pt>
                <c:pt idx="145">
                  <c:v>2550</c:v>
                </c:pt>
                <c:pt idx="146">
                  <c:v>2560</c:v>
                </c:pt>
                <c:pt idx="147">
                  <c:v>2579.08946280992</c:v>
                </c:pt>
                <c:pt idx="148">
                  <c:v>2590</c:v>
                </c:pt>
                <c:pt idx="149">
                  <c:v>2610</c:v>
                </c:pt>
                <c:pt idx="150">
                  <c:v>2620</c:v>
                </c:pt>
                <c:pt idx="151">
                  <c:v>2633.6919421487601</c:v>
                </c:pt>
                <c:pt idx="152">
                  <c:v>2650</c:v>
                </c:pt>
                <c:pt idx="153">
                  <c:v>2660</c:v>
                </c:pt>
                <c:pt idx="154">
                  <c:v>2677.1334710743799</c:v>
                </c:pt>
                <c:pt idx="155">
                  <c:v>2690</c:v>
                </c:pt>
                <c:pt idx="156">
                  <c:v>2709.41646090535</c:v>
                </c:pt>
                <c:pt idx="157">
                  <c:v>2720</c:v>
                </c:pt>
                <c:pt idx="158">
                  <c:v>2731.1573581405</c:v>
                </c:pt>
                <c:pt idx="159">
                  <c:v>2750</c:v>
                </c:pt>
                <c:pt idx="160">
                  <c:v>2760</c:v>
                </c:pt>
                <c:pt idx="161">
                  <c:v>2775.1774793388399</c:v>
                </c:pt>
                <c:pt idx="162">
                  <c:v>2790</c:v>
                </c:pt>
                <c:pt idx="163">
                  <c:v>2800</c:v>
                </c:pt>
                <c:pt idx="164">
                  <c:v>2818.6190082644598</c:v>
                </c:pt>
                <c:pt idx="165">
                  <c:v>2830</c:v>
                </c:pt>
                <c:pt idx="166">
                  <c:v>2840.9370370370402</c:v>
                </c:pt>
                <c:pt idx="167">
                  <c:v>2860</c:v>
                </c:pt>
                <c:pt idx="168">
                  <c:v>2870</c:v>
                </c:pt>
                <c:pt idx="169">
                  <c:v>2881.46066659091</c:v>
                </c:pt>
                <c:pt idx="170">
                  <c:v>2898.5070080246901</c:v>
                </c:pt>
                <c:pt idx="171">
                  <c:v>2910</c:v>
                </c:pt>
                <c:pt idx="172">
                  <c:v>2920</c:v>
                </c:pt>
                <c:pt idx="173">
                  <c:v>2938.9849173553698</c:v>
                </c:pt>
                <c:pt idx="174">
                  <c:v>2950</c:v>
                </c:pt>
                <c:pt idx="175">
                  <c:v>2960.84370609504</c:v>
                </c:pt>
                <c:pt idx="176">
                  <c:v>2980</c:v>
                </c:pt>
                <c:pt idx="177">
                  <c:v>2990</c:v>
                </c:pt>
                <c:pt idx="178">
                  <c:v>3000</c:v>
                </c:pt>
                <c:pt idx="179">
                  <c:v>3015.86797520661</c:v>
                </c:pt>
                <c:pt idx="180">
                  <c:v>3030</c:v>
                </c:pt>
                <c:pt idx="181">
                  <c:v>3040</c:v>
                </c:pt>
                <c:pt idx="182">
                  <c:v>3050</c:v>
                </c:pt>
                <c:pt idx="183">
                  <c:v>3070</c:v>
                </c:pt>
                <c:pt idx="184">
                  <c:v>3080</c:v>
                </c:pt>
                <c:pt idx="185">
                  <c:v>3090</c:v>
                </c:pt>
                <c:pt idx="186">
                  <c:v>3103.91198347107</c:v>
                </c:pt>
                <c:pt idx="187">
                  <c:v>3120</c:v>
                </c:pt>
                <c:pt idx="188">
                  <c:v>3130</c:v>
                </c:pt>
                <c:pt idx="189">
                  <c:v>3140</c:v>
                </c:pt>
                <c:pt idx="190">
                  <c:v>3158.5144628099201</c:v>
                </c:pt>
                <c:pt idx="191">
                  <c:v>3169.7570523251002</c:v>
                </c:pt>
                <c:pt idx="192">
                  <c:v>3180</c:v>
                </c:pt>
                <c:pt idx="193">
                  <c:v>3190</c:v>
                </c:pt>
                <c:pt idx="194">
                  <c:v>3203.0756198347099</c:v>
                </c:pt>
                <c:pt idx="195">
                  <c:v>3220</c:v>
                </c:pt>
                <c:pt idx="196">
                  <c:v>3230</c:v>
                </c:pt>
                <c:pt idx="197">
                  <c:v>3240</c:v>
                </c:pt>
                <c:pt idx="198">
                  <c:v>3250</c:v>
                </c:pt>
                <c:pt idx="199">
                  <c:v>3268.8390495867802</c:v>
                </c:pt>
                <c:pt idx="200">
                  <c:v>3280</c:v>
                </c:pt>
              </c:numCache>
            </c:numRef>
          </c:xVal>
          <c:yVal>
            <c:numRef>
              <c:f>'Linearisation samples'!$A$2:$A$202</c:f>
              <c:numCache>
                <c:formatCode>General</c:formatCode>
                <c:ptCount val="2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pt idx="101">
                  <c:v>50.5</c:v>
                </c:pt>
                <c:pt idx="102">
                  <c:v>51</c:v>
                </c:pt>
                <c:pt idx="103">
                  <c:v>51.5</c:v>
                </c:pt>
                <c:pt idx="104">
                  <c:v>52</c:v>
                </c:pt>
                <c:pt idx="105">
                  <c:v>52.5</c:v>
                </c:pt>
                <c:pt idx="106">
                  <c:v>53</c:v>
                </c:pt>
                <c:pt idx="107">
                  <c:v>53.5</c:v>
                </c:pt>
                <c:pt idx="108">
                  <c:v>54</c:v>
                </c:pt>
                <c:pt idx="109">
                  <c:v>54.5</c:v>
                </c:pt>
                <c:pt idx="110">
                  <c:v>55</c:v>
                </c:pt>
                <c:pt idx="111">
                  <c:v>55.5</c:v>
                </c:pt>
                <c:pt idx="112">
                  <c:v>56</c:v>
                </c:pt>
                <c:pt idx="113">
                  <c:v>56.5</c:v>
                </c:pt>
                <c:pt idx="114">
                  <c:v>57</c:v>
                </c:pt>
                <c:pt idx="115">
                  <c:v>57.5</c:v>
                </c:pt>
                <c:pt idx="116">
                  <c:v>58</c:v>
                </c:pt>
                <c:pt idx="117">
                  <c:v>58.5</c:v>
                </c:pt>
                <c:pt idx="118">
                  <c:v>59</c:v>
                </c:pt>
                <c:pt idx="119">
                  <c:v>59.5</c:v>
                </c:pt>
                <c:pt idx="120">
                  <c:v>60</c:v>
                </c:pt>
                <c:pt idx="121">
                  <c:v>60.5</c:v>
                </c:pt>
                <c:pt idx="122">
                  <c:v>61</c:v>
                </c:pt>
                <c:pt idx="123">
                  <c:v>61.5</c:v>
                </c:pt>
                <c:pt idx="124">
                  <c:v>62</c:v>
                </c:pt>
                <c:pt idx="125">
                  <c:v>62.5</c:v>
                </c:pt>
                <c:pt idx="126">
                  <c:v>63</c:v>
                </c:pt>
                <c:pt idx="127">
                  <c:v>63.5</c:v>
                </c:pt>
                <c:pt idx="128">
                  <c:v>64</c:v>
                </c:pt>
                <c:pt idx="129">
                  <c:v>64.5</c:v>
                </c:pt>
                <c:pt idx="130">
                  <c:v>65</c:v>
                </c:pt>
                <c:pt idx="131">
                  <c:v>65.5</c:v>
                </c:pt>
                <c:pt idx="132">
                  <c:v>66</c:v>
                </c:pt>
                <c:pt idx="133">
                  <c:v>66.5</c:v>
                </c:pt>
                <c:pt idx="134">
                  <c:v>67</c:v>
                </c:pt>
                <c:pt idx="135">
                  <c:v>67.5</c:v>
                </c:pt>
                <c:pt idx="136">
                  <c:v>68</c:v>
                </c:pt>
                <c:pt idx="137">
                  <c:v>68.5</c:v>
                </c:pt>
                <c:pt idx="138">
                  <c:v>69</c:v>
                </c:pt>
                <c:pt idx="139">
                  <c:v>69.5</c:v>
                </c:pt>
                <c:pt idx="140">
                  <c:v>70</c:v>
                </c:pt>
                <c:pt idx="141">
                  <c:v>70.5</c:v>
                </c:pt>
                <c:pt idx="142">
                  <c:v>71</c:v>
                </c:pt>
                <c:pt idx="143">
                  <c:v>71.5</c:v>
                </c:pt>
                <c:pt idx="144">
                  <c:v>72</c:v>
                </c:pt>
                <c:pt idx="145">
                  <c:v>72.5</c:v>
                </c:pt>
                <c:pt idx="146">
                  <c:v>73</c:v>
                </c:pt>
                <c:pt idx="147">
                  <c:v>73.5</c:v>
                </c:pt>
                <c:pt idx="148">
                  <c:v>74</c:v>
                </c:pt>
                <c:pt idx="149">
                  <c:v>74.5</c:v>
                </c:pt>
                <c:pt idx="150">
                  <c:v>75</c:v>
                </c:pt>
                <c:pt idx="151">
                  <c:v>75.5</c:v>
                </c:pt>
                <c:pt idx="152">
                  <c:v>76</c:v>
                </c:pt>
                <c:pt idx="153">
                  <c:v>76.5</c:v>
                </c:pt>
                <c:pt idx="154">
                  <c:v>77</c:v>
                </c:pt>
                <c:pt idx="155">
                  <c:v>77.5</c:v>
                </c:pt>
                <c:pt idx="156">
                  <c:v>78</c:v>
                </c:pt>
                <c:pt idx="157">
                  <c:v>78.5</c:v>
                </c:pt>
                <c:pt idx="158">
                  <c:v>79</c:v>
                </c:pt>
                <c:pt idx="159">
                  <c:v>79.5</c:v>
                </c:pt>
                <c:pt idx="160">
                  <c:v>80</c:v>
                </c:pt>
                <c:pt idx="161">
                  <c:v>80.5</c:v>
                </c:pt>
                <c:pt idx="162">
                  <c:v>81</c:v>
                </c:pt>
                <c:pt idx="163">
                  <c:v>81.5</c:v>
                </c:pt>
                <c:pt idx="164">
                  <c:v>82</c:v>
                </c:pt>
                <c:pt idx="165">
                  <c:v>82.5</c:v>
                </c:pt>
                <c:pt idx="166">
                  <c:v>83</c:v>
                </c:pt>
                <c:pt idx="167">
                  <c:v>83.5</c:v>
                </c:pt>
                <c:pt idx="168">
                  <c:v>84</c:v>
                </c:pt>
                <c:pt idx="169">
                  <c:v>84.5</c:v>
                </c:pt>
                <c:pt idx="170">
                  <c:v>85</c:v>
                </c:pt>
                <c:pt idx="171">
                  <c:v>85.5</c:v>
                </c:pt>
                <c:pt idx="172">
                  <c:v>86</c:v>
                </c:pt>
                <c:pt idx="173">
                  <c:v>86.5</c:v>
                </c:pt>
                <c:pt idx="174">
                  <c:v>87</c:v>
                </c:pt>
                <c:pt idx="175">
                  <c:v>87.5</c:v>
                </c:pt>
                <c:pt idx="176">
                  <c:v>88</c:v>
                </c:pt>
                <c:pt idx="177">
                  <c:v>88.5</c:v>
                </c:pt>
                <c:pt idx="178">
                  <c:v>89</c:v>
                </c:pt>
                <c:pt idx="179">
                  <c:v>89.5</c:v>
                </c:pt>
                <c:pt idx="180">
                  <c:v>90</c:v>
                </c:pt>
                <c:pt idx="181">
                  <c:v>90.5</c:v>
                </c:pt>
                <c:pt idx="182">
                  <c:v>91</c:v>
                </c:pt>
                <c:pt idx="183">
                  <c:v>91.5</c:v>
                </c:pt>
                <c:pt idx="184">
                  <c:v>92</c:v>
                </c:pt>
                <c:pt idx="185">
                  <c:v>92.5</c:v>
                </c:pt>
                <c:pt idx="186">
                  <c:v>93</c:v>
                </c:pt>
                <c:pt idx="187">
                  <c:v>93.5</c:v>
                </c:pt>
                <c:pt idx="188">
                  <c:v>94</c:v>
                </c:pt>
                <c:pt idx="189">
                  <c:v>94.5</c:v>
                </c:pt>
                <c:pt idx="190">
                  <c:v>95</c:v>
                </c:pt>
                <c:pt idx="191">
                  <c:v>95.5</c:v>
                </c:pt>
                <c:pt idx="192">
                  <c:v>96</c:v>
                </c:pt>
                <c:pt idx="193">
                  <c:v>96.5</c:v>
                </c:pt>
                <c:pt idx="194">
                  <c:v>97</c:v>
                </c:pt>
                <c:pt idx="195">
                  <c:v>97.5</c:v>
                </c:pt>
                <c:pt idx="196">
                  <c:v>98</c:v>
                </c:pt>
                <c:pt idx="197">
                  <c:v>98.5</c:v>
                </c:pt>
                <c:pt idx="198">
                  <c:v>99</c:v>
                </c:pt>
                <c:pt idx="199">
                  <c:v>99.5</c:v>
                </c:pt>
                <c:pt idx="200">
                  <c:v>100</c:v>
                </c:pt>
              </c:numCache>
            </c:numRef>
          </c:yVal>
          <c:smooth val="1"/>
          <c:extLst>
            <c:ext xmlns:c16="http://schemas.microsoft.com/office/drawing/2014/chart" uri="{C3380CC4-5D6E-409C-BE32-E72D297353CC}">
              <c16:uniqueId val="{00000004-3592-49B7-A5C2-997A2A8D7B22}"/>
            </c:ext>
          </c:extLst>
        </c:ser>
        <c:ser>
          <c:idx val="4"/>
          <c:order val="4"/>
          <c:tx>
            <c:v>c5</c:v>
          </c:tx>
          <c:spPr>
            <a:ln w="19050" cap="rnd">
              <a:solidFill>
                <a:srgbClr val="FF0000"/>
              </a:solidFill>
              <a:round/>
            </a:ln>
            <a:effectLst/>
          </c:spPr>
          <c:marker>
            <c:symbol val="none"/>
          </c:marker>
          <c:xVal>
            <c:numRef>
              <c:f>'Linearisation samples'!$F$2:$F$202</c:f>
              <c:numCache>
                <c:formatCode>General</c:formatCode>
                <c:ptCount val="201"/>
                <c:pt idx="0">
                  <c:v>0</c:v>
                </c:pt>
                <c:pt idx="1">
                  <c:v>16.5949304436649</c:v>
                </c:pt>
                <c:pt idx="2">
                  <c:v>33.235788604459103</c:v>
                </c:pt>
                <c:pt idx="3">
                  <c:v>49.838384234420097</c:v>
                </c:pt>
                <c:pt idx="4">
                  <c:v>66.354311572430902</c:v>
                </c:pt>
                <c:pt idx="5">
                  <c:v>82.997636251032205</c:v>
                </c:pt>
                <c:pt idx="6">
                  <c:v>99.5983711849711</c:v>
                </c:pt>
                <c:pt idx="7">
                  <c:v>116.12987550763501</c:v>
                </c:pt>
                <c:pt idx="8">
                  <c:v>132.644475639967</c:v>
                </c:pt>
                <c:pt idx="9">
                  <c:v>149.22025308642</c:v>
                </c:pt>
                <c:pt idx="10">
                  <c:v>165.775371900826</c:v>
                </c:pt>
                <c:pt idx="11">
                  <c:v>182.34687603305801</c:v>
                </c:pt>
                <c:pt idx="12">
                  <c:v>198.85322453718999</c:v>
                </c:pt>
                <c:pt idx="13">
                  <c:v>215.484382716049</c:v>
                </c:pt>
                <c:pt idx="14">
                  <c:v>231.82640495867801</c:v>
                </c:pt>
                <c:pt idx="15">
                  <c:v>248.17469008264499</c:v>
                </c:pt>
                <c:pt idx="16">
                  <c:v>264.52297520661199</c:v>
                </c:pt>
                <c:pt idx="17">
                  <c:v>280.87126033057899</c:v>
                </c:pt>
                <c:pt idx="18">
                  <c:v>297.20714876033099</c:v>
                </c:pt>
                <c:pt idx="19">
                  <c:v>313.61714258884302</c:v>
                </c:pt>
                <c:pt idx="20">
                  <c:v>330.104555495868</c:v>
                </c:pt>
                <c:pt idx="21">
                  <c:v>346.66246913580301</c:v>
                </c:pt>
                <c:pt idx="22">
                  <c:v>362.58789256198298</c:v>
                </c:pt>
                <c:pt idx="23">
                  <c:v>378.93617768594999</c:v>
                </c:pt>
                <c:pt idx="24">
                  <c:v>395.28446280991699</c:v>
                </c:pt>
                <c:pt idx="25">
                  <c:v>411.621913580247</c:v>
                </c:pt>
                <c:pt idx="26">
                  <c:v>427.96863636363599</c:v>
                </c:pt>
                <c:pt idx="27">
                  <c:v>444.316921487603</c:v>
                </c:pt>
                <c:pt idx="28">
                  <c:v>460.66246913580198</c:v>
                </c:pt>
                <c:pt idx="29">
                  <c:v>477.001095041322</c:v>
                </c:pt>
                <c:pt idx="30">
                  <c:v>493.34938016528901</c:v>
                </c:pt>
                <c:pt idx="31">
                  <c:v>509.55297590289302</c:v>
                </c:pt>
                <c:pt idx="32">
                  <c:v>525.71670781892999</c:v>
                </c:pt>
                <c:pt idx="33">
                  <c:v>541.384382716049</c:v>
                </c:pt>
                <c:pt idx="34">
                  <c:v>557.73012396694196</c:v>
                </c:pt>
                <c:pt idx="35">
                  <c:v>574.07840909090896</c:v>
                </c:pt>
                <c:pt idx="36">
                  <c:v>590.42493827160501</c:v>
                </c:pt>
                <c:pt idx="37">
                  <c:v>605.01677685950403</c:v>
                </c:pt>
                <c:pt idx="38">
                  <c:v>621.90098517768604</c:v>
                </c:pt>
                <c:pt idx="39">
                  <c:v>637.45915289256197</c:v>
                </c:pt>
                <c:pt idx="40">
                  <c:v>652.79999999999995</c:v>
                </c:pt>
                <c:pt idx="41">
                  <c:v>669.14332644628098</c:v>
                </c:pt>
                <c:pt idx="42">
                  <c:v>685.49161157024798</c:v>
                </c:pt>
                <c:pt idx="43">
                  <c:v>701.83989669421499</c:v>
                </c:pt>
                <c:pt idx="44">
                  <c:v>717.17578512396699</c:v>
                </c:pt>
                <c:pt idx="45">
                  <c:v>733.52407024793399</c:v>
                </c:pt>
                <c:pt idx="46">
                  <c:v>749.16314049586799</c:v>
                </c:pt>
                <c:pt idx="47">
                  <c:v>765.21561728395102</c:v>
                </c:pt>
                <c:pt idx="48">
                  <c:v>781.55652892562</c:v>
                </c:pt>
                <c:pt idx="49">
                  <c:v>796.904814049587</c:v>
                </c:pt>
                <c:pt idx="50">
                  <c:v>812.50341849173606</c:v>
                </c:pt>
                <c:pt idx="51">
                  <c:v>828.59067901234596</c:v>
                </c:pt>
                <c:pt idx="52">
                  <c:v>844.91636363636405</c:v>
                </c:pt>
                <c:pt idx="53">
                  <c:v>860.28555785124001</c:v>
                </c:pt>
                <c:pt idx="54">
                  <c:v>876.63384297520702</c:v>
                </c:pt>
                <c:pt idx="55">
                  <c:v>891.97808641975303</c:v>
                </c:pt>
                <c:pt idx="56">
                  <c:v>907.31801652892602</c:v>
                </c:pt>
                <c:pt idx="57">
                  <c:v>923.66630165289303</c:v>
                </c:pt>
                <c:pt idx="58">
                  <c:v>939.01458677686003</c:v>
                </c:pt>
                <c:pt idx="59">
                  <c:v>955.35314814814797</c:v>
                </c:pt>
                <c:pt idx="60">
                  <c:v>971.59834710743803</c:v>
                </c:pt>
                <c:pt idx="61">
                  <c:v>987.04704545454604</c:v>
                </c:pt>
                <c:pt idx="62">
                  <c:v>1003.3937037037</c:v>
                </c:pt>
                <c:pt idx="63">
                  <c:v>1018.73121900826</c:v>
                </c:pt>
                <c:pt idx="64">
                  <c:v>1034.0795041322301</c:v>
                </c:pt>
                <c:pt idx="65">
                  <c:v>1049.4277892562</c:v>
                </c:pt>
                <c:pt idx="66">
                  <c:v>1065.7687654321001</c:v>
                </c:pt>
                <c:pt idx="67">
                  <c:v>1081.11196280992</c:v>
                </c:pt>
                <c:pt idx="68">
                  <c:v>1097.4602479338801</c:v>
                </c:pt>
                <c:pt idx="69">
                  <c:v>1112.8085330578499</c:v>
                </c:pt>
                <c:pt idx="70">
                  <c:v>1129.1214504115201</c:v>
                </c:pt>
                <c:pt idx="71">
                  <c:v>1144.4927066115699</c:v>
                </c:pt>
                <c:pt idx="72">
                  <c:v>1160.0279722314001</c:v>
                </c:pt>
                <c:pt idx="73">
                  <c:v>1176.1892768595001</c:v>
                </c:pt>
                <c:pt idx="74">
                  <c:v>1191.5312345678999</c:v>
                </c:pt>
                <c:pt idx="75">
                  <c:v>1207.8780864197499</c:v>
                </c:pt>
                <c:pt idx="76">
                  <c:v>1223.2217355371899</c:v>
                </c:pt>
                <c:pt idx="77">
                  <c:v>1238.57002066116</c:v>
                </c:pt>
                <c:pt idx="78">
                  <c:v>1253.9183057851201</c:v>
                </c:pt>
                <c:pt idx="79">
                  <c:v>1270.25419421488</c:v>
                </c:pt>
                <c:pt idx="80">
                  <c:v>1285.6024793388401</c:v>
                </c:pt>
                <c:pt idx="81">
                  <c:v>1300.95076446281</c:v>
                </c:pt>
                <c:pt idx="82">
                  <c:v>1317.29904958678</c:v>
                </c:pt>
                <c:pt idx="83">
                  <c:v>1332.64055555556</c:v>
                </c:pt>
                <c:pt idx="84">
                  <c:v>1347.9832231405001</c:v>
                </c:pt>
                <c:pt idx="85">
                  <c:v>1363.3315082644599</c:v>
                </c:pt>
                <c:pt idx="86">
                  <c:v>1379.67979338843</c:v>
                </c:pt>
                <c:pt idx="87">
                  <c:v>1395.0156818181799</c:v>
                </c:pt>
                <c:pt idx="88">
                  <c:v>1410.36396694215</c:v>
                </c:pt>
                <c:pt idx="89">
                  <c:v>1425.7122520661201</c:v>
                </c:pt>
                <c:pt idx="90">
                  <c:v>1441.0605371900799</c:v>
                </c:pt>
                <c:pt idx="91">
                  <c:v>1456.4030246913601</c:v>
                </c:pt>
                <c:pt idx="92">
                  <c:v>1471.7447107437999</c:v>
                </c:pt>
                <c:pt idx="93">
                  <c:v>1487.09299586777</c:v>
                </c:pt>
                <c:pt idx="94">
                  <c:v>1502.4412809917401</c:v>
                </c:pt>
                <c:pt idx="95">
                  <c:v>1518.7895661156999</c:v>
                </c:pt>
                <c:pt idx="96">
                  <c:v>1534.1254545454501</c:v>
                </c:pt>
                <c:pt idx="97">
                  <c:v>1549.47373966942</c:v>
                </c:pt>
                <c:pt idx="98">
                  <c:v>1564.82202479339</c:v>
                </c:pt>
                <c:pt idx="99">
                  <c:v>1580.1654938271599</c:v>
                </c:pt>
                <c:pt idx="100">
                  <c:v>1595.5061983471101</c:v>
                </c:pt>
                <c:pt idx="101">
                  <c:v>1610.8544834710699</c:v>
                </c:pt>
                <c:pt idx="102">
                  <c:v>1626.20276859504</c:v>
                </c:pt>
                <c:pt idx="103">
                  <c:v>1641.55105371901</c:v>
                </c:pt>
                <c:pt idx="104">
                  <c:v>1657.84987654321</c:v>
                </c:pt>
                <c:pt idx="105">
                  <c:v>1672.5421170454499</c:v>
                </c:pt>
                <c:pt idx="106">
                  <c:v>1687.5835123966899</c:v>
                </c:pt>
                <c:pt idx="107">
                  <c:v>1702.92796296296</c:v>
                </c:pt>
                <c:pt idx="108">
                  <c:v>1718.2676859504099</c:v>
                </c:pt>
                <c:pt idx="109">
                  <c:v>1733.61597107438</c:v>
                </c:pt>
                <c:pt idx="110">
                  <c:v>1749.07922376033</c:v>
                </c:pt>
                <c:pt idx="111">
                  <c:v>1764.3125413223099</c:v>
                </c:pt>
                <c:pt idx="112">
                  <c:v>1779.64987654321</c:v>
                </c:pt>
                <c:pt idx="113">
                  <c:v>1794.99671487603</c:v>
                </c:pt>
                <c:pt idx="114">
                  <c:v>1810.345</c:v>
                </c:pt>
                <c:pt idx="115">
                  <c:v>1825.6904320987701</c:v>
                </c:pt>
                <c:pt idx="116">
                  <c:v>1840.0372839506199</c:v>
                </c:pt>
                <c:pt idx="117">
                  <c:v>1855.8366115702499</c:v>
                </c:pt>
                <c:pt idx="118">
                  <c:v>1870.86718623967</c:v>
                </c:pt>
                <c:pt idx="119">
                  <c:v>1886.07402892562</c:v>
                </c:pt>
                <c:pt idx="120">
                  <c:v>1901.4123456790101</c:v>
                </c:pt>
                <c:pt idx="121">
                  <c:v>1916.7582024793401</c:v>
                </c:pt>
                <c:pt idx="122">
                  <c:v>1931.7734876033101</c:v>
                </c:pt>
                <c:pt idx="123">
                  <c:v>1946.45477272727</c:v>
                </c:pt>
                <c:pt idx="124">
                  <c:v>1961.79975308642</c:v>
                </c:pt>
                <c:pt idx="125">
                  <c:v>1977.13894628099</c:v>
                </c:pt>
                <c:pt idx="126">
                  <c:v>1991.4872314049601</c:v>
                </c:pt>
                <c:pt idx="127">
                  <c:v>2010</c:v>
                </c:pt>
                <c:pt idx="128">
                  <c:v>2020</c:v>
                </c:pt>
                <c:pt idx="129">
                  <c:v>2040</c:v>
                </c:pt>
                <c:pt idx="130">
                  <c:v>2050</c:v>
                </c:pt>
                <c:pt idx="131">
                  <c:v>2070</c:v>
                </c:pt>
                <c:pt idx="132">
                  <c:v>2081.8404958677702</c:v>
                </c:pt>
                <c:pt idx="133">
                  <c:v>2100</c:v>
                </c:pt>
                <c:pt idx="134">
                  <c:v>2110</c:v>
                </c:pt>
                <c:pt idx="135">
                  <c:v>2130</c:v>
                </c:pt>
                <c:pt idx="136">
                  <c:v>2140</c:v>
                </c:pt>
                <c:pt idx="137">
                  <c:v>2160</c:v>
                </c:pt>
                <c:pt idx="138">
                  <c:v>2170</c:v>
                </c:pt>
                <c:pt idx="139">
                  <c:v>2189.9616636419801</c:v>
                </c:pt>
                <c:pt idx="140">
                  <c:v>2201.04545454546</c:v>
                </c:pt>
                <c:pt idx="141">
                  <c:v>2220</c:v>
                </c:pt>
                <c:pt idx="142">
                  <c:v>2233.3534979423898</c:v>
                </c:pt>
                <c:pt idx="143">
                  <c:v>2250</c:v>
                </c:pt>
                <c:pt idx="144">
                  <c:v>2260</c:v>
                </c:pt>
                <c:pt idx="145">
                  <c:v>2280</c:v>
                </c:pt>
                <c:pt idx="146">
                  <c:v>2290</c:v>
                </c:pt>
                <c:pt idx="147">
                  <c:v>2309.08946280992</c:v>
                </c:pt>
                <c:pt idx="148">
                  <c:v>2320.2504132231402</c:v>
                </c:pt>
                <c:pt idx="149">
                  <c:v>2340</c:v>
                </c:pt>
                <c:pt idx="150">
                  <c:v>2350</c:v>
                </c:pt>
                <c:pt idx="151">
                  <c:v>2370</c:v>
                </c:pt>
                <c:pt idx="152">
                  <c:v>2380</c:v>
                </c:pt>
                <c:pt idx="153">
                  <c:v>2395.9725206611602</c:v>
                </c:pt>
                <c:pt idx="154">
                  <c:v>2410</c:v>
                </c:pt>
                <c:pt idx="155">
                  <c:v>2428.2944214876002</c:v>
                </c:pt>
                <c:pt idx="156">
                  <c:v>2440</c:v>
                </c:pt>
                <c:pt idx="157">
                  <c:v>2450.5749999999998</c:v>
                </c:pt>
                <c:pt idx="158">
                  <c:v>2470</c:v>
                </c:pt>
                <c:pt idx="159">
                  <c:v>2482.8849794238699</c:v>
                </c:pt>
                <c:pt idx="160">
                  <c:v>2500</c:v>
                </c:pt>
                <c:pt idx="161">
                  <c:v>2515.1774793388399</c:v>
                </c:pt>
                <c:pt idx="162">
                  <c:v>2530</c:v>
                </c:pt>
                <c:pt idx="163">
                  <c:v>2540</c:v>
                </c:pt>
                <c:pt idx="164">
                  <c:v>2560</c:v>
                </c:pt>
                <c:pt idx="165">
                  <c:v>2570</c:v>
                </c:pt>
                <c:pt idx="166">
                  <c:v>2590</c:v>
                </c:pt>
                <c:pt idx="167">
                  <c:v>2600</c:v>
                </c:pt>
                <c:pt idx="168">
                  <c:v>2620</c:v>
                </c:pt>
                <c:pt idx="169">
                  <c:v>2630</c:v>
                </c:pt>
                <c:pt idx="170">
                  <c:v>2645.5205761316902</c:v>
                </c:pt>
                <c:pt idx="171">
                  <c:v>2660</c:v>
                </c:pt>
                <c:pt idx="172">
                  <c:v>2677.82396694215</c:v>
                </c:pt>
                <c:pt idx="173">
                  <c:v>2690</c:v>
                </c:pt>
                <c:pt idx="174">
                  <c:v>2700.1045454545501</c:v>
                </c:pt>
                <c:pt idx="175">
                  <c:v>2720</c:v>
                </c:pt>
                <c:pt idx="176">
                  <c:v>2730</c:v>
                </c:pt>
                <c:pt idx="177">
                  <c:v>2750</c:v>
                </c:pt>
                <c:pt idx="178">
                  <c:v>2760</c:v>
                </c:pt>
                <c:pt idx="179">
                  <c:v>2775.86797520661</c:v>
                </c:pt>
                <c:pt idx="180">
                  <c:v>2790</c:v>
                </c:pt>
                <c:pt idx="181">
                  <c:v>2808.1485537190101</c:v>
                </c:pt>
                <c:pt idx="182">
                  <c:v>2820</c:v>
                </c:pt>
                <c:pt idx="183">
                  <c:v>2830.4685185185199</c:v>
                </c:pt>
                <c:pt idx="184">
                  <c:v>2850</c:v>
                </c:pt>
                <c:pt idx="185">
                  <c:v>2860</c:v>
                </c:pt>
                <c:pt idx="186">
                  <c:v>2880</c:v>
                </c:pt>
                <c:pt idx="187">
                  <c:v>2890</c:v>
                </c:pt>
                <c:pt idx="188">
                  <c:v>2906.1925619834701</c:v>
                </c:pt>
                <c:pt idx="189">
                  <c:v>2920</c:v>
                </c:pt>
                <c:pt idx="190">
                  <c:v>2930</c:v>
                </c:pt>
                <c:pt idx="191">
                  <c:v>2950</c:v>
                </c:pt>
                <c:pt idx="192">
                  <c:v>2960</c:v>
                </c:pt>
                <c:pt idx="193">
                  <c:v>2980</c:v>
                </c:pt>
                <c:pt idx="194">
                  <c:v>2990</c:v>
                </c:pt>
                <c:pt idx="195">
                  <c:v>3004.2365702479301</c:v>
                </c:pt>
                <c:pt idx="196">
                  <c:v>3020</c:v>
                </c:pt>
                <c:pt idx="197">
                  <c:v>3030</c:v>
                </c:pt>
                <c:pt idx="198">
                  <c:v>3050</c:v>
                </c:pt>
                <c:pt idx="199">
                  <c:v>3060</c:v>
                </c:pt>
                <c:pt idx="200">
                  <c:v>3080</c:v>
                </c:pt>
              </c:numCache>
            </c:numRef>
          </c:xVal>
          <c:yVal>
            <c:numRef>
              <c:f>'Linearisation samples'!$A$2:$A$202</c:f>
              <c:numCache>
                <c:formatCode>General</c:formatCode>
                <c:ptCount val="201"/>
                <c:pt idx="0">
                  <c:v>0</c:v>
                </c:pt>
                <c:pt idx="1">
                  <c:v>0.5</c:v>
                </c:pt>
                <c:pt idx="2">
                  <c:v>1</c:v>
                </c:pt>
                <c:pt idx="3">
                  <c:v>1.5</c:v>
                </c:pt>
                <c:pt idx="4">
                  <c:v>2</c:v>
                </c:pt>
                <c:pt idx="5">
                  <c:v>2.5</c:v>
                </c:pt>
                <c:pt idx="6">
                  <c:v>3</c:v>
                </c:pt>
                <c:pt idx="7">
                  <c:v>3.5</c:v>
                </c:pt>
                <c:pt idx="8">
                  <c:v>4</c:v>
                </c:pt>
                <c:pt idx="9">
                  <c:v>4.5</c:v>
                </c:pt>
                <c:pt idx="10">
                  <c:v>5</c:v>
                </c:pt>
                <c:pt idx="11">
                  <c:v>5.5</c:v>
                </c:pt>
                <c:pt idx="12">
                  <c:v>6</c:v>
                </c:pt>
                <c:pt idx="13">
                  <c:v>6.5</c:v>
                </c:pt>
                <c:pt idx="14">
                  <c:v>7</c:v>
                </c:pt>
                <c:pt idx="15">
                  <c:v>7.5</c:v>
                </c:pt>
                <c:pt idx="16">
                  <c:v>8</c:v>
                </c:pt>
                <c:pt idx="17">
                  <c:v>8.5</c:v>
                </c:pt>
                <c:pt idx="18">
                  <c:v>9</c:v>
                </c:pt>
                <c:pt idx="19">
                  <c:v>9.5</c:v>
                </c:pt>
                <c:pt idx="20">
                  <c:v>10</c:v>
                </c:pt>
                <c:pt idx="21">
                  <c:v>10.5</c:v>
                </c:pt>
                <c:pt idx="22">
                  <c:v>11</c:v>
                </c:pt>
                <c:pt idx="23">
                  <c:v>11.5</c:v>
                </c:pt>
                <c:pt idx="24">
                  <c:v>12</c:v>
                </c:pt>
                <c:pt idx="25">
                  <c:v>12.5</c:v>
                </c:pt>
                <c:pt idx="26">
                  <c:v>13</c:v>
                </c:pt>
                <c:pt idx="27">
                  <c:v>13.5</c:v>
                </c:pt>
                <c:pt idx="28">
                  <c:v>14</c:v>
                </c:pt>
                <c:pt idx="29">
                  <c:v>14.5</c:v>
                </c:pt>
                <c:pt idx="30">
                  <c:v>15</c:v>
                </c:pt>
                <c:pt idx="31">
                  <c:v>15.5</c:v>
                </c:pt>
                <c:pt idx="32">
                  <c:v>16</c:v>
                </c:pt>
                <c:pt idx="33">
                  <c:v>16.5</c:v>
                </c:pt>
                <c:pt idx="34">
                  <c:v>17</c:v>
                </c:pt>
                <c:pt idx="35">
                  <c:v>17.5</c:v>
                </c:pt>
                <c:pt idx="36">
                  <c:v>18</c:v>
                </c:pt>
                <c:pt idx="37">
                  <c:v>18.5</c:v>
                </c:pt>
                <c:pt idx="38">
                  <c:v>19</c:v>
                </c:pt>
                <c:pt idx="39">
                  <c:v>19.5</c:v>
                </c:pt>
                <c:pt idx="40">
                  <c:v>20</c:v>
                </c:pt>
                <c:pt idx="41">
                  <c:v>20.5</c:v>
                </c:pt>
                <c:pt idx="42">
                  <c:v>21</c:v>
                </c:pt>
                <c:pt idx="43">
                  <c:v>21.5</c:v>
                </c:pt>
                <c:pt idx="44">
                  <c:v>22</c:v>
                </c:pt>
                <c:pt idx="45">
                  <c:v>22.5</c:v>
                </c:pt>
                <c:pt idx="46">
                  <c:v>23</c:v>
                </c:pt>
                <c:pt idx="47">
                  <c:v>23.5</c:v>
                </c:pt>
                <c:pt idx="48">
                  <c:v>24</c:v>
                </c:pt>
                <c:pt idx="49">
                  <c:v>24.5</c:v>
                </c:pt>
                <c:pt idx="50">
                  <c:v>25</c:v>
                </c:pt>
                <c:pt idx="51">
                  <c:v>25.5</c:v>
                </c:pt>
                <c:pt idx="52">
                  <c:v>26</c:v>
                </c:pt>
                <c:pt idx="53">
                  <c:v>26.5</c:v>
                </c:pt>
                <c:pt idx="54">
                  <c:v>27</c:v>
                </c:pt>
                <c:pt idx="55">
                  <c:v>27.5</c:v>
                </c:pt>
                <c:pt idx="56">
                  <c:v>28</c:v>
                </c:pt>
                <c:pt idx="57">
                  <c:v>28.5</c:v>
                </c:pt>
                <c:pt idx="58">
                  <c:v>29</c:v>
                </c:pt>
                <c:pt idx="59">
                  <c:v>29.5</c:v>
                </c:pt>
                <c:pt idx="60">
                  <c:v>30</c:v>
                </c:pt>
                <c:pt idx="61">
                  <c:v>30.5</c:v>
                </c:pt>
                <c:pt idx="62">
                  <c:v>31</c:v>
                </c:pt>
                <c:pt idx="63">
                  <c:v>31.5</c:v>
                </c:pt>
                <c:pt idx="64">
                  <c:v>32</c:v>
                </c:pt>
                <c:pt idx="65">
                  <c:v>32.5</c:v>
                </c:pt>
                <c:pt idx="66">
                  <c:v>33</c:v>
                </c:pt>
                <c:pt idx="67">
                  <c:v>33.5</c:v>
                </c:pt>
                <c:pt idx="68">
                  <c:v>34</c:v>
                </c:pt>
                <c:pt idx="69">
                  <c:v>34.5</c:v>
                </c:pt>
                <c:pt idx="70">
                  <c:v>35</c:v>
                </c:pt>
                <c:pt idx="71">
                  <c:v>35.5</c:v>
                </c:pt>
                <c:pt idx="72">
                  <c:v>36</c:v>
                </c:pt>
                <c:pt idx="73">
                  <c:v>36.5</c:v>
                </c:pt>
                <c:pt idx="74">
                  <c:v>37</c:v>
                </c:pt>
                <c:pt idx="75">
                  <c:v>37.5</c:v>
                </c:pt>
                <c:pt idx="76">
                  <c:v>38</c:v>
                </c:pt>
                <c:pt idx="77">
                  <c:v>38.5</c:v>
                </c:pt>
                <c:pt idx="78">
                  <c:v>39</c:v>
                </c:pt>
                <c:pt idx="79">
                  <c:v>39.5</c:v>
                </c:pt>
                <c:pt idx="80">
                  <c:v>40</c:v>
                </c:pt>
                <c:pt idx="81">
                  <c:v>40.5</c:v>
                </c:pt>
                <c:pt idx="82">
                  <c:v>41</c:v>
                </c:pt>
                <c:pt idx="83">
                  <c:v>41.5</c:v>
                </c:pt>
                <c:pt idx="84">
                  <c:v>42</c:v>
                </c:pt>
                <c:pt idx="85">
                  <c:v>42.5</c:v>
                </c:pt>
                <c:pt idx="86">
                  <c:v>43</c:v>
                </c:pt>
                <c:pt idx="87">
                  <c:v>43.5</c:v>
                </c:pt>
                <c:pt idx="88">
                  <c:v>44</c:v>
                </c:pt>
                <c:pt idx="89">
                  <c:v>44.5</c:v>
                </c:pt>
                <c:pt idx="90">
                  <c:v>45</c:v>
                </c:pt>
                <c:pt idx="91">
                  <c:v>45.5</c:v>
                </c:pt>
                <c:pt idx="92">
                  <c:v>46</c:v>
                </c:pt>
                <c:pt idx="93">
                  <c:v>46.5</c:v>
                </c:pt>
                <c:pt idx="94">
                  <c:v>47</c:v>
                </c:pt>
                <c:pt idx="95">
                  <c:v>47.5</c:v>
                </c:pt>
                <c:pt idx="96">
                  <c:v>48</c:v>
                </c:pt>
                <c:pt idx="97">
                  <c:v>48.5</c:v>
                </c:pt>
                <c:pt idx="98">
                  <c:v>49</c:v>
                </c:pt>
                <c:pt idx="99">
                  <c:v>49.5</c:v>
                </c:pt>
                <c:pt idx="100">
                  <c:v>50</c:v>
                </c:pt>
                <c:pt idx="101">
                  <c:v>50.5</c:v>
                </c:pt>
                <c:pt idx="102">
                  <c:v>51</c:v>
                </c:pt>
                <c:pt idx="103">
                  <c:v>51.5</c:v>
                </c:pt>
                <c:pt idx="104">
                  <c:v>52</c:v>
                </c:pt>
                <c:pt idx="105">
                  <c:v>52.5</c:v>
                </c:pt>
                <c:pt idx="106">
                  <c:v>53</c:v>
                </c:pt>
                <c:pt idx="107">
                  <c:v>53.5</c:v>
                </c:pt>
                <c:pt idx="108">
                  <c:v>54</c:v>
                </c:pt>
                <c:pt idx="109">
                  <c:v>54.5</c:v>
                </c:pt>
                <c:pt idx="110">
                  <c:v>55</c:v>
                </c:pt>
                <c:pt idx="111">
                  <c:v>55.5</c:v>
                </c:pt>
                <c:pt idx="112">
                  <c:v>56</c:v>
                </c:pt>
                <c:pt idx="113">
                  <c:v>56.5</c:v>
                </c:pt>
                <c:pt idx="114">
                  <c:v>57</c:v>
                </c:pt>
                <c:pt idx="115">
                  <c:v>57.5</c:v>
                </c:pt>
                <c:pt idx="116">
                  <c:v>58</c:v>
                </c:pt>
                <c:pt idx="117">
                  <c:v>58.5</c:v>
                </c:pt>
                <c:pt idx="118">
                  <c:v>59</c:v>
                </c:pt>
                <c:pt idx="119">
                  <c:v>59.5</c:v>
                </c:pt>
                <c:pt idx="120">
                  <c:v>60</c:v>
                </c:pt>
                <c:pt idx="121">
                  <c:v>60.5</c:v>
                </c:pt>
                <c:pt idx="122">
                  <c:v>61</c:v>
                </c:pt>
                <c:pt idx="123">
                  <c:v>61.5</c:v>
                </c:pt>
                <c:pt idx="124">
                  <c:v>62</c:v>
                </c:pt>
                <c:pt idx="125">
                  <c:v>62.5</c:v>
                </c:pt>
                <c:pt idx="126">
                  <c:v>63</c:v>
                </c:pt>
                <c:pt idx="127">
                  <c:v>63.5</c:v>
                </c:pt>
                <c:pt idx="128">
                  <c:v>64</c:v>
                </c:pt>
                <c:pt idx="129">
                  <c:v>64.5</c:v>
                </c:pt>
                <c:pt idx="130">
                  <c:v>65</c:v>
                </c:pt>
                <c:pt idx="131">
                  <c:v>65.5</c:v>
                </c:pt>
                <c:pt idx="132">
                  <c:v>66</c:v>
                </c:pt>
                <c:pt idx="133">
                  <c:v>66.5</c:v>
                </c:pt>
                <c:pt idx="134">
                  <c:v>67</c:v>
                </c:pt>
                <c:pt idx="135">
                  <c:v>67.5</c:v>
                </c:pt>
                <c:pt idx="136">
                  <c:v>68</c:v>
                </c:pt>
                <c:pt idx="137">
                  <c:v>68.5</c:v>
                </c:pt>
                <c:pt idx="138">
                  <c:v>69</c:v>
                </c:pt>
                <c:pt idx="139">
                  <c:v>69.5</c:v>
                </c:pt>
                <c:pt idx="140">
                  <c:v>70</c:v>
                </c:pt>
                <c:pt idx="141">
                  <c:v>70.5</c:v>
                </c:pt>
                <c:pt idx="142">
                  <c:v>71</c:v>
                </c:pt>
                <c:pt idx="143">
                  <c:v>71.5</c:v>
                </c:pt>
                <c:pt idx="144">
                  <c:v>72</c:v>
                </c:pt>
                <c:pt idx="145">
                  <c:v>72.5</c:v>
                </c:pt>
                <c:pt idx="146">
                  <c:v>73</c:v>
                </c:pt>
                <c:pt idx="147">
                  <c:v>73.5</c:v>
                </c:pt>
                <c:pt idx="148">
                  <c:v>74</c:v>
                </c:pt>
                <c:pt idx="149">
                  <c:v>74.5</c:v>
                </c:pt>
                <c:pt idx="150">
                  <c:v>75</c:v>
                </c:pt>
                <c:pt idx="151">
                  <c:v>75.5</c:v>
                </c:pt>
                <c:pt idx="152">
                  <c:v>76</c:v>
                </c:pt>
                <c:pt idx="153">
                  <c:v>76.5</c:v>
                </c:pt>
                <c:pt idx="154">
                  <c:v>77</c:v>
                </c:pt>
                <c:pt idx="155">
                  <c:v>77.5</c:v>
                </c:pt>
                <c:pt idx="156">
                  <c:v>78</c:v>
                </c:pt>
                <c:pt idx="157">
                  <c:v>78.5</c:v>
                </c:pt>
                <c:pt idx="158">
                  <c:v>79</c:v>
                </c:pt>
                <c:pt idx="159">
                  <c:v>79.5</c:v>
                </c:pt>
                <c:pt idx="160">
                  <c:v>80</c:v>
                </c:pt>
                <c:pt idx="161">
                  <c:v>80.5</c:v>
                </c:pt>
                <c:pt idx="162">
                  <c:v>81</c:v>
                </c:pt>
                <c:pt idx="163">
                  <c:v>81.5</c:v>
                </c:pt>
                <c:pt idx="164">
                  <c:v>82</c:v>
                </c:pt>
                <c:pt idx="165">
                  <c:v>82.5</c:v>
                </c:pt>
                <c:pt idx="166">
                  <c:v>83</c:v>
                </c:pt>
                <c:pt idx="167">
                  <c:v>83.5</c:v>
                </c:pt>
                <c:pt idx="168">
                  <c:v>84</c:v>
                </c:pt>
                <c:pt idx="169">
                  <c:v>84.5</c:v>
                </c:pt>
                <c:pt idx="170">
                  <c:v>85</c:v>
                </c:pt>
                <c:pt idx="171">
                  <c:v>85.5</c:v>
                </c:pt>
                <c:pt idx="172">
                  <c:v>86</c:v>
                </c:pt>
                <c:pt idx="173">
                  <c:v>86.5</c:v>
                </c:pt>
                <c:pt idx="174">
                  <c:v>87</c:v>
                </c:pt>
                <c:pt idx="175">
                  <c:v>87.5</c:v>
                </c:pt>
                <c:pt idx="176">
                  <c:v>88</c:v>
                </c:pt>
                <c:pt idx="177">
                  <c:v>88.5</c:v>
                </c:pt>
                <c:pt idx="178">
                  <c:v>89</c:v>
                </c:pt>
                <c:pt idx="179">
                  <c:v>89.5</c:v>
                </c:pt>
                <c:pt idx="180">
                  <c:v>90</c:v>
                </c:pt>
                <c:pt idx="181">
                  <c:v>90.5</c:v>
                </c:pt>
                <c:pt idx="182">
                  <c:v>91</c:v>
                </c:pt>
                <c:pt idx="183">
                  <c:v>91.5</c:v>
                </c:pt>
                <c:pt idx="184">
                  <c:v>92</c:v>
                </c:pt>
                <c:pt idx="185">
                  <c:v>92.5</c:v>
                </c:pt>
                <c:pt idx="186">
                  <c:v>93</c:v>
                </c:pt>
                <c:pt idx="187">
                  <c:v>93.5</c:v>
                </c:pt>
                <c:pt idx="188">
                  <c:v>94</c:v>
                </c:pt>
                <c:pt idx="189">
                  <c:v>94.5</c:v>
                </c:pt>
                <c:pt idx="190">
                  <c:v>95</c:v>
                </c:pt>
                <c:pt idx="191">
                  <c:v>95.5</c:v>
                </c:pt>
                <c:pt idx="192">
                  <c:v>96</c:v>
                </c:pt>
                <c:pt idx="193">
                  <c:v>96.5</c:v>
                </c:pt>
                <c:pt idx="194">
                  <c:v>97</c:v>
                </c:pt>
                <c:pt idx="195">
                  <c:v>97.5</c:v>
                </c:pt>
                <c:pt idx="196">
                  <c:v>98</c:v>
                </c:pt>
                <c:pt idx="197">
                  <c:v>98.5</c:v>
                </c:pt>
                <c:pt idx="198">
                  <c:v>99</c:v>
                </c:pt>
                <c:pt idx="199">
                  <c:v>99.5</c:v>
                </c:pt>
                <c:pt idx="200">
                  <c:v>100</c:v>
                </c:pt>
              </c:numCache>
            </c:numRef>
          </c:yVal>
          <c:smooth val="1"/>
          <c:extLst>
            <c:ext xmlns:c16="http://schemas.microsoft.com/office/drawing/2014/chart" uri="{C3380CC4-5D6E-409C-BE32-E72D297353CC}">
              <c16:uniqueId val="{00000005-3592-49B7-A5C2-997A2A8D7B22}"/>
            </c:ext>
          </c:extLst>
        </c:ser>
        <c:dLbls>
          <c:showLegendKey val="0"/>
          <c:showVal val="0"/>
          <c:showCatName val="0"/>
          <c:showSerName val="0"/>
          <c:showPercent val="0"/>
          <c:showBubbleSize val="0"/>
        </c:dLbls>
        <c:axId val="692227032"/>
        <c:axId val="692224408"/>
      </c:scatterChart>
      <c:valAx>
        <c:axId val="692227032"/>
        <c:scaling>
          <c:orientation val="minMax"/>
          <c:max val="330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Actual</a:t>
                </a:r>
                <a:r>
                  <a:rPr lang="en-AU" baseline="0"/>
                  <a:t> Output Power</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92224408"/>
        <c:crosses val="autoZero"/>
        <c:crossBetween val="midCat"/>
      </c:valAx>
      <c:valAx>
        <c:axId val="692224408"/>
        <c:scaling>
          <c:orientation val="minMax"/>
          <c:max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Control</a:t>
                </a:r>
                <a:r>
                  <a:rPr lang="en-AU" baseline="0"/>
                  <a:t> Value (%)</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92227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c1</a:t>
            </a:r>
            <a:r>
              <a:rPr lang="en-AU" baseline="0"/>
              <a:t> Data vs Model</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0.109745633341327"/>
          <c:y val="0.13714359705324658"/>
          <c:w val="0.85499065773619964"/>
          <c:h val="0.68527323478216196"/>
        </c:manualLayout>
      </c:layout>
      <c:scatterChart>
        <c:scatterStyle val="smoothMarker"/>
        <c:varyColors val="0"/>
        <c:ser>
          <c:idx val="0"/>
          <c:order val="0"/>
          <c:tx>
            <c:v>Reference</c:v>
          </c:tx>
          <c:spPr>
            <a:ln w="28575" cap="rnd">
              <a:solidFill>
                <a:schemeClr val="accent1"/>
              </a:solidFill>
              <a:round/>
            </a:ln>
            <a:effectLst/>
          </c:spPr>
          <c:marker>
            <c:symbol val="none"/>
          </c:marker>
          <c:xVal>
            <c:numRef>
              <c:f>'Linearisation Coefficients'!$Q$2:$Q$202</c:f>
              <c:numCache>
                <c:formatCode>General</c:formatCode>
                <c:ptCount val="201"/>
                <c:pt idx="0">
                  <c:v>0</c:v>
                </c:pt>
                <c:pt idx="1">
                  <c:v>5.1258820816587041E-3</c:v>
                </c:pt>
                <c:pt idx="2">
                  <c:v>1.0720790634710218E-2</c:v>
                </c:pt>
                <c:pt idx="3">
                  <c:v>1.6178237862017695E-2</c:v>
                </c:pt>
                <c:pt idx="4">
                  <c:v>2.1542894887738587E-2</c:v>
                </c:pt>
                <c:pt idx="5">
                  <c:v>2.6944240814973801E-2</c:v>
                </c:pt>
                <c:pt idx="6">
                  <c:v>3.2330946152025856E-2</c:v>
                </c:pt>
                <c:pt idx="7">
                  <c:v>3.7676653409927797E-2</c:v>
                </c:pt>
                <c:pt idx="8">
                  <c:v>4.3065269845451372E-2</c:v>
                </c:pt>
                <c:pt idx="9">
                  <c:v>4.8438625019681963E-2</c:v>
                </c:pt>
                <c:pt idx="10">
                  <c:v>5.3791267779352343E-2</c:v>
                </c:pt>
                <c:pt idx="11">
                  <c:v>5.9138344355219759E-2</c:v>
                </c:pt>
                <c:pt idx="12">
                  <c:v>6.4488820658163817E-2</c:v>
                </c:pt>
                <c:pt idx="13">
                  <c:v>6.9810486974929795E-2</c:v>
                </c:pt>
                <c:pt idx="14">
                  <c:v>7.5170366871359015E-2</c:v>
                </c:pt>
                <c:pt idx="15">
                  <c:v>8.0517658719704913E-2</c:v>
                </c:pt>
                <c:pt idx="16">
                  <c:v>8.5781407797681508E-2</c:v>
                </c:pt>
                <c:pt idx="17">
                  <c:v>9.1199653143659826E-2</c:v>
                </c:pt>
                <c:pt idx="18">
                  <c:v>9.6457546055739168E-2</c:v>
                </c:pt>
                <c:pt idx="19">
                  <c:v>0.10178861596598973</c:v>
                </c:pt>
                <c:pt idx="20">
                  <c:v>0.10708936300495092</c:v>
                </c:pt>
                <c:pt idx="21">
                  <c:v>0.11239072836298744</c:v>
                </c:pt>
                <c:pt idx="22">
                  <c:v>0.11761463636522659</c:v>
                </c:pt>
                <c:pt idx="23">
                  <c:v>0.12294901611345263</c:v>
                </c:pt>
                <c:pt idx="24">
                  <c:v>0.12819586222339327</c:v>
                </c:pt>
                <c:pt idx="25">
                  <c:v>0.13349029680365299</c:v>
                </c:pt>
                <c:pt idx="26">
                  <c:v>0.13869318580962442</c:v>
                </c:pt>
                <c:pt idx="27">
                  <c:v>0.14395606991025059</c:v>
                </c:pt>
                <c:pt idx="28">
                  <c:v>0.14937250809146405</c:v>
                </c:pt>
                <c:pt idx="29">
                  <c:v>0.15449264332825971</c:v>
                </c:pt>
                <c:pt idx="30">
                  <c:v>0.15996849271162614</c:v>
                </c:pt>
                <c:pt idx="31">
                  <c:v>0.16527621180189669</c:v>
                </c:pt>
                <c:pt idx="32">
                  <c:v>0.17047910080786816</c:v>
                </c:pt>
                <c:pt idx="33">
                  <c:v>0.17568198981383906</c:v>
                </c:pt>
                <c:pt idx="34">
                  <c:v>0.18088487881981052</c:v>
                </c:pt>
                <c:pt idx="35">
                  <c:v>0.18610236358228824</c:v>
                </c:pt>
                <c:pt idx="36">
                  <c:v>0.19137065029129283</c:v>
                </c:pt>
                <c:pt idx="37">
                  <c:v>0.19663893700029741</c:v>
                </c:pt>
                <c:pt idx="38">
                  <c:v>0.20190446083596747</c:v>
                </c:pt>
                <c:pt idx="39">
                  <c:v>0.20717325254654054</c:v>
                </c:pt>
                <c:pt idx="40">
                  <c:v>0.21244204425711302</c:v>
                </c:pt>
                <c:pt idx="41">
                  <c:v>0.21771083596768551</c:v>
                </c:pt>
                <c:pt idx="42">
                  <c:v>0.22297962767825799</c:v>
                </c:pt>
                <c:pt idx="43">
                  <c:v>0.2282484193888305</c:v>
                </c:pt>
                <c:pt idx="44">
                  <c:v>0.2335169439633305</c:v>
                </c:pt>
                <c:pt idx="45">
                  <c:v>0.23862858801763528</c:v>
                </c:pt>
                <c:pt idx="46">
                  <c:v>0.24388593256059021</c:v>
                </c:pt>
                <c:pt idx="47">
                  <c:v>0.24897546764137674</c:v>
                </c:pt>
                <c:pt idx="48">
                  <c:v>0.25401721109940301</c:v>
                </c:pt>
                <c:pt idx="49">
                  <c:v>0.25928600280997549</c:v>
                </c:pt>
                <c:pt idx="50">
                  <c:v>0.26455479452054798</c:v>
                </c:pt>
                <c:pt idx="51">
                  <c:v>0.26982358623112046</c:v>
                </c:pt>
                <c:pt idx="52">
                  <c:v>0.27509237794169294</c:v>
                </c:pt>
                <c:pt idx="53">
                  <c:v>0.28032419430885791</c:v>
                </c:pt>
                <c:pt idx="54">
                  <c:v>0.28550684931506853</c:v>
                </c:pt>
                <c:pt idx="55">
                  <c:v>0.29032358623112048</c:v>
                </c:pt>
                <c:pt idx="56">
                  <c:v>0.29559237794169296</c:v>
                </c:pt>
                <c:pt idx="57">
                  <c:v>0.30086116965226545</c:v>
                </c:pt>
                <c:pt idx="58">
                  <c:v>0.30612996136283793</c:v>
                </c:pt>
                <c:pt idx="59">
                  <c:v>0.31139875307341042</c:v>
                </c:pt>
                <c:pt idx="60">
                  <c:v>0.3161534070951878</c:v>
                </c:pt>
                <c:pt idx="61">
                  <c:v>0.32136116965226547</c:v>
                </c:pt>
                <c:pt idx="62">
                  <c:v>0.32662996136283795</c:v>
                </c:pt>
                <c:pt idx="63">
                  <c:v>0.33189875307341044</c:v>
                </c:pt>
                <c:pt idx="64">
                  <c:v>0.33696276782578138</c:v>
                </c:pt>
                <c:pt idx="65">
                  <c:v>0.34196549240428542</c:v>
                </c:pt>
                <c:pt idx="66">
                  <c:v>0.34683186494555651</c:v>
                </c:pt>
                <c:pt idx="67">
                  <c:v>0.35182928322748802</c:v>
                </c:pt>
                <c:pt idx="68">
                  <c:v>0.35678635228048061</c:v>
                </c:pt>
                <c:pt idx="69">
                  <c:v>0.36236585664549775</c:v>
                </c:pt>
                <c:pt idx="70">
                  <c:v>0.36760713031260966</c:v>
                </c:pt>
                <c:pt idx="71">
                  <c:v>0.37233236740428538</c:v>
                </c:pt>
                <c:pt idx="72">
                  <c:v>0.37749508807516668</c:v>
                </c:pt>
                <c:pt idx="73">
                  <c:v>0.38264415927500461</c:v>
                </c:pt>
                <c:pt idx="74">
                  <c:v>0.38775320343253034</c:v>
                </c:pt>
                <c:pt idx="75">
                  <c:v>0.39283402438811016</c:v>
                </c:pt>
                <c:pt idx="76">
                  <c:v>0.39768129253485901</c:v>
                </c:pt>
                <c:pt idx="77">
                  <c:v>0.40288360554970154</c:v>
                </c:pt>
                <c:pt idx="78">
                  <c:v>0.40806796628029512</c:v>
                </c:pt>
                <c:pt idx="79">
                  <c:v>0.41295568720586417</c:v>
                </c:pt>
                <c:pt idx="80">
                  <c:v>0.41803390542171859</c:v>
                </c:pt>
                <c:pt idx="81">
                  <c:v>0.42330219213072318</c:v>
                </c:pt>
                <c:pt idx="82">
                  <c:v>0.42857047883972776</c:v>
                </c:pt>
                <c:pt idx="83">
                  <c:v>0.43326598173515979</c:v>
                </c:pt>
                <c:pt idx="84">
                  <c:v>0.43853477344573233</c:v>
                </c:pt>
                <c:pt idx="85">
                  <c:v>0.44380356515630481</c:v>
                </c:pt>
                <c:pt idx="86">
                  <c:v>0.44850158061116957</c:v>
                </c:pt>
                <c:pt idx="87">
                  <c:v>0.45376874158050351</c:v>
                </c:pt>
                <c:pt idx="88">
                  <c:v>0.45903864658234023</c:v>
                </c:pt>
                <c:pt idx="89">
                  <c:v>0.46373278890059705</c:v>
                </c:pt>
                <c:pt idx="90">
                  <c:v>0.46880444327362158</c:v>
                </c:pt>
                <c:pt idx="91">
                  <c:v>0.47399244845451372</c:v>
                </c:pt>
                <c:pt idx="92">
                  <c:v>0.47885884984193894</c:v>
                </c:pt>
                <c:pt idx="93">
                  <c:v>0.4838423340358271</c:v>
                </c:pt>
                <c:pt idx="94">
                  <c:v>0.48893519494204457</c:v>
                </c:pt>
                <c:pt idx="95">
                  <c:v>0.4938500207753807</c:v>
                </c:pt>
                <c:pt idx="96">
                  <c:v>0.49889761152089901</c:v>
                </c:pt>
                <c:pt idx="97">
                  <c:v>0.50416640323147144</c:v>
                </c:pt>
                <c:pt idx="98">
                  <c:v>0.50886441868633625</c:v>
                </c:pt>
                <c:pt idx="99">
                  <c:v>0.51413321039690929</c:v>
                </c:pt>
                <c:pt idx="100">
                  <c:v>0.51883122585177399</c:v>
                </c:pt>
                <c:pt idx="101">
                  <c:v>0.5240973425007438</c:v>
                </c:pt>
                <c:pt idx="102">
                  <c:v>0.52936562920974828</c:v>
                </c:pt>
                <c:pt idx="103">
                  <c:v>0.53406313966304508</c:v>
                </c:pt>
                <c:pt idx="104">
                  <c:v>0.53933142637204967</c:v>
                </c:pt>
                <c:pt idx="105">
                  <c:v>0.54402924130663877</c:v>
                </c:pt>
                <c:pt idx="106">
                  <c:v>0.54872644727864384</c:v>
                </c:pt>
                <c:pt idx="107">
                  <c:v>0.55399473398764842</c:v>
                </c:pt>
                <c:pt idx="108">
                  <c:v>0.55869224444094523</c:v>
                </c:pt>
                <c:pt idx="109">
                  <c:v>0.56396053114995037</c:v>
                </c:pt>
                <c:pt idx="110">
                  <c:v>0.56865804160324718</c:v>
                </c:pt>
                <c:pt idx="111">
                  <c:v>0.57392527221636991</c:v>
                </c:pt>
                <c:pt idx="112">
                  <c:v>0.57902794406392699</c:v>
                </c:pt>
                <c:pt idx="113">
                  <c:v>0.58332731822971462</c:v>
                </c:pt>
                <c:pt idx="114">
                  <c:v>0.58875983825819067</c:v>
                </c:pt>
                <c:pt idx="115">
                  <c:v>0.59343548719361872</c:v>
                </c:pt>
                <c:pt idx="116">
                  <c:v>0.59855251141552512</c:v>
                </c:pt>
                <c:pt idx="117">
                  <c:v>0.60346088255180941</c:v>
                </c:pt>
                <c:pt idx="118">
                  <c:v>0.60851931858096464</c:v>
                </c:pt>
                <c:pt idx="119">
                  <c:v>0.61321733403582768</c:v>
                </c:pt>
                <c:pt idx="120">
                  <c:v>0.6180330172111016</c:v>
                </c:pt>
                <c:pt idx="121">
                  <c:v>0.62318414120126719</c:v>
                </c:pt>
                <c:pt idx="122">
                  <c:v>0.62788204832134709</c:v>
                </c:pt>
                <c:pt idx="123">
                  <c:v>0.63315033503035389</c:v>
                </c:pt>
                <c:pt idx="124">
                  <c:v>0.63784457323498289</c:v>
                </c:pt>
                <c:pt idx="125">
                  <c:v>0.64311336494555948</c:v>
                </c:pt>
                <c:pt idx="126">
                  <c:v>0.64781138040042241</c:v>
                </c:pt>
                <c:pt idx="127">
                  <c:v>0.6529664672901313</c:v>
                </c:pt>
                <c:pt idx="128">
                  <c:v>0.65777818756585615</c:v>
                </c:pt>
                <c:pt idx="129">
                  <c:v>0.66257371794871578</c:v>
                </c:pt>
                <c:pt idx="130">
                  <c:v>0.66719530382859027</c:v>
                </c:pt>
                <c:pt idx="131">
                  <c:v>0.67244274742385279</c:v>
                </c:pt>
                <c:pt idx="132">
                  <c:v>0.67714025787715182</c:v>
                </c:pt>
                <c:pt idx="133">
                  <c:v>0.68224308507846465</c:v>
                </c:pt>
                <c:pt idx="134">
                  <c:v>0.68695190486187796</c:v>
                </c:pt>
                <c:pt idx="135">
                  <c:v>0.69180145767474321</c:v>
                </c:pt>
                <c:pt idx="136">
                  <c:v>0.69649947312961191</c:v>
                </c:pt>
                <c:pt idx="137">
                  <c:v>0.70176826484018262</c:v>
                </c:pt>
                <c:pt idx="138">
                  <c:v>0.70646628029504577</c:v>
                </c:pt>
                <c:pt idx="139">
                  <c:v>0.71136200768352742</c:v>
                </c:pt>
                <c:pt idx="140">
                  <c:v>0.71586189401494293</c:v>
                </c:pt>
                <c:pt idx="141">
                  <c:v>0.72113018072394408</c:v>
                </c:pt>
                <c:pt idx="142">
                  <c:v>0.72582769117724322</c:v>
                </c:pt>
                <c:pt idx="143">
                  <c:v>0.73052520163053658</c:v>
                </c:pt>
                <c:pt idx="144">
                  <c:v>0.73579348833954339</c:v>
                </c:pt>
                <c:pt idx="145">
                  <c:v>0.74049099879284264</c:v>
                </c:pt>
                <c:pt idx="146">
                  <c:v>0.74531067790656969</c:v>
                </c:pt>
                <c:pt idx="147">
                  <c:v>0.74988558131366445</c:v>
                </c:pt>
                <c:pt idx="148">
                  <c:v>0.75514857455215756</c:v>
                </c:pt>
                <c:pt idx="149">
                  <c:v>0.7597777924130652</c:v>
                </c:pt>
                <c:pt idx="150">
                  <c:v>0.76454932731503433</c:v>
                </c:pt>
                <c:pt idx="151">
                  <c:v>0.76936843791004006</c:v>
                </c:pt>
                <c:pt idx="152">
                  <c:v>0.77394434822162672</c:v>
                </c:pt>
                <c:pt idx="153">
                  <c:v>0.77910044354344754</c:v>
                </c:pt>
                <c:pt idx="154">
                  <c:v>0.783910145383927</c:v>
                </c:pt>
                <c:pt idx="155">
                  <c:v>0.78860765583722603</c:v>
                </c:pt>
                <c:pt idx="156">
                  <c:v>0.79334208086215763</c:v>
                </c:pt>
                <c:pt idx="157">
                  <c:v>0.79800289778714617</c:v>
                </c:pt>
                <c:pt idx="158">
                  <c:v>0.8027009132420091</c:v>
                </c:pt>
                <c:pt idx="159">
                  <c:v>0.80780905338953202</c:v>
                </c:pt>
                <c:pt idx="160">
                  <c:v>0.81244116613979456</c:v>
                </c:pt>
                <c:pt idx="161">
                  <c:v>0.81736573586231165</c:v>
                </c:pt>
                <c:pt idx="162">
                  <c:v>0.82206100526601045</c:v>
                </c:pt>
                <c:pt idx="163">
                  <c:v>0.82675851571930947</c:v>
                </c:pt>
                <c:pt idx="164">
                  <c:v>0.8314560261726085</c:v>
                </c:pt>
                <c:pt idx="165">
                  <c:v>0.83617037561888707</c:v>
                </c:pt>
                <c:pt idx="166">
                  <c:v>0.84085142255005141</c:v>
                </c:pt>
                <c:pt idx="167">
                  <c:v>0.84585350636635281</c:v>
                </c:pt>
                <c:pt idx="168">
                  <c:v>0.85063742536002851</c:v>
                </c:pt>
                <c:pt idx="169">
                  <c:v>0.85494546891464607</c:v>
                </c:pt>
                <c:pt idx="170">
                  <c:v>0.86011016157358444</c:v>
                </c:pt>
                <c:pt idx="171">
                  <c:v>0.86491227608008558</c:v>
                </c:pt>
                <c:pt idx="172">
                  <c:v>0.86916587636108444</c:v>
                </c:pt>
                <c:pt idx="173">
                  <c:v>0.87430439650798519</c:v>
                </c:pt>
                <c:pt idx="174">
                  <c:v>0.87899868282402405</c:v>
                </c:pt>
                <c:pt idx="175">
                  <c:v>0.88363079557428659</c:v>
                </c:pt>
                <c:pt idx="176">
                  <c:v>0.88826290832455479</c:v>
                </c:pt>
                <c:pt idx="177">
                  <c:v>0.89309597822268838</c:v>
                </c:pt>
                <c:pt idx="178">
                  <c:v>0.89779399367755708</c:v>
                </c:pt>
                <c:pt idx="179">
                  <c:v>0.90215924657534252</c:v>
                </c:pt>
                <c:pt idx="180">
                  <c:v>0.90692411485774549</c:v>
                </c:pt>
                <c:pt idx="181">
                  <c:v>0.91188804004215185</c:v>
                </c:pt>
                <c:pt idx="182">
                  <c:v>0.91658605549701488</c:v>
                </c:pt>
                <c:pt idx="183">
                  <c:v>0.92071309854965755</c:v>
                </c:pt>
                <c:pt idx="184">
                  <c:v>0.92572806120477735</c:v>
                </c:pt>
                <c:pt idx="185">
                  <c:v>0.93062402726554228</c:v>
                </c:pt>
                <c:pt idx="186">
                  <c:v>0.93515261678960049</c:v>
                </c:pt>
                <c:pt idx="187">
                  <c:v>0.93950096592904686</c:v>
                </c:pt>
                <c:pt idx="188">
                  <c:v>0.944344294608362</c:v>
                </c:pt>
                <c:pt idx="189">
                  <c:v>0.94904895504039388</c:v>
                </c:pt>
                <c:pt idx="190">
                  <c:v>0.95368106779065642</c:v>
                </c:pt>
                <c:pt idx="191">
                  <c:v>0.95829302774850456</c:v>
                </c:pt>
                <c:pt idx="192">
                  <c:v>0.96297551627914968</c:v>
                </c:pt>
                <c:pt idx="193">
                  <c:v>0.9678041958396747</c:v>
                </c:pt>
                <c:pt idx="194">
                  <c:v>0.97238571353592462</c:v>
                </c:pt>
                <c:pt idx="195">
                  <c:v>0.97684069875260271</c:v>
                </c:pt>
                <c:pt idx="196">
                  <c:v>0.98147154899894418</c:v>
                </c:pt>
                <c:pt idx="197">
                  <c:v>0.98610366174921238</c:v>
                </c:pt>
                <c:pt idx="198">
                  <c:v>0.99102856805409256</c:v>
                </c:pt>
                <c:pt idx="199">
                  <c:v>0.99587276080084486</c:v>
                </c:pt>
                <c:pt idx="200">
                  <c:v>1</c:v>
                </c:pt>
              </c:numCache>
            </c:numRef>
          </c:xVal>
          <c:yVal>
            <c:numRef>
              <c:f>'Linearisation Coefficients'!$P$2:$P$202</c:f>
              <c:numCache>
                <c:formatCode>General</c:formatCode>
                <c:ptCount val="201"/>
                <c:pt idx="0">
                  <c:v>0</c:v>
                </c:pt>
                <c:pt idx="1">
                  <c:v>5.0000000000000001E-3</c:v>
                </c:pt>
                <c:pt idx="2">
                  <c:v>0.01</c:v>
                </c:pt>
                <c:pt idx="3">
                  <c:v>1.4999999999999999E-2</c:v>
                </c:pt>
                <c:pt idx="4">
                  <c:v>0.02</c:v>
                </c:pt>
                <c:pt idx="5">
                  <c:v>2.5000000000000001E-2</c:v>
                </c:pt>
                <c:pt idx="6">
                  <c:v>0.03</c:v>
                </c:pt>
                <c:pt idx="7">
                  <c:v>3.5000000000000003E-2</c:v>
                </c:pt>
                <c:pt idx="8">
                  <c:v>0.04</c:v>
                </c:pt>
                <c:pt idx="9">
                  <c:v>4.4999999999999998E-2</c:v>
                </c:pt>
                <c:pt idx="10">
                  <c:v>0.05</c:v>
                </c:pt>
                <c:pt idx="11">
                  <c:v>5.5E-2</c:v>
                </c:pt>
                <c:pt idx="12">
                  <c:v>0.06</c:v>
                </c:pt>
                <c:pt idx="13">
                  <c:v>6.5000000000000002E-2</c:v>
                </c:pt>
                <c:pt idx="14">
                  <c:v>7.0000000000000007E-2</c:v>
                </c:pt>
                <c:pt idx="15">
                  <c:v>7.4999999999999997E-2</c:v>
                </c:pt>
                <c:pt idx="16">
                  <c:v>0.08</c:v>
                </c:pt>
                <c:pt idx="17">
                  <c:v>8.5000000000000006E-2</c:v>
                </c:pt>
                <c:pt idx="18">
                  <c:v>0.09</c:v>
                </c:pt>
                <c:pt idx="19">
                  <c:v>9.5000000000000001E-2</c:v>
                </c:pt>
                <c:pt idx="20">
                  <c:v>0.1</c:v>
                </c:pt>
                <c:pt idx="21">
                  <c:v>0.105</c:v>
                </c:pt>
                <c:pt idx="22">
                  <c:v>0.11</c:v>
                </c:pt>
                <c:pt idx="23">
                  <c:v>0.115</c:v>
                </c:pt>
                <c:pt idx="24">
                  <c:v>0.12</c:v>
                </c:pt>
                <c:pt idx="25">
                  <c:v>0.125</c:v>
                </c:pt>
                <c:pt idx="26">
                  <c:v>0.13</c:v>
                </c:pt>
                <c:pt idx="27">
                  <c:v>0.13500000000000001</c:v>
                </c:pt>
                <c:pt idx="28">
                  <c:v>0.14000000000000001</c:v>
                </c:pt>
                <c:pt idx="29">
                  <c:v>0.14499999999999999</c:v>
                </c:pt>
                <c:pt idx="30">
                  <c:v>0.15</c:v>
                </c:pt>
                <c:pt idx="31">
                  <c:v>0.155</c:v>
                </c:pt>
                <c:pt idx="32">
                  <c:v>0.16</c:v>
                </c:pt>
                <c:pt idx="33">
                  <c:v>0.16500000000000001</c:v>
                </c:pt>
                <c:pt idx="34">
                  <c:v>0.17</c:v>
                </c:pt>
                <c:pt idx="35">
                  <c:v>0.17499999999999999</c:v>
                </c:pt>
                <c:pt idx="36">
                  <c:v>0.18</c:v>
                </c:pt>
                <c:pt idx="37">
                  <c:v>0.185</c:v>
                </c:pt>
                <c:pt idx="38">
                  <c:v>0.19</c:v>
                </c:pt>
                <c:pt idx="39">
                  <c:v>0.19500000000000001</c:v>
                </c:pt>
                <c:pt idx="40">
                  <c:v>0.2</c:v>
                </c:pt>
                <c:pt idx="41">
                  <c:v>0.20499999999999999</c:v>
                </c:pt>
                <c:pt idx="42">
                  <c:v>0.21</c:v>
                </c:pt>
                <c:pt idx="43">
                  <c:v>0.215</c:v>
                </c:pt>
                <c:pt idx="44">
                  <c:v>0.22</c:v>
                </c:pt>
                <c:pt idx="45">
                  <c:v>0.22500000000000001</c:v>
                </c:pt>
                <c:pt idx="46">
                  <c:v>0.23</c:v>
                </c:pt>
                <c:pt idx="47">
                  <c:v>0.23499999999999999</c:v>
                </c:pt>
                <c:pt idx="48">
                  <c:v>0.24</c:v>
                </c:pt>
                <c:pt idx="49">
                  <c:v>0.245</c:v>
                </c:pt>
                <c:pt idx="50">
                  <c:v>0.25</c:v>
                </c:pt>
                <c:pt idx="51">
                  <c:v>0.255</c:v>
                </c:pt>
                <c:pt idx="52">
                  <c:v>0.26</c:v>
                </c:pt>
                <c:pt idx="53">
                  <c:v>0.26500000000000001</c:v>
                </c:pt>
                <c:pt idx="54">
                  <c:v>0.27</c:v>
                </c:pt>
                <c:pt idx="55">
                  <c:v>0.27500000000000002</c:v>
                </c:pt>
                <c:pt idx="56">
                  <c:v>0.28000000000000003</c:v>
                </c:pt>
                <c:pt idx="57">
                  <c:v>0.28499999999999998</c:v>
                </c:pt>
                <c:pt idx="58">
                  <c:v>0.28999999999999998</c:v>
                </c:pt>
                <c:pt idx="59">
                  <c:v>0.29499999999999998</c:v>
                </c:pt>
                <c:pt idx="60">
                  <c:v>0.3</c:v>
                </c:pt>
                <c:pt idx="61">
                  <c:v>0.30499999999999999</c:v>
                </c:pt>
                <c:pt idx="62">
                  <c:v>0.31</c:v>
                </c:pt>
                <c:pt idx="63">
                  <c:v>0.315</c:v>
                </c:pt>
                <c:pt idx="64">
                  <c:v>0.32</c:v>
                </c:pt>
                <c:pt idx="65">
                  <c:v>0.32500000000000001</c:v>
                </c:pt>
                <c:pt idx="66">
                  <c:v>0.33</c:v>
                </c:pt>
                <c:pt idx="67">
                  <c:v>0.33500000000000002</c:v>
                </c:pt>
                <c:pt idx="68">
                  <c:v>0.34</c:v>
                </c:pt>
                <c:pt idx="69">
                  <c:v>0.34499999999999997</c:v>
                </c:pt>
                <c:pt idx="70">
                  <c:v>0.35</c:v>
                </c:pt>
                <c:pt idx="71">
                  <c:v>0.35499999999999998</c:v>
                </c:pt>
                <c:pt idx="72">
                  <c:v>0.36</c:v>
                </c:pt>
                <c:pt idx="73">
                  <c:v>0.36499999999999999</c:v>
                </c:pt>
                <c:pt idx="74">
                  <c:v>0.37</c:v>
                </c:pt>
                <c:pt idx="75">
                  <c:v>0.375</c:v>
                </c:pt>
                <c:pt idx="76">
                  <c:v>0.38</c:v>
                </c:pt>
                <c:pt idx="77">
                  <c:v>0.38500000000000001</c:v>
                </c:pt>
                <c:pt idx="78">
                  <c:v>0.39</c:v>
                </c:pt>
                <c:pt idx="79">
                  <c:v>0.39500000000000002</c:v>
                </c:pt>
                <c:pt idx="80">
                  <c:v>0.4</c:v>
                </c:pt>
                <c:pt idx="81">
                  <c:v>0.40500000000000003</c:v>
                </c:pt>
                <c:pt idx="82">
                  <c:v>0.41</c:v>
                </c:pt>
                <c:pt idx="83">
                  <c:v>0.41499999999999998</c:v>
                </c:pt>
                <c:pt idx="84">
                  <c:v>0.42</c:v>
                </c:pt>
                <c:pt idx="85">
                  <c:v>0.42499999999999999</c:v>
                </c:pt>
                <c:pt idx="86">
                  <c:v>0.43</c:v>
                </c:pt>
                <c:pt idx="87">
                  <c:v>0.435</c:v>
                </c:pt>
                <c:pt idx="88">
                  <c:v>0.44</c:v>
                </c:pt>
                <c:pt idx="89">
                  <c:v>0.44500000000000001</c:v>
                </c:pt>
                <c:pt idx="90">
                  <c:v>0.45</c:v>
                </c:pt>
                <c:pt idx="91">
                  <c:v>0.45500000000000002</c:v>
                </c:pt>
                <c:pt idx="92">
                  <c:v>0.46</c:v>
                </c:pt>
                <c:pt idx="93">
                  <c:v>0.46500000000000002</c:v>
                </c:pt>
                <c:pt idx="94">
                  <c:v>0.47</c:v>
                </c:pt>
                <c:pt idx="95">
                  <c:v>0.47499999999999998</c:v>
                </c:pt>
                <c:pt idx="96">
                  <c:v>0.48</c:v>
                </c:pt>
                <c:pt idx="97">
                  <c:v>0.48499999999999999</c:v>
                </c:pt>
                <c:pt idx="98">
                  <c:v>0.49</c:v>
                </c:pt>
                <c:pt idx="99">
                  <c:v>0.495</c:v>
                </c:pt>
                <c:pt idx="100">
                  <c:v>0.5</c:v>
                </c:pt>
                <c:pt idx="101">
                  <c:v>0.505</c:v>
                </c:pt>
                <c:pt idx="102">
                  <c:v>0.51</c:v>
                </c:pt>
                <c:pt idx="103">
                  <c:v>0.51500000000000001</c:v>
                </c:pt>
                <c:pt idx="104">
                  <c:v>0.52</c:v>
                </c:pt>
                <c:pt idx="105">
                  <c:v>0.52500000000000002</c:v>
                </c:pt>
                <c:pt idx="106">
                  <c:v>0.53</c:v>
                </c:pt>
                <c:pt idx="107">
                  <c:v>0.53500000000000003</c:v>
                </c:pt>
                <c:pt idx="108">
                  <c:v>0.54</c:v>
                </c:pt>
                <c:pt idx="109">
                  <c:v>0.54500000000000004</c:v>
                </c:pt>
                <c:pt idx="110">
                  <c:v>0.55000000000000004</c:v>
                </c:pt>
                <c:pt idx="111">
                  <c:v>0.55500000000000005</c:v>
                </c:pt>
                <c:pt idx="112">
                  <c:v>0.56000000000000005</c:v>
                </c:pt>
                <c:pt idx="113">
                  <c:v>0.56499999999999995</c:v>
                </c:pt>
                <c:pt idx="114">
                  <c:v>0.56999999999999995</c:v>
                </c:pt>
                <c:pt idx="115">
                  <c:v>0.57499999999999996</c:v>
                </c:pt>
                <c:pt idx="116">
                  <c:v>0.57999999999999996</c:v>
                </c:pt>
                <c:pt idx="117">
                  <c:v>0.58499999999999996</c:v>
                </c:pt>
                <c:pt idx="118">
                  <c:v>0.59</c:v>
                </c:pt>
                <c:pt idx="119">
                  <c:v>0.59499999999999997</c:v>
                </c:pt>
                <c:pt idx="120">
                  <c:v>0.6</c:v>
                </c:pt>
                <c:pt idx="121">
                  <c:v>0.60499999999999998</c:v>
                </c:pt>
                <c:pt idx="122">
                  <c:v>0.61</c:v>
                </c:pt>
                <c:pt idx="123">
                  <c:v>0.61499999999999999</c:v>
                </c:pt>
                <c:pt idx="124">
                  <c:v>0.62</c:v>
                </c:pt>
                <c:pt idx="125">
                  <c:v>0.625</c:v>
                </c:pt>
                <c:pt idx="126">
                  <c:v>0.63</c:v>
                </c:pt>
                <c:pt idx="127">
                  <c:v>0.63500000000000001</c:v>
                </c:pt>
                <c:pt idx="128">
                  <c:v>0.64</c:v>
                </c:pt>
                <c:pt idx="129">
                  <c:v>0.64500000000000002</c:v>
                </c:pt>
                <c:pt idx="130">
                  <c:v>0.65</c:v>
                </c:pt>
                <c:pt idx="131">
                  <c:v>0.65500000000000003</c:v>
                </c:pt>
                <c:pt idx="132">
                  <c:v>0.66</c:v>
                </c:pt>
                <c:pt idx="133">
                  <c:v>0.66500000000000004</c:v>
                </c:pt>
                <c:pt idx="134">
                  <c:v>0.67</c:v>
                </c:pt>
                <c:pt idx="135">
                  <c:v>0.67500000000000004</c:v>
                </c:pt>
                <c:pt idx="136">
                  <c:v>0.68</c:v>
                </c:pt>
                <c:pt idx="137">
                  <c:v>0.68500000000000005</c:v>
                </c:pt>
                <c:pt idx="138">
                  <c:v>0.69</c:v>
                </c:pt>
                <c:pt idx="139">
                  <c:v>0.69499999999999995</c:v>
                </c:pt>
                <c:pt idx="140">
                  <c:v>0.7</c:v>
                </c:pt>
                <c:pt idx="141">
                  <c:v>0.70499999999999996</c:v>
                </c:pt>
                <c:pt idx="142">
                  <c:v>0.71</c:v>
                </c:pt>
                <c:pt idx="143">
                  <c:v>0.71499999999999997</c:v>
                </c:pt>
                <c:pt idx="144">
                  <c:v>0.72</c:v>
                </c:pt>
                <c:pt idx="145">
                  <c:v>0.72499999999999998</c:v>
                </c:pt>
                <c:pt idx="146">
                  <c:v>0.73</c:v>
                </c:pt>
                <c:pt idx="147">
                  <c:v>0.73499999999999999</c:v>
                </c:pt>
                <c:pt idx="148">
                  <c:v>0.74</c:v>
                </c:pt>
                <c:pt idx="149">
                  <c:v>0.745</c:v>
                </c:pt>
                <c:pt idx="150">
                  <c:v>0.75</c:v>
                </c:pt>
                <c:pt idx="151">
                  <c:v>0.755</c:v>
                </c:pt>
                <c:pt idx="152">
                  <c:v>0.76</c:v>
                </c:pt>
                <c:pt idx="153">
                  <c:v>0.76500000000000001</c:v>
                </c:pt>
                <c:pt idx="154">
                  <c:v>0.77</c:v>
                </c:pt>
                <c:pt idx="155">
                  <c:v>0.77500000000000002</c:v>
                </c:pt>
                <c:pt idx="156">
                  <c:v>0.78</c:v>
                </c:pt>
                <c:pt idx="157">
                  <c:v>0.78500000000000003</c:v>
                </c:pt>
                <c:pt idx="158">
                  <c:v>0.79</c:v>
                </c:pt>
                <c:pt idx="159">
                  <c:v>0.79500000000000004</c:v>
                </c:pt>
                <c:pt idx="160">
                  <c:v>0.8</c:v>
                </c:pt>
                <c:pt idx="161">
                  <c:v>0.80500000000000005</c:v>
                </c:pt>
                <c:pt idx="162">
                  <c:v>0.81</c:v>
                </c:pt>
                <c:pt idx="163">
                  <c:v>0.81499999999999995</c:v>
                </c:pt>
                <c:pt idx="164">
                  <c:v>0.82</c:v>
                </c:pt>
                <c:pt idx="165">
                  <c:v>0.82499999999999996</c:v>
                </c:pt>
                <c:pt idx="166">
                  <c:v>0.83</c:v>
                </c:pt>
                <c:pt idx="167">
                  <c:v>0.83499999999999996</c:v>
                </c:pt>
                <c:pt idx="168">
                  <c:v>0.84</c:v>
                </c:pt>
                <c:pt idx="169">
                  <c:v>0.84499999999999997</c:v>
                </c:pt>
                <c:pt idx="170">
                  <c:v>0.85</c:v>
                </c:pt>
                <c:pt idx="171">
                  <c:v>0.85499999999999998</c:v>
                </c:pt>
                <c:pt idx="172">
                  <c:v>0.86</c:v>
                </c:pt>
                <c:pt idx="173">
                  <c:v>0.86499999999999999</c:v>
                </c:pt>
                <c:pt idx="174">
                  <c:v>0.87</c:v>
                </c:pt>
                <c:pt idx="175">
                  <c:v>0.875</c:v>
                </c:pt>
                <c:pt idx="176">
                  <c:v>0.88</c:v>
                </c:pt>
                <c:pt idx="177">
                  <c:v>0.88500000000000001</c:v>
                </c:pt>
                <c:pt idx="178">
                  <c:v>0.89</c:v>
                </c:pt>
                <c:pt idx="179">
                  <c:v>0.89500000000000002</c:v>
                </c:pt>
                <c:pt idx="180">
                  <c:v>0.9</c:v>
                </c:pt>
                <c:pt idx="181">
                  <c:v>0.90500000000000003</c:v>
                </c:pt>
                <c:pt idx="182">
                  <c:v>0.91</c:v>
                </c:pt>
                <c:pt idx="183">
                  <c:v>0.91500000000000004</c:v>
                </c:pt>
                <c:pt idx="184">
                  <c:v>0.92</c:v>
                </c:pt>
                <c:pt idx="185">
                  <c:v>0.92500000000000004</c:v>
                </c:pt>
                <c:pt idx="186">
                  <c:v>0.93</c:v>
                </c:pt>
                <c:pt idx="187">
                  <c:v>0.93500000000000005</c:v>
                </c:pt>
                <c:pt idx="188">
                  <c:v>0.94</c:v>
                </c:pt>
                <c:pt idx="189">
                  <c:v>0.94499999999999995</c:v>
                </c:pt>
                <c:pt idx="190">
                  <c:v>0.95</c:v>
                </c:pt>
                <c:pt idx="191">
                  <c:v>0.95499999999999996</c:v>
                </c:pt>
                <c:pt idx="192">
                  <c:v>0.96</c:v>
                </c:pt>
                <c:pt idx="193">
                  <c:v>0.96499999999999997</c:v>
                </c:pt>
                <c:pt idx="194">
                  <c:v>0.97</c:v>
                </c:pt>
                <c:pt idx="195">
                  <c:v>0.97499999999999998</c:v>
                </c:pt>
                <c:pt idx="196">
                  <c:v>0.98</c:v>
                </c:pt>
                <c:pt idx="197">
                  <c:v>0.98499999999999999</c:v>
                </c:pt>
                <c:pt idx="198">
                  <c:v>0.99</c:v>
                </c:pt>
                <c:pt idx="199">
                  <c:v>0.995</c:v>
                </c:pt>
                <c:pt idx="200">
                  <c:v>1</c:v>
                </c:pt>
              </c:numCache>
            </c:numRef>
          </c:yVal>
          <c:smooth val="1"/>
          <c:extLst>
            <c:ext xmlns:c16="http://schemas.microsoft.com/office/drawing/2014/chart" uri="{C3380CC4-5D6E-409C-BE32-E72D297353CC}">
              <c16:uniqueId val="{00000002-1E61-482D-9647-25E2E8CEB2A8}"/>
            </c:ext>
          </c:extLst>
        </c:ser>
        <c:ser>
          <c:idx val="1"/>
          <c:order val="1"/>
          <c:tx>
            <c:v>Model</c:v>
          </c:tx>
          <c:spPr>
            <a:ln w="28575" cap="rnd">
              <a:solidFill>
                <a:schemeClr val="bg2">
                  <a:lumMod val="25000"/>
                  <a:alpha val="66000"/>
                </a:schemeClr>
              </a:solidFill>
              <a:prstDash val="sysDash"/>
              <a:round/>
            </a:ln>
            <a:effectLst/>
          </c:spPr>
          <c:marker>
            <c:symbol val="none"/>
          </c:marker>
          <c:xVal>
            <c:numRef>
              <c:f>'Linearisation Coefficients'!$Q$2:$Q$202</c:f>
              <c:numCache>
                <c:formatCode>General</c:formatCode>
                <c:ptCount val="201"/>
                <c:pt idx="0">
                  <c:v>0</c:v>
                </c:pt>
                <c:pt idx="1">
                  <c:v>5.1258820816587041E-3</c:v>
                </c:pt>
                <c:pt idx="2">
                  <c:v>1.0720790634710218E-2</c:v>
                </c:pt>
                <c:pt idx="3">
                  <c:v>1.6178237862017695E-2</c:v>
                </c:pt>
                <c:pt idx="4">
                  <c:v>2.1542894887738587E-2</c:v>
                </c:pt>
                <c:pt idx="5">
                  <c:v>2.6944240814973801E-2</c:v>
                </c:pt>
                <c:pt idx="6">
                  <c:v>3.2330946152025856E-2</c:v>
                </c:pt>
                <c:pt idx="7">
                  <c:v>3.7676653409927797E-2</c:v>
                </c:pt>
                <c:pt idx="8">
                  <c:v>4.3065269845451372E-2</c:v>
                </c:pt>
                <c:pt idx="9">
                  <c:v>4.8438625019681963E-2</c:v>
                </c:pt>
                <c:pt idx="10">
                  <c:v>5.3791267779352343E-2</c:v>
                </c:pt>
                <c:pt idx="11">
                  <c:v>5.9138344355219759E-2</c:v>
                </c:pt>
                <c:pt idx="12">
                  <c:v>6.4488820658163817E-2</c:v>
                </c:pt>
                <c:pt idx="13">
                  <c:v>6.9810486974929795E-2</c:v>
                </c:pt>
                <c:pt idx="14">
                  <c:v>7.5170366871359015E-2</c:v>
                </c:pt>
                <c:pt idx="15">
                  <c:v>8.0517658719704913E-2</c:v>
                </c:pt>
                <c:pt idx="16">
                  <c:v>8.5781407797681508E-2</c:v>
                </c:pt>
                <c:pt idx="17">
                  <c:v>9.1199653143659826E-2</c:v>
                </c:pt>
                <c:pt idx="18">
                  <c:v>9.6457546055739168E-2</c:v>
                </c:pt>
                <c:pt idx="19">
                  <c:v>0.10178861596598973</c:v>
                </c:pt>
                <c:pt idx="20">
                  <c:v>0.10708936300495092</c:v>
                </c:pt>
                <c:pt idx="21">
                  <c:v>0.11239072836298744</c:v>
                </c:pt>
                <c:pt idx="22">
                  <c:v>0.11761463636522659</c:v>
                </c:pt>
                <c:pt idx="23">
                  <c:v>0.12294901611345263</c:v>
                </c:pt>
                <c:pt idx="24">
                  <c:v>0.12819586222339327</c:v>
                </c:pt>
                <c:pt idx="25">
                  <c:v>0.13349029680365299</c:v>
                </c:pt>
                <c:pt idx="26">
                  <c:v>0.13869318580962442</c:v>
                </c:pt>
                <c:pt idx="27">
                  <c:v>0.14395606991025059</c:v>
                </c:pt>
                <c:pt idx="28">
                  <c:v>0.14937250809146405</c:v>
                </c:pt>
                <c:pt idx="29">
                  <c:v>0.15449264332825971</c:v>
                </c:pt>
                <c:pt idx="30">
                  <c:v>0.15996849271162614</c:v>
                </c:pt>
                <c:pt idx="31">
                  <c:v>0.16527621180189669</c:v>
                </c:pt>
                <c:pt idx="32">
                  <c:v>0.17047910080786816</c:v>
                </c:pt>
                <c:pt idx="33">
                  <c:v>0.17568198981383906</c:v>
                </c:pt>
                <c:pt idx="34">
                  <c:v>0.18088487881981052</c:v>
                </c:pt>
                <c:pt idx="35">
                  <c:v>0.18610236358228824</c:v>
                </c:pt>
                <c:pt idx="36">
                  <c:v>0.19137065029129283</c:v>
                </c:pt>
                <c:pt idx="37">
                  <c:v>0.19663893700029741</c:v>
                </c:pt>
                <c:pt idx="38">
                  <c:v>0.20190446083596747</c:v>
                </c:pt>
                <c:pt idx="39">
                  <c:v>0.20717325254654054</c:v>
                </c:pt>
                <c:pt idx="40">
                  <c:v>0.21244204425711302</c:v>
                </c:pt>
                <c:pt idx="41">
                  <c:v>0.21771083596768551</c:v>
                </c:pt>
                <c:pt idx="42">
                  <c:v>0.22297962767825799</c:v>
                </c:pt>
                <c:pt idx="43">
                  <c:v>0.2282484193888305</c:v>
                </c:pt>
                <c:pt idx="44">
                  <c:v>0.2335169439633305</c:v>
                </c:pt>
                <c:pt idx="45">
                  <c:v>0.23862858801763528</c:v>
                </c:pt>
                <c:pt idx="46">
                  <c:v>0.24388593256059021</c:v>
                </c:pt>
                <c:pt idx="47">
                  <c:v>0.24897546764137674</c:v>
                </c:pt>
                <c:pt idx="48">
                  <c:v>0.25401721109940301</c:v>
                </c:pt>
                <c:pt idx="49">
                  <c:v>0.25928600280997549</c:v>
                </c:pt>
                <c:pt idx="50">
                  <c:v>0.26455479452054798</c:v>
                </c:pt>
                <c:pt idx="51">
                  <c:v>0.26982358623112046</c:v>
                </c:pt>
                <c:pt idx="52">
                  <c:v>0.27509237794169294</c:v>
                </c:pt>
                <c:pt idx="53">
                  <c:v>0.28032419430885791</c:v>
                </c:pt>
                <c:pt idx="54">
                  <c:v>0.28550684931506853</c:v>
                </c:pt>
                <c:pt idx="55">
                  <c:v>0.29032358623112048</c:v>
                </c:pt>
                <c:pt idx="56">
                  <c:v>0.29559237794169296</c:v>
                </c:pt>
                <c:pt idx="57">
                  <c:v>0.30086116965226545</c:v>
                </c:pt>
                <c:pt idx="58">
                  <c:v>0.30612996136283793</c:v>
                </c:pt>
                <c:pt idx="59">
                  <c:v>0.31139875307341042</c:v>
                </c:pt>
                <c:pt idx="60">
                  <c:v>0.3161534070951878</c:v>
                </c:pt>
                <c:pt idx="61">
                  <c:v>0.32136116965226547</c:v>
                </c:pt>
                <c:pt idx="62">
                  <c:v>0.32662996136283795</c:v>
                </c:pt>
                <c:pt idx="63">
                  <c:v>0.33189875307341044</c:v>
                </c:pt>
                <c:pt idx="64">
                  <c:v>0.33696276782578138</c:v>
                </c:pt>
                <c:pt idx="65">
                  <c:v>0.34196549240428542</c:v>
                </c:pt>
                <c:pt idx="66">
                  <c:v>0.34683186494555651</c:v>
                </c:pt>
                <c:pt idx="67">
                  <c:v>0.35182928322748802</c:v>
                </c:pt>
                <c:pt idx="68">
                  <c:v>0.35678635228048061</c:v>
                </c:pt>
                <c:pt idx="69">
                  <c:v>0.36236585664549775</c:v>
                </c:pt>
                <c:pt idx="70">
                  <c:v>0.36760713031260966</c:v>
                </c:pt>
                <c:pt idx="71">
                  <c:v>0.37233236740428538</c:v>
                </c:pt>
                <c:pt idx="72">
                  <c:v>0.37749508807516668</c:v>
                </c:pt>
                <c:pt idx="73">
                  <c:v>0.38264415927500461</c:v>
                </c:pt>
                <c:pt idx="74">
                  <c:v>0.38775320343253034</c:v>
                </c:pt>
                <c:pt idx="75">
                  <c:v>0.39283402438811016</c:v>
                </c:pt>
                <c:pt idx="76">
                  <c:v>0.39768129253485901</c:v>
                </c:pt>
                <c:pt idx="77">
                  <c:v>0.40288360554970154</c:v>
                </c:pt>
                <c:pt idx="78">
                  <c:v>0.40806796628029512</c:v>
                </c:pt>
                <c:pt idx="79">
                  <c:v>0.41295568720586417</c:v>
                </c:pt>
                <c:pt idx="80">
                  <c:v>0.41803390542171859</c:v>
                </c:pt>
                <c:pt idx="81">
                  <c:v>0.42330219213072318</c:v>
                </c:pt>
                <c:pt idx="82">
                  <c:v>0.42857047883972776</c:v>
                </c:pt>
                <c:pt idx="83">
                  <c:v>0.43326598173515979</c:v>
                </c:pt>
                <c:pt idx="84">
                  <c:v>0.43853477344573233</c:v>
                </c:pt>
                <c:pt idx="85">
                  <c:v>0.44380356515630481</c:v>
                </c:pt>
                <c:pt idx="86">
                  <c:v>0.44850158061116957</c:v>
                </c:pt>
                <c:pt idx="87">
                  <c:v>0.45376874158050351</c:v>
                </c:pt>
                <c:pt idx="88">
                  <c:v>0.45903864658234023</c:v>
                </c:pt>
                <c:pt idx="89">
                  <c:v>0.46373278890059705</c:v>
                </c:pt>
                <c:pt idx="90">
                  <c:v>0.46880444327362158</c:v>
                </c:pt>
                <c:pt idx="91">
                  <c:v>0.47399244845451372</c:v>
                </c:pt>
                <c:pt idx="92">
                  <c:v>0.47885884984193894</c:v>
                </c:pt>
                <c:pt idx="93">
                  <c:v>0.4838423340358271</c:v>
                </c:pt>
                <c:pt idx="94">
                  <c:v>0.48893519494204457</c:v>
                </c:pt>
                <c:pt idx="95">
                  <c:v>0.4938500207753807</c:v>
                </c:pt>
                <c:pt idx="96">
                  <c:v>0.49889761152089901</c:v>
                </c:pt>
                <c:pt idx="97">
                  <c:v>0.50416640323147144</c:v>
                </c:pt>
                <c:pt idx="98">
                  <c:v>0.50886441868633625</c:v>
                </c:pt>
                <c:pt idx="99">
                  <c:v>0.51413321039690929</c:v>
                </c:pt>
                <c:pt idx="100">
                  <c:v>0.51883122585177399</c:v>
                </c:pt>
                <c:pt idx="101">
                  <c:v>0.5240973425007438</c:v>
                </c:pt>
                <c:pt idx="102">
                  <c:v>0.52936562920974828</c:v>
                </c:pt>
                <c:pt idx="103">
                  <c:v>0.53406313966304508</c:v>
                </c:pt>
                <c:pt idx="104">
                  <c:v>0.53933142637204967</c:v>
                </c:pt>
                <c:pt idx="105">
                  <c:v>0.54402924130663877</c:v>
                </c:pt>
                <c:pt idx="106">
                  <c:v>0.54872644727864384</c:v>
                </c:pt>
                <c:pt idx="107">
                  <c:v>0.55399473398764842</c:v>
                </c:pt>
                <c:pt idx="108">
                  <c:v>0.55869224444094523</c:v>
                </c:pt>
                <c:pt idx="109">
                  <c:v>0.56396053114995037</c:v>
                </c:pt>
                <c:pt idx="110">
                  <c:v>0.56865804160324718</c:v>
                </c:pt>
                <c:pt idx="111">
                  <c:v>0.57392527221636991</c:v>
                </c:pt>
                <c:pt idx="112">
                  <c:v>0.57902794406392699</c:v>
                </c:pt>
                <c:pt idx="113">
                  <c:v>0.58332731822971462</c:v>
                </c:pt>
                <c:pt idx="114">
                  <c:v>0.58875983825819067</c:v>
                </c:pt>
                <c:pt idx="115">
                  <c:v>0.59343548719361872</c:v>
                </c:pt>
                <c:pt idx="116">
                  <c:v>0.59855251141552512</c:v>
                </c:pt>
                <c:pt idx="117">
                  <c:v>0.60346088255180941</c:v>
                </c:pt>
                <c:pt idx="118">
                  <c:v>0.60851931858096464</c:v>
                </c:pt>
                <c:pt idx="119">
                  <c:v>0.61321733403582768</c:v>
                </c:pt>
                <c:pt idx="120">
                  <c:v>0.6180330172111016</c:v>
                </c:pt>
                <c:pt idx="121">
                  <c:v>0.62318414120126719</c:v>
                </c:pt>
                <c:pt idx="122">
                  <c:v>0.62788204832134709</c:v>
                </c:pt>
                <c:pt idx="123">
                  <c:v>0.63315033503035389</c:v>
                </c:pt>
                <c:pt idx="124">
                  <c:v>0.63784457323498289</c:v>
                </c:pt>
                <c:pt idx="125">
                  <c:v>0.64311336494555948</c:v>
                </c:pt>
                <c:pt idx="126">
                  <c:v>0.64781138040042241</c:v>
                </c:pt>
                <c:pt idx="127">
                  <c:v>0.6529664672901313</c:v>
                </c:pt>
                <c:pt idx="128">
                  <c:v>0.65777818756585615</c:v>
                </c:pt>
                <c:pt idx="129">
                  <c:v>0.66257371794871578</c:v>
                </c:pt>
                <c:pt idx="130">
                  <c:v>0.66719530382859027</c:v>
                </c:pt>
                <c:pt idx="131">
                  <c:v>0.67244274742385279</c:v>
                </c:pt>
                <c:pt idx="132">
                  <c:v>0.67714025787715182</c:v>
                </c:pt>
                <c:pt idx="133">
                  <c:v>0.68224308507846465</c:v>
                </c:pt>
                <c:pt idx="134">
                  <c:v>0.68695190486187796</c:v>
                </c:pt>
                <c:pt idx="135">
                  <c:v>0.69180145767474321</c:v>
                </c:pt>
                <c:pt idx="136">
                  <c:v>0.69649947312961191</c:v>
                </c:pt>
                <c:pt idx="137">
                  <c:v>0.70176826484018262</c:v>
                </c:pt>
                <c:pt idx="138">
                  <c:v>0.70646628029504577</c:v>
                </c:pt>
                <c:pt idx="139">
                  <c:v>0.71136200768352742</c:v>
                </c:pt>
                <c:pt idx="140">
                  <c:v>0.71586189401494293</c:v>
                </c:pt>
                <c:pt idx="141">
                  <c:v>0.72113018072394408</c:v>
                </c:pt>
                <c:pt idx="142">
                  <c:v>0.72582769117724322</c:v>
                </c:pt>
                <c:pt idx="143">
                  <c:v>0.73052520163053658</c:v>
                </c:pt>
                <c:pt idx="144">
                  <c:v>0.73579348833954339</c:v>
                </c:pt>
                <c:pt idx="145">
                  <c:v>0.74049099879284264</c:v>
                </c:pt>
                <c:pt idx="146">
                  <c:v>0.74531067790656969</c:v>
                </c:pt>
                <c:pt idx="147">
                  <c:v>0.74988558131366445</c:v>
                </c:pt>
                <c:pt idx="148">
                  <c:v>0.75514857455215756</c:v>
                </c:pt>
                <c:pt idx="149">
                  <c:v>0.7597777924130652</c:v>
                </c:pt>
                <c:pt idx="150">
                  <c:v>0.76454932731503433</c:v>
                </c:pt>
                <c:pt idx="151">
                  <c:v>0.76936843791004006</c:v>
                </c:pt>
                <c:pt idx="152">
                  <c:v>0.77394434822162672</c:v>
                </c:pt>
                <c:pt idx="153">
                  <c:v>0.77910044354344754</c:v>
                </c:pt>
                <c:pt idx="154">
                  <c:v>0.783910145383927</c:v>
                </c:pt>
                <c:pt idx="155">
                  <c:v>0.78860765583722603</c:v>
                </c:pt>
                <c:pt idx="156">
                  <c:v>0.79334208086215763</c:v>
                </c:pt>
                <c:pt idx="157">
                  <c:v>0.79800289778714617</c:v>
                </c:pt>
                <c:pt idx="158">
                  <c:v>0.8027009132420091</c:v>
                </c:pt>
                <c:pt idx="159">
                  <c:v>0.80780905338953202</c:v>
                </c:pt>
                <c:pt idx="160">
                  <c:v>0.81244116613979456</c:v>
                </c:pt>
                <c:pt idx="161">
                  <c:v>0.81736573586231165</c:v>
                </c:pt>
                <c:pt idx="162">
                  <c:v>0.82206100526601045</c:v>
                </c:pt>
                <c:pt idx="163">
                  <c:v>0.82675851571930947</c:v>
                </c:pt>
                <c:pt idx="164">
                  <c:v>0.8314560261726085</c:v>
                </c:pt>
                <c:pt idx="165">
                  <c:v>0.83617037561888707</c:v>
                </c:pt>
                <c:pt idx="166">
                  <c:v>0.84085142255005141</c:v>
                </c:pt>
                <c:pt idx="167">
                  <c:v>0.84585350636635281</c:v>
                </c:pt>
                <c:pt idx="168">
                  <c:v>0.85063742536002851</c:v>
                </c:pt>
                <c:pt idx="169">
                  <c:v>0.85494546891464607</c:v>
                </c:pt>
                <c:pt idx="170">
                  <c:v>0.86011016157358444</c:v>
                </c:pt>
                <c:pt idx="171">
                  <c:v>0.86491227608008558</c:v>
                </c:pt>
                <c:pt idx="172">
                  <c:v>0.86916587636108444</c:v>
                </c:pt>
                <c:pt idx="173">
                  <c:v>0.87430439650798519</c:v>
                </c:pt>
                <c:pt idx="174">
                  <c:v>0.87899868282402405</c:v>
                </c:pt>
                <c:pt idx="175">
                  <c:v>0.88363079557428659</c:v>
                </c:pt>
                <c:pt idx="176">
                  <c:v>0.88826290832455479</c:v>
                </c:pt>
                <c:pt idx="177">
                  <c:v>0.89309597822268838</c:v>
                </c:pt>
                <c:pt idx="178">
                  <c:v>0.89779399367755708</c:v>
                </c:pt>
                <c:pt idx="179">
                  <c:v>0.90215924657534252</c:v>
                </c:pt>
                <c:pt idx="180">
                  <c:v>0.90692411485774549</c:v>
                </c:pt>
                <c:pt idx="181">
                  <c:v>0.91188804004215185</c:v>
                </c:pt>
                <c:pt idx="182">
                  <c:v>0.91658605549701488</c:v>
                </c:pt>
                <c:pt idx="183">
                  <c:v>0.92071309854965755</c:v>
                </c:pt>
                <c:pt idx="184">
                  <c:v>0.92572806120477735</c:v>
                </c:pt>
                <c:pt idx="185">
                  <c:v>0.93062402726554228</c:v>
                </c:pt>
                <c:pt idx="186">
                  <c:v>0.93515261678960049</c:v>
                </c:pt>
                <c:pt idx="187">
                  <c:v>0.93950096592904686</c:v>
                </c:pt>
                <c:pt idx="188">
                  <c:v>0.944344294608362</c:v>
                </c:pt>
                <c:pt idx="189">
                  <c:v>0.94904895504039388</c:v>
                </c:pt>
                <c:pt idx="190">
                  <c:v>0.95368106779065642</c:v>
                </c:pt>
                <c:pt idx="191">
                  <c:v>0.95829302774850456</c:v>
                </c:pt>
                <c:pt idx="192">
                  <c:v>0.96297551627914968</c:v>
                </c:pt>
                <c:pt idx="193">
                  <c:v>0.9678041958396747</c:v>
                </c:pt>
                <c:pt idx="194">
                  <c:v>0.97238571353592462</c:v>
                </c:pt>
                <c:pt idx="195">
                  <c:v>0.97684069875260271</c:v>
                </c:pt>
                <c:pt idx="196">
                  <c:v>0.98147154899894418</c:v>
                </c:pt>
                <c:pt idx="197">
                  <c:v>0.98610366174921238</c:v>
                </c:pt>
                <c:pt idx="198">
                  <c:v>0.99102856805409256</c:v>
                </c:pt>
                <c:pt idx="199">
                  <c:v>0.99587276080084486</c:v>
                </c:pt>
                <c:pt idx="200">
                  <c:v>1</c:v>
                </c:pt>
              </c:numCache>
            </c:numRef>
          </c:xVal>
          <c:yVal>
            <c:numRef>
              <c:f>'Linearisation Coefficients'!$R$2:$R$202</c:f>
              <c:numCache>
                <c:formatCode>General</c:formatCode>
                <c:ptCount val="201"/>
                <c:pt idx="0">
                  <c:v>0</c:v>
                </c:pt>
                <c:pt idx="1">
                  <c:v>4.7605259392094011E-3</c:v>
                </c:pt>
                <c:pt idx="2">
                  <c:v>9.9603758615166155E-3</c:v>
                </c:pt>
                <c:pt idx="3">
                  <c:v>1.5036228731245665E-2</c:v>
                </c:pt>
                <c:pt idx="4">
                  <c:v>2.0029405480919818E-2</c:v>
                </c:pt>
                <c:pt idx="5">
                  <c:v>2.5060371194168145E-2</c:v>
                </c:pt>
                <c:pt idx="6">
                  <c:v>3.0081347106868658E-2</c:v>
                </c:pt>
                <c:pt idx="7">
                  <c:v>3.5067717486886502E-2</c:v>
                </c:pt>
                <c:pt idx="8">
                  <c:v>4.0097759924097018E-2</c:v>
                </c:pt>
                <c:pt idx="9">
                  <c:v>4.5117211494965753E-2</c:v>
                </c:pt>
                <c:pt idx="10">
                  <c:v>5.0120951983987069E-2</c:v>
                </c:pt>
                <c:pt idx="11">
                  <c:v>5.5123122081221783E-2</c:v>
                </c:pt>
                <c:pt idx="12">
                  <c:v>6.013211564325166E-2</c:v>
                </c:pt>
                <c:pt idx="13">
                  <c:v>6.5117761171484045E-2</c:v>
                </c:pt>
                <c:pt idx="14">
                  <c:v>7.0142868327069938E-2</c:v>
                </c:pt>
                <c:pt idx="15">
                  <c:v>7.5159843245997032E-2</c:v>
                </c:pt>
                <c:pt idx="16">
                  <c:v>8.0102024115896217E-2</c:v>
                </c:pt>
                <c:pt idx="17">
                  <c:v>8.5192989543837541E-2</c:v>
                </c:pt>
                <c:pt idx="18">
                  <c:v>9.0136910986977944E-2</c:v>
                </c:pt>
                <c:pt idx="19">
                  <c:v>9.5153291121991335E-2</c:v>
                </c:pt>
                <c:pt idx="20">
                  <c:v>0.10014479193289741</c:v>
                </c:pt>
                <c:pt idx="21">
                  <c:v>0.10514052708875084</c:v>
                </c:pt>
                <c:pt idx="22">
                  <c:v>0.11006685109714509</c:v>
                </c:pt>
                <c:pt idx="23">
                  <c:v>0.11510102988423264</c:v>
                </c:pt>
                <c:pt idx="24">
                  <c:v>0.12005623291416676</c:v>
                </c:pt>
                <c:pt idx="25">
                  <c:v>0.12506003830969434</c:v>
                </c:pt>
                <c:pt idx="26">
                  <c:v>0.12998091212977206</c:v>
                </c:pt>
                <c:pt idx="27">
                  <c:v>0.13496215634541997</c:v>
                </c:pt>
                <c:pt idx="28">
                  <c:v>0.14009255503461268</c:v>
                </c:pt>
                <c:pt idx="29">
                  <c:v>0.14494586692595648</c:v>
                </c:pt>
                <c:pt idx="30">
                  <c:v>0.15014020234315772</c:v>
                </c:pt>
                <c:pt idx="31">
                  <c:v>0.15517885392831396</c:v>
                </c:pt>
                <c:pt idx="32">
                  <c:v>0.160121631121831</c:v>
                </c:pt>
                <c:pt idx="33">
                  <c:v>0.16506802133305667</c:v>
                </c:pt>
                <c:pt idx="34">
                  <c:v>0.17001803237040305</c:v>
                </c:pt>
                <c:pt idx="35">
                  <c:v>0.17498557368657058</c:v>
                </c:pt>
                <c:pt idx="36">
                  <c:v>0.18000519378927129</c:v>
                </c:pt>
                <c:pt idx="37">
                  <c:v>0.18502855045499864</c:v>
                </c:pt>
                <c:pt idx="38">
                  <c:v>0.19005301442019387</c:v>
                </c:pt>
                <c:pt idx="39">
                  <c:v>0.19508434898344623</c:v>
                </c:pt>
                <c:pt idx="40">
                  <c:v>0.20011944514700977</c:v>
                </c:pt>
                <c:pt idx="41">
                  <c:v>0.20515831101978735</c:v>
                </c:pt>
                <c:pt idx="42">
                  <c:v>0.21020095471068126</c:v>
                </c:pt>
                <c:pt idx="43">
                  <c:v>0.21524738432859383</c:v>
                </c:pt>
                <c:pt idx="44">
                  <c:v>0.22029735183178695</c:v>
                </c:pt>
                <c:pt idx="45">
                  <c:v>0.22520058033506127</c:v>
                </c:pt>
                <c:pt idx="46">
                  <c:v>0.2302473097057485</c:v>
                </c:pt>
                <c:pt idx="47">
                  <c:v>0.23513657362433538</c:v>
                </c:pt>
                <c:pt idx="48">
                  <c:v>0.23998344638113683</c:v>
                </c:pt>
                <c:pt idx="49">
                  <c:v>0.24505234285243496</c:v>
                </c:pt>
                <c:pt idx="50">
                  <c:v>0.25012508112786058</c:v>
                </c:pt>
                <c:pt idx="51">
                  <c:v>0.25520166931631599</c:v>
                </c:pt>
                <c:pt idx="52">
                  <c:v>0.26028211552670349</c:v>
                </c:pt>
                <c:pt idx="53">
                  <c:v>0.26533073367498938</c:v>
                </c:pt>
                <c:pt idx="54">
                  <c:v>0.27033567820403442</c:v>
                </c:pt>
                <c:pt idx="55">
                  <c:v>0.27499061942797809</c:v>
                </c:pt>
                <c:pt idx="56">
                  <c:v>0.28008615371962658</c:v>
                </c:pt>
                <c:pt idx="57">
                  <c:v>0.28518558569251151</c:v>
                </c:pt>
                <c:pt idx="58">
                  <c:v>0.29028892345553503</c:v>
                </c:pt>
                <c:pt idx="59">
                  <c:v>0.29539617511759958</c:v>
                </c:pt>
                <c:pt idx="60">
                  <c:v>0.3000084188247879</c:v>
                </c:pt>
                <c:pt idx="61">
                  <c:v>0.30506387170460531</c:v>
                </c:pt>
                <c:pt idx="62">
                  <c:v>0.31018248340710736</c:v>
                </c:pt>
                <c:pt idx="63">
                  <c:v>0.31530504055905245</c:v>
                </c:pt>
                <c:pt idx="64">
                  <c:v>0.32023223026470043</c:v>
                </c:pt>
                <c:pt idx="65">
                  <c:v>0.32510337901719566</c:v>
                </c:pt>
                <c:pt idx="66">
                  <c:v>0.32984519518923761</c:v>
                </c:pt>
                <c:pt idx="67">
                  <c:v>0.33471823355868968</c:v>
                </c:pt>
                <c:pt idx="68">
                  <c:v>0.33955546801197101</c:v>
                </c:pt>
                <c:pt idx="69">
                  <c:v>0.34500431792669312</c:v>
                </c:pt>
                <c:pt idx="70">
                  <c:v>0.3501269437700999</c:v>
                </c:pt>
                <c:pt idx="71">
                  <c:v>0.35474861459399681</c:v>
                </c:pt>
                <c:pt idx="72">
                  <c:v>0.35980187293406179</c:v>
                </c:pt>
                <c:pt idx="73">
                  <c:v>0.3648456192436671</c:v>
                </c:pt>
                <c:pt idx="74">
                  <c:v>0.3698539629872617</c:v>
                </c:pt>
                <c:pt idx="75">
                  <c:v>0.37483840666664076</c:v>
                </c:pt>
                <c:pt idx="76">
                  <c:v>0.37959723582707933</c:v>
                </c:pt>
                <c:pt idx="77">
                  <c:v>0.3847084504193316</c:v>
                </c:pt>
                <c:pt idx="78">
                  <c:v>0.38980596753364677</c:v>
                </c:pt>
                <c:pt idx="79">
                  <c:v>0.39461542328374449</c:v>
                </c:pt>
                <c:pt idx="80">
                  <c:v>0.39961604361093545</c:v>
                </c:pt>
                <c:pt idx="81">
                  <c:v>0.40480783982454921</c:v>
                </c:pt>
                <c:pt idx="82">
                  <c:v>0.41000372948561503</c:v>
                </c:pt>
                <c:pt idx="83">
                  <c:v>0.41463816320392599</c:v>
                </c:pt>
                <c:pt idx="84">
                  <c:v>0.41984231587555371</c:v>
                </c:pt>
                <c:pt idx="85">
                  <c:v>0.42505058622305431</c:v>
                </c:pt>
                <c:pt idx="86">
                  <c:v>0.42969811600507107</c:v>
                </c:pt>
                <c:pt idx="87">
                  <c:v>0.43491258274110128</c:v>
                </c:pt>
                <c:pt idx="88">
                  <c:v>0.4401339078521731</c:v>
                </c:pt>
                <c:pt idx="89">
                  <c:v>0.44478827310677804</c:v>
                </c:pt>
                <c:pt idx="90">
                  <c:v>0.4498206595445613</c:v>
                </c:pt>
                <c:pt idx="91">
                  <c:v>0.45497248825139625</c:v>
                </c:pt>
                <c:pt idx="92">
                  <c:v>0.45980863249858356</c:v>
                </c:pt>
                <c:pt idx="93">
                  <c:v>0.46476482703307687</c:v>
                </c:pt>
                <c:pt idx="94">
                  <c:v>0.46983366980081337</c:v>
                </c:pt>
                <c:pt idx="95">
                  <c:v>0.47472903364578667</c:v>
                </c:pt>
                <c:pt idx="96">
                  <c:v>0.47976044332748358</c:v>
                </c:pt>
                <c:pt idx="97">
                  <c:v>0.48501646717140162</c:v>
                </c:pt>
                <c:pt idx="98">
                  <c:v>0.48970665559063409</c:v>
                </c:pt>
                <c:pt idx="99">
                  <c:v>0.49497066662835804</c:v>
                </c:pt>
                <c:pt idx="100">
                  <c:v>0.49966798991324818</c:v>
                </c:pt>
                <c:pt idx="101">
                  <c:v>0.50493733937990048</c:v>
                </c:pt>
                <c:pt idx="102">
                  <c:v>0.51021310791075747</c:v>
                </c:pt>
                <c:pt idx="103">
                  <c:v>0.51492087921800767</c:v>
                </c:pt>
                <c:pt idx="104">
                  <c:v>0.52020470671664154</c:v>
                </c:pt>
                <c:pt idx="105">
                  <c:v>0.5249199825236277</c:v>
                </c:pt>
                <c:pt idx="106">
                  <c:v>0.52963804909234447</c:v>
                </c:pt>
                <c:pt idx="107">
                  <c:v>0.53493378700100047</c:v>
                </c:pt>
                <c:pt idx="108">
                  <c:v>0.53965939612699354</c:v>
                </c:pt>
                <c:pt idx="109">
                  <c:v>0.54496326469350409</c:v>
                </c:pt>
                <c:pt idx="110">
                  <c:v>0.54969613651908056</c:v>
                </c:pt>
                <c:pt idx="111">
                  <c:v>0.55500709945415849</c:v>
                </c:pt>
                <c:pt idx="112">
                  <c:v>0.56015626024169762</c:v>
                </c:pt>
                <c:pt idx="113">
                  <c:v>0.56449795983982898</c:v>
                </c:pt>
                <c:pt idx="114">
                  <c:v>0.56998809438989373</c:v>
                </c:pt>
                <c:pt idx="115">
                  <c:v>0.57471703255720985</c:v>
                </c:pt>
                <c:pt idx="116">
                  <c:v>0.57989630818458404</c:v>
                </c:pt>
                <c:pt idx="117">
                  <c:v>0.58486826007563741</c:v>
                </c:pt>
                <c:pt idx="118">
                  <c:v>0.58999619044078233</c:v>
                </c:pt>
                <c:pt idx="119">
                  <c:v>0.59476236392446147</c:v>
                </c:pt>
                <c:pt idx="120">
                  <c:v>0.59965153200529331</c:v>
                </c:pt>
                <c:pt idx="121">
                  <c:v>0.60488532283510077</c:v>
                </c:pt>
                <c:pt idx="122">
                  <c:v>0.6096622916810539</c:v>
                </c:pt>
                <c:pt idx="123">
                  <c:v>0.61502340900093844</c:v>
                </c:pt>
                <c:pt idx="124">
                  <c:v>0.61980408320345648</c:v>
                </c:pt>
                <c:pt idx="125">
                  <c:v>0.62517407374970846</c:v>
                </c:pt>
                <c:pt idx="126">
                  <c:v>0.62996606303527658</c:v>
                </c:pt>
                <c:pt idx="127">
                  <c:v>0.63522832849629318</c:v>
                </c:pt>
                <c:pt idx="128">
                  <c:v>0.64014393015330318</c:v>
                </c:pt>
                <c:pt idx="129">
                  <c:v>0.6450466893135306</c:v>
                </c:pt>
                <c:pt idx="130">
                  <c:v>0.64977511258478027</c:v>
                </c:pt>
                <c:pt idx="131">
                  <c:v>0.65514803091092966</c:v>
                </c:pt>
                <c:pt idx="132">
                  <c:v>0.65996163373130157</c:v>
                </c:pt>
                <c:pt idx="133">
                  <c:v>0.66519461005331026</c:v>
                </c:pt>
                <c:pt idx="134">
                  <c:v>0.67002726816085623</c:v>
                </c:pt>
                <c:pt idx="135">
                  <c:v>0.67500811757126677</c:v>
                </c:pt>
                <c:pt idx="136">
                  <c:v>0.67983696840452412</c:v>
                </c:pt>
                <c:pt idx="137">
                  <c:v>0.68525676151341808</c:v>
                </c:pt>
                <c:pt idx="138">
                  <c:v>0.69009323430708025</c:v>
                </c:pt>
                <c:pt idx="139">
                  <c:v>0.69513707823591941</c:v>
                </c:pt>
                <c:pt idx="140">
                  <c:v>0.69977656047681336</c:v>
                </c:pt>
                <c:pt idx="141">
                  <c:v>0.70521249312229883</c:v>
                </c:pt>
                <c:pt idx="142">
                  <c:v>0.71006332491317214</c:v>
                </c:pt>
                <c:pt idx="143">
                  <c:v>0.71491778132270223</c:v>
                </c:pt>
                <c:pt idx="144">
                  <c:v>0.72036640299045696</c:v>
                </c:pt>
                <c:pt idx="145">
                  <c:v>0.72522856807942904</c:v>
                </c:pt>
                <c:pt idx="146">
                  <c:v>0.73022096995948538</c:v>
                </c:pt>
                <c:pt idx="147">
                  <c:v>0.73496337707437553</c:v>
                </c:pt>
                <c:pt idx="148">
                  <c:v>0.74042335470719634</c:v>
                </c:pt>
                <c:pt idx="149">
                  <c:v>0.74522963379120322</c:v>
                </c:pt>
                <c:pt idx="150">
                  <c:v>0.75018739960341163</c:v>
                </c:pt>
                <c:pt idx="151">
                  <c:v>0.7551984434690564</c:v>
                </c:pt>
                <c:pt idx="152">
                  <c:v>0.75996018356801354</c:v>
                </c:pt>
                <c:pt idx="153">
                  <c:v>0.76532985861738423</c:v>
                </c:pt>
                <c:pt idx="154">
                  <c:v>0.77034279889181534</c:v>
                </c:pt>
                <c:pt idx="155">
                  <c:v>0.7752425467894335</c:v>
                </c:pt>
                <c:pt idx="156">
                  <c:v>0.7801845436895557</c:v>
                </c:pt>
                <c:pt idx="157">
                  <c:v>0.7850533835960688</c:v>
                </c:pt>
                <c:pt idx="158">
                  <c:v>0.78996478131642389</c:v>
                </c:pt>
                <c:pt idx="159">
                  <c:v>0.79530915232975052</c:v>
                </c:pt>
                <c:pt idx="160">
                  <c:v>0.80015928942888526</c:v>
                </c:pt>
                <c:pt idx="161">
                  <c:v>0.8053196271941625</c:v>
                </c:pt>
                <c:pt idx="162">
                  <c:v>0.81024351078857659</c:v>
                </c:pt>
                <c:pt idx="163">
                  <c:v>0.81517348600766992</c:v>
                </c:pt>
                <c:pt idx="164">
                  <c:v>0.8201072093230628</c:v>
                </c:pt>
                <c:pt idx="165">
                  <c:v>0.82506239243359358</c:v>
                </c:pt>
                <c:pt idx="166">
                  <c:v>0.82998631833251602</c:v>
                </c:pt>
                <c:pt idx="167">
                  <c:v>0.83525207088098929</c:v>
                </c:pt>
                <c:pt idx="168">
                  <c:v>0.84029215932735279</c:v>
                </c:pt>
                <c:pt idx="169">
                  <c:v>0.84483424236059357</c:v>
                </c:pt>
                <c:pt idx="170">
                  <c:v>0.85028370651532603</c:v>
                </c:pt>
                <c:pt idx="171">
                  <c:v>0.85535470947471304</c:v>
                </c:pt>
                <c:pt idx="172">
                  <c:v>0.85984979671050454</c:v>
                </c:pt>
                <c:pt idx="173">
                  <c:v>0.86528419864345496</c:v>
                </c:pt>
                <c:pt idx="174">
                  <c:v>0.87025276796304551</c:v>
                </c:pt>
                <c:pt idx="175">
                  <c:v>0.87515926242641107</c:v>
                </c:pt>
                <c:pt idx="176">
                  <c:v>0.88006946900530969</c:v>
                </c:pt>
                <c:pt idx="177">
                  <c:v>0.88519666054320689</c:v>
                </c:pt>
                <c:pt idx="178">
                  <c:v>0.89018446382732752</c:v>
                </c:pt>
                <c:pt idx="179">
                  <c:v>0.89482241653701899</c:v>
                </c:pt>
                <c:pt idx="180">
                  <c:v>0.89988873456412455</c:v>
                </c:pt>
                <c:pt idx="181">
                  <c:v>0.90517091162405072</c:v>
                </c:pt>
                <c:pt idx="182">
                  <c:v>0.91017409270019822</c:v>
                </c:pt>
                <c:pt idx="183">
                  <c:v>0.91457239678425517</c:v>
                </c:pt>
                <c:pt idx="184">
                  <c:v>0.91992099479042622</c:v>
                </c:pt>
                <c:pt idx="185">
                  <c:v>0.92514693362460554</c:v>
                </c:pt>
                <c:pt idx="186">
                  <c:v>0.92998448330828665</c:v>
                </c:pt>
                <c:pt idx="187">
                  <c:v>0.93463288991961713</c:v>
                </c:pt>
                <c:pt idx="188">
                  <c:v>0.93981435223026688</c:v>
                </c:pt>
                <c:pt idx="189">
                  <c:v>0.94485142654641519</c:v>
                </c:pt>
                <c:pt idx="190">
                  <c:v>0.9498146468145563</c:v>
                </c:pt>
                <c:pt idx="191">
                  <c:v>0.95476004445443807</c:v>
                </c:pt>
                <c:pt idx="192">
                  <c:v>0.95978492460595766</c:v>
                </c:pt>
                <c:pt idx="193">
                  <c:v>0.96497075939147015</c:v>
                </c:pt>
                <c:pt idx="194">
                  <c:v>0.96989498080425207</c:v>
                </c:pt>
                <c:pt idx="195">
                  <c:v>0.97468678634616779</c:v>
                </c:pt>
                <c:pt idx="196">
                  <c:v>0.97967150166559958</c:v>
                </c:pt>
                <c:pt idx="197">
                  <c:v>0.98466140394479651</c:v>
                </c:pt>
                <c:pt idx="198">
                  <c:v>0.9899709207968207</c:v>
                </c:pt>
                <c:pt idx="199">
                  <c:v>0.99519765525255555</c:v>
                </c:pt>
                <c:pt idx="200">
                  <c:v>0.99965413690347726</c:v>
                </c:pt>
              </c:numCache>
            </c:numRef>
          </c:yVal>
          <c:smooth val="1"/>
          <c:extLst>
            <c:ext xmlns:c16="http://schemas.microsoft.com/office/drawing/2014/chart" uri="{C3380CC4-5D6E-409C-BE32-E72D297353CC}">
              <c16:uniqueId val="{00000003-1E61-482D-9647-25E2E8CEB2A8}"/>
            </c:ext>
          </c:extLst>
        </c:ser>
        <c:dLbls>
          <c:showLegendKey val="0"/>
          <c:showVal val="0"/>
          <c:showCatName val="0"/>
          <c:showSerName val="0"/>
          <c:showPercent val="0"/>
          <c:showBubbleSize val="0"/>
        </c:dLbls>
        <c:axId val="566283840"/>
        <c:axId val="566285152"/>
      </c:scatterChart>
      <c:valAx>
        <c:axId val="566283840"/>
        <c:scaling>
          <c:orientation val="minMax"/>
          <c:max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Desired </a:t>
                </a:r>
                <a:r>
                  <a:rPr lang="en-US"/>
                  <a:t>power (normalised)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66285152"/>
        <c:crosses val="autoZero"/>
        <c:crossBetween val="midCat"/>
      </c:valAx>
      <c:valAx>
        <c:axId val="566285152"/>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Transmitted</a:t>
                </a:r>
                <a:r>
                  <a:rPr lang="en-US" baseline="0"/>
                  <a:t> control voltage (normalised)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662838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Photoreceptor stimulus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v>S</c:v>
          </c:tx>
          <c:spPr>
            <a:ln w="22225" cap="rnd">
              <a:solidFill>
                <a:srgbClr val="0070C0"/>
              </a:solidFill>
              <a:round/>
            </a:ln>
            <a:effectLst/>
          </c:spPr>
          <c:marker>
            <c:symbol val="none"/>
          </c:marker>
          <c:cat>
            <c:numRef>
              <c:f>Stimulus!$U$2:$U$401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Stimulus!$V$2:$V$401</c:f>
              <c:numCache>
                <c:formatCode>General</c:formatCode>
                <c:ptCount val="400"/>
                <c:pt idx="0">
                  <c:v>2.6499475328652525E-3</c:v>
                </c:pt>
                <c:pt idx="1">
                  <c:v>2.460637178263531E-3</c:v>
                </c:pt>
                <c:pt idx="2">
                  <c:v>2.3549269689266601E-3</c:v>
                </c:pt>
                <c:pt idx="3">
                  <c:v>2.7668489336911952E-3</c:v>
                </c:pt>
                <c:pt idx="4">
                  <c:v>2.6430299871604318E-3</c:v>
                </c:pt>
                <c:pt idx="5">
                  <c:v>2.8933265427446768E-3</c:v>
                </c:pt>
                <c:pt idx="6">
                  <c:v>2.7441510254664053E-3</c:v>
                </c:pt>
                <c:pt idx="7">
                  <c:v>2.8171567971487779E-3</c:v>
                </c:pt>
                <c:pt idx="8">
                  <c:v>2.927924708349551E-3</c:v>
                </c:pt>
                <c:pt idx="9">
                  <c:v>2.3234434119365683E-3</c:v>
                </c:pt>
                <c:pt idx="10">
                  <c:v>2.7745044100650576E-3</c:v>
                </c:pt>
                <c:pt idx="11">
                  <c:v>2.6999252275476892E-3</c:v>
                </c:pt>
                <c:pt idx="12">
                  <c:v>2.7288360413469629E-3</c:v>
                </c:pt>
                <c:pt idx="13">
                  <c:v>2.6635555073823468E-3</c:v>
                </c:pt>
                <c:pt idx="14">
                  <c:v>2.742093223876964E-3</c:v>
                </c:pt>
                <c:pt idx="15">
                  <c:v>2.5504475833171545E-3</c:v>
                </c:pt>
                <c:pt idx="16">
                  <c:v>2.3712793275794601E-3</c:v>
                </c:pt>
                <c:pt idx="17">
                  <c:v>2.5858328739179464E-3</c:v>
                </c:pt>
                <c:pt idx="18">
                  <c:v>2.3411246707253515E-3</c:v>
                </c:pt>
                <c:pt idx="19">
                  <c:v>2.5077252818115473E-3</c:v>
                </c:pt>
                <c:pt idx="20">
                  <c:v>2.3799735433438197E-3</c:v>
                </c:pt>
                <c:pt idx="21">
                  <c:v>2.5843067674861625E-3</c:v>
                </c:pt>
                <c:pt idx="22">
                  <c:v>2.8792734798995944E-3</c:v>
                </c:pt>
                <c:pt idx="23">
                  <c:v>2.3231464393728279E-3</c:v>
                </c:pt>
                <c:pt idx="24">
                  <c:v>3.0849987022796492E-3</c:v>
                </c:pt>
                <c:pt idx="25">
                  <c:v>2.5390432757351456E-3</c:v>
                </c:pt>
                <c:pt idx="26">
                  <c:v>2.5075332820830485E-3</c:v>
                </c:pt>
                <c:pt idx="27">
                  <c:v>2.8044369941161371E-3</c:v>
                </c:pt>
                <c:pt idx="28">
                  <c:v>2.6948334206966904E-3</c:v>
                </c:pt>
                <c:pt idx="29">
                  <c:v>2.2763841877026843E-3</c:v>
                </c:pt>
                <c:pt idx="30">
                  <c:v>2.8432518860414457E-3</c:v>
                </c:pt>
                <c:pt idx="31">
                  <c:v>2.2380216895400988E-3</c:v>
                </c:pt>
                <c:pt idx="32">
                  <c:v>2.4237119380025522E-3</c:v>
                </c:pt>
                <c:pt idx="33">
                  <c:v>2.5656986546138696E-3</c:v>
                </c:pt>
                <c:pt idx="34">
                  <c:v>2.2575578263272669E-3</c:v>
                </c:pt>
                <c:pt idx="35">
                  <c:v>2.7394433416074431E-3</c:v>
                </c:pt>
                <c:pt idx="36">
                  <c:v>2.6846278932947127E-3</c:v>
                </c:pt>
                <c:pt idx="37">
                  <c:v>2.7476900688688751E-3</c:v>
                </c:pt>
                <c:pt idx="38">
                  <c:v>2.4535648418316284E-3</c:v>
                </c:pt>
                <c:pt idx="39">
                  <c:v>2.9839083817859943E-3</c:v>
                </c:pt>
                <c:pt idx="40">
                  <c:v>2.7809132925793391E-3</c:v>
                </c:pt>
                <c:pt idx="41">
                  <c:v>2.7045067690542315E-3</c:v>
                </c:pt>
                <c:pt idx="42">
                  <c:v>2.5421907774418827E-3</c:v>
                </c:pt>
                <c:pt idx="43">
                  <c:v>2.7151616387213083E-3</c:v>
                </c:pt>
                <c:pt idx="44">
                  <c:v>2.6997479548000569E-3</c:v>
                </c:pt>
                <c:pt idx="45">
                  <c:v>2.4441034456225337E-3</c:v>
                </c:pt>
                <c:pt idx="46">
                  <c:v>2.8018886712180887E-3</c:v>
                </c:pt>
                <c:pt idx="47">
                  <c:v>2.657170096049133E-3</c:v>
                </c:pt>
                <c:pt idx="48">
                  <c:v>2.5334566600658036E-3</c:v>
                </c:pt>
                <c:pt idx="49">
                  <c:v>2.8481120530217036E-3</c:v>
                </c:pt>
                <c:pt idx="50">
                  <c:v>2.5075947652947357E-3</c:v>
                </c:pt>
                <c:pt idx="51">
                  <c:v>2.95075990732507E-3</c:v>
                </c:pt>
                <c:pt idx="52">
                  <c:v>2.4199909701797732E-3</c:v>
                </c:pt>
                <c:pt idx="53">
                  <c:v>3.2238174692148123E-3</c:v>
                </c:pt>
                <c:pt idx="54">
                  <c:v>2.3989246927129553E-3</c:v>
                </c:pt>
                <c:pt idx="55">
                  <c:v>2.3115007894689509E-3</c:v>
                </c:pt>
                <c:pt idx="56">
                  <c:v>2.6122698433438175E-3</c:v>
                </c:pt>
                <c:pt idx="57">
                  <c:v>2.8167632994488376E-3</c:v>
                </c:pt>
                <c:pt idx="58">
                  <c:v>2.5485074752001511E-3</c:v>
                </c:pt>
                <c:pt idx="59">
                  <c:v>2.4956637316411595E-3</c:v>
                </c:pt>
                <c:pt idx="60">
                  <c:v>2.6453660453386739E-3</c:v>
                </c:pt>
                <c:pt idx="61">
                  <c:v>2.7366327563099415E-3</c:v>
                </c:pt>
                <c:pt idx="62">
                  <c:v>2.1798849991126945E-3</c:v>
                </c:pt>
                <c:pt idx="63">
                  <c:v>2.6848611151504762E-3</c:v>
                </c:pt>
                <c:pt idx="64">
                  <c:v>2.4757318174909305E-3</c:v>
                </c:pt>
                <c:pt idx="65">
                  <c:v>2.3878677620207105E-3</c:v>
                </c:pt>
                <c:pt idx="66">
                  <c:v>2.8054448754818747E-3</c:v>
                </c:pt>
                <c:pt idx="67">
                  <c:v>2.2146056623274565E-3</c:v>
                </c:pt>
                <c:pt idx="68">
                  <c:v>2.7893510001452794E-3</c:v>
                </c:pt>
                <c:pt idx="69">
                  <c:v>2.7625342907409084E-3</c:v>
                </c:pt>
                <c:pt idx="70">
                  <c:v>2.5066736964831733E-3</c:v>
                </c:pt>
                <c:pt idx="71">
                  <c:v>2.9125691321745845E-3</c:v>
                </c:pt>
                <c:pt idx="72">
                  <c:v>2.7784630416417037E-3</c:v>
                </c:pt>
                <c:pt idx="73">
                  <c:v>2.4862117297902724E-3</c:v>
                </c:pt>
                <c:pt idx="74">
                  <c:v>2.7463139201268456E-3</c:v>
                </c:pt>
                <c:pt idx="75">
                  <c:v>2.885962075749753E-3</c:v>
                </c:pt>
                <c:pt idx="76">
                  <c:v>2.5187576126734345E-3</c:v>
                </c:pt>
                <c:pt idx="77">
                  <c:v>2.4670857069890285E-3</c:v>
                </c:pt>
                <c:pt idx="78">
                  <c:v>2.3442673864851895E-3</c:v>
                </c:pt>
                <c:pt idx="79">
                  <c:v>2.4038069152638127E-3</c:v>
                </c:pt>
                <c:pt idx="80">
                  <c:v>2.7661509498326073E-3</c:v>
                </c:pt>
                <c:pt idx="81">
                  <c:v>2.4286447439456865E-3</c:v>
                </c:pt>
                <c:pt idx="82">
                  <c:v>2.6146706985366074E-3</c:v>
                </c:pt>
                <c:pt idx="83">
                  <c:v>2.5613577203819375E-3</c:v>
                </c:pt>
                <c:pt idx="84">
                  <c:v>2.7300502467569781E-3</c:v>
                </c:pt>
                <c:pt idx="85">
                  <c:v>2.5758190898389141E-3</c:v>
                </c:pt>
                <c:pt idx="86">
                  <c:v>2.5343144238953227E-3</c:v>
                </c:pt>
                <c:pt idx="87">
                  <c:v>2.3877361167947597E-3</c:v>
                </c:pt>
                <c:pt idx="88">
                  <c:v>2.5515508013990297E-3</c:v>
                </c:pt>
                <c:pt idx="89">
                  <c:v>2.8156391418589816E-3</c:v>
                </c:pt>
                <c:pt idx="90">
                  <c:v>2.2297727119503694E-3</c:v>
                </c:pt>
                <c:pt idx="91">
                  <c:v>2.13631211369707E-3</c:v>
                </c:pt>
                <c:pt idx="92">
                  <c:v>2.6462850017538956E-3</c:v>
                </c:pt>
                <c:pt idx="93">
                  <c:v>2.8224204970478499E-3</c:v>
                </c:pt>
                <c:pt idx="94">
                  <c:v>2.8140127465346109E-3</c:v>
                </c:pt>
                <c:pt idx="95">
                  <c:v>2.8890897440109766E-3</c:v>
                </c:pt>
                <c:pt idx="96">
                  <c:v>2.3517432514976754E-3</c:v>
                </c:pt>
                <c:pt idx="97">
                  <c:v>2.6774472913783922E-3</c:v>
                </c:pt>
                <c:pt idx="98">
                  <c:v>2.4630079178156418E-3</c:v>
                </c:pt>
                <c:pt idx="99">
                  <c:v>2.4657876656016182E-3</c:v>
                </c:pt>
                <c:pt idx="100">
                  <c:v>2.4864237531536963E-3</c:v>
                </c:pt>
                <c:pt idx="101">
                  <c:v>2.4561590910299894E-3</c:v>
                </c:pt>
                <c:pt idx="102">
                  <c:v>2.279455150642852E-3</c:v>
                </c:pt>
                <c:pt idx="103">
                  <c:v>2.9431437400416543E-3</c:v>
                </c:pt>
                <c:pt idx="104">
                  <c:v>2.5549317767842874E-3</c:v>
                </c:pt>
                <c:pt idx="105">
                  <c:v>2.8226073672884136E-3</c:v>
                </c:pt>
                <c:pt idx="106">
                  <c:v>2.6486667383943075E-3</c:v>
                </c:pt>
                <c:pt idx="107">
                  <c:v>2.5089804618353933E-3</c:v>
                </c:pt>
                <c:pt idx="108">
                  <c:v>2.6128595301117313E-3</c:v>
                </c:pt>
                <c:pt idx="109">
                  <c:v>2.7563886282769108E-3</c:v>
                </c:pt>
                <c:pt idx="110">
                  <c:v>2.4967622749141167E-3</c:v>
                </c:pt>
                <c:pt idx="111">
                  <c:v>2.5786382421420354E-3</c:v>
                </c:pt>
                <c:pt idx="112">
                  <c:v>2.6939608248625251E-3</c:v>
                </c:pt>
                <c:pt idx="113">
                  <c:v>2.6406728236374219E-3</c:v>
                </c:pt>
                <c:pt idx="114">
                  <c:v>2.52164396285321E-3</c:v>
                </c:pt>
                <c:pt idx="115">
                  <c:v>2.9602436221973245E-3</c:v>
                </c:pt>
                <c:pt idx="116">
                  <c:v>2.5113117919865319E-3</c:v>
                </c:pt>
                <c:pt idx="117">
                  <c:v>2.2810268580822036E-3</c:v>
                </c:pt>
                <c:pt idx="118">
                  <c:v>2.8931680825757967E-3</c:v>
                </c:pt>
                <c:pt idx="119">
                  <c:v>2.6394944847121771E-3</c:v>
                </c:pt>
                <c:pt idx="120">
                  <c:v>2.5278130211236539E-3</c:v>
                </c:pt>
                <c:pt idx="121">
                  <c:v>2.3110630884894444E-3</c:v>
                </c:pt>
                <c:pt idx="122">
                  <c:v>2.4131511741172654E-3</c:v>
                </c:pt>
                <c:pt idx="123">
                  <c:v>2.8053230582042845E-3</c:v>
                </c:pt>
                <c:pt idx="124">
                  <c:v>2.6283614204983831E-3</c:v>
                </c:pt>
                <c:pt idx="125">
                  <c:v>2.7565724638068255E-3</c:v>
                </c:pt>
                <c:pt idx="126">
                  <c:v>2.7567432768061517E-3</c:v>
                </c:pt>
                <c:pt idx="127">
                  <c:v>2.6309388097851493E-3</c:v>
                </c:pt>
                <c:pt idx="128">
                  <c:v>2.6541074892400987E-3</c:v>
                </c:pt>
                <c:pt idx="129">
                  <c:v>2.6022793621383912E-3</c:v>
                </c:pt>
                <c:pt idx="130">
                  <c:v>2.5838781153517381E-3</c:v>
                </c:pt>
                <c:pt idx="131">
                  <c:v>2.437510561684713E-3</c:v>
                </c:pt>
                <c:pt idx="132">
                  <c:v>2.5424329328690705E-3</c:v>
                </c:pt>
                <c:pt idx="133">
                  <c:v>2.8215847302510834E-3</c:v>
                </c:pt>
                <c:pt idx="134">
                  <c:v>2.800797570433299E-3</c:v>
                </c:pt>
                <c:pt idx="135">
                  <c:v>3.1355260426820467E-3</c:v>
                </c:pt>
                <c:pt idx="136">
                  <c:v>2.5383531102483202E-3</c:v>
                </c:pt>
                <c:pt idx="137">
                  <c:v>2.6057898575886466E-3</c:v>
                </c:pt>
                <c:pt idx="138">
                  <c:v>2.4988662649444108E-3</c:v>
                </c:pt>
                <c:pt idx="139">
                  <c:v>2.7388485781407903E-3</c:v>
                </c:pt>
                <c:pt idx="140">
                  <c:v>2.8475819964839115E-3</c:v>
                </c:pt>
                <c:pt idx="141">
                  <c:v>2.6671679908264112E-3</c:v>
                </c:pt>
                <c:pt idx="142">
                  <c:v>2.6520511713429952E-3</c:v>
                </c:pt>
                <c:pt idx="143">
                  <c:v>3.2069038855688935E-3</c:v>
                </c:pt>
                <c:pt idx="144">
                  <c:v>2.3412977779946951E-3</c:v>
                </c:pt>
                <c:pt idx="145">
                  <c:v>2.5717147140806042E-3</c:v>
                </c:pt>
                <c:pt idx="146">
                  <c:v>2.8822649170731022E-3</c:v>
                </c:pt>
                <c:pt idx="147">
                  <c:v>2.6554416606299727E-3</c:v>
                </c:pt>
                <c:pt idx="148">
                  <c:v>2.6724317718593289E-3</c:v>
                </c:pt>
                <c:pt idx="149">
                  <c:v>2.7874698911008683E-3</c:v>
                </c:pt>
                <c:pt idx="150">
                  <c:v>2.5942625784872572E-3</c:v>
                </c:pt>
                <c:pt idx="151">
                  <c:v>2.4370612070116929E-3</c:v>
                </c:pt>
                <c:pt idx="152">
                  <c:v>2.3680310019538928E-3</c:v>
                </c:pt>
                <c:pt idx="153">
                  <c:v>2.7317549714280091E-3</c:v>
                </c:pt>
                <c:pt idx="154">
                  <c:v>2.4602690106494112E-3</c:v>
                </c:pt>
                <c:pt idx="155">
                  <c:v>2.7108399671947432E-3</c:v>
                </c:pt>
                <c:pt idx="156">
                  <c:v>2.5366465548312253E-3</c:v>
                </c:pt>
                <c:pt idx="157">
                  <c:v>2.434063307159813E-3</c:v>
                </c:pt>
                <c:pt idx="158">
                  <c:v>2.6858657134355823E-3</c:v>
                </c:pt>
                <c:pt idx="159">
                  <c:v>2.5084629517649107E-3</c:v>
                </c:pt>
                <c:pt idx="160">
                  <c:v>2.6146932170675171E-3</c:v>
                </c:pt>
                <c:pt idx="161">
                  <c:v>2.6201032809201551E-3</c:v>
                </c:pt>
                <c:pt idx="162">
                  <c:v>2.6645151329047264E-3</c:v>
                </c:pt>
                <c:pt idx="163">
                  <c:v>2.8827221989391927E-3</c:v>
                </c:pt>
                <c:pt idx="164">
                  <c:v>2.2261535212895751E-3</c:v>
                </c:pt>
                <c:pt idx="165">
                  <c:v>2.5788797306468786E-3</c:v>
                </c:pt>
                <c:pt idx="166">
                  <c:v>2.5147732323478659E-3</c:v>
                </c:pt>
                <c:pt idx="167">
                  <c:v>2.7478794620319361E-3</c:v>
                </c:pt>
                <c:pt idx="168">
                  <c:v>2.7490813717382413E-3</c:v>
                </c:pt>
                <c:pt idx="169">
                  <c:v>2.1815139525477641E-3</c:v>
                </c:pt>
                <c:pt idx="170">
                  <c:v>2.5903836787815812E-3</c:v>
                </c:pt>
                <c:pt idx="171">
                  <c:v>2.8413456417145763E-3</c:v>
                </c:pt>
                <c:pt idx="172">
                  <c:v>2.7502769788867896E-3</c:v>
                </c:pt>
                <c:pt idx="173">
                  <c:v>2.5293197652716433E-3</c:v>
                </c:pt>
                <c:pt idx="174">
                  <c:v>2.3947550907757477E-3</c:v>
                </c:pt>
                <c:pt idx="175">
                  <c:v>2.2423559723063848E-3</c:v>
                </c:pt>
                <c:pt idx="176">
                  <c:v>2.6014785073265323E-3</c:v>
                </c:pt>
                <c:pt idx="177">
                  <c:v>2.5661122120840363E-3</c:v>
                </c:pt>
                <c:pt idx="178">
                  <c:v>2.4442824685740857E-3</c:v>
                </c:pt>
                <c:pt idx="179">
                  <c:v>2.743971066993403E-3</c:v>
                </c:pt>
                <c:pt idx="180">
                  <c:v>2.8815891030861064E-3</c:v>
                </c:pt>
                <c:pt idx="181">
                  <c:v>2.232941695611198E-3</c:v>
                </c:pt>
                <c:pt idx="182">
                  <c:v>2.5465626513737952E-3</c:v>
                </c:pt>
                <c:pt idx="183">
                  <c:v>2.895584820331653E-3</c:v>
                </c:pt>
                <c:pt idx="184">
                  <c:v>2.6054895054808671E-3</c:v>
                </c:pt>
                <c:pt idx="185">
                  <c:v>2.5067887905223245E-3</c:v>
                </c:pt>
                <c:pt idx="186">
                  <c:v>2.4944900792315161E-3</c:v>
                </c:pt>
                <c:pt idx="187">
                  <c:v>2.8797342631896186E-3</c:v>
                </c:pt>
                <c:pt idx="188">
                  <c:v>2.7661025568582859E-3</c:v>
                </c:pt>
                <c:pt idx="189">
                  <c:v>2.6820296763635683E-3</c:v>
                </c:pt>
                <c:pt idx="190">
                  <c:v>2.5740801905293656E-3</c:v>
                </c:pt>
                <c:pt idx="191">
                  <c:v>2.5492741332011886E-3</c:v>
                </c:pt>
                <c:pt idx="192">
                  <c:v>2.2174856741060218E-3</c:v>
                </c:pt>
                <c:pt idx="193">
                  <c:v>2.4187112077949527E-3</c:v>
                </c:pt>
                <c:pt idx="194">
                  <c:v>2.5739942651644707E-3</c:v>
                </c:pt>
                <c:pt idx="195">
                  <c:v>2.7027244598136057E-3</c:v>
                </c:pt>
                <c:pt idx="196">
                  <c:v>2.3865490413676419E-3</c:v>
                </c:pt>
                <c:pt idx="197">
                  <c:v>1.9758881262929495E-3</c:v>
                </c:pt>
                <c:pt idx="198">
                  <c:v>2.9936980613659452E-3</c:v>
                </c:pt>
                <c:pt idx="199">
                  <c:v>2.6264246933733874E-3</c:v>
                </c:pt>
                <c:pt idx="200">
                  <c:v>2.5998527977538809E-3</c:v>
                </c:pt>
                <c:pt idx="201">
                  <c:v>2.5998527977538809E-3</c:v>
                </c:pt>
                <c:pt idx="202">
                  <c:v>2.5998527977538809E-3</c:v>
                </c:pt>
                <c:pt idx="203">
                  <c:v>2.5998527977538809E-3</c:v>
                </c:pt>
                <c:pt idx="204">
                  <c:v>2.5998527977538809E-3</c:v>
                </c:pt>
                <c:pt idx="205">
                  <c:v>2.5998527977538809E-3</c:v>
                </c:pt>
                <c:pt idx="206">
                  <c:v>2.5998527977538809E-3</c:v>
                </c:pt>
                <c:pt idx="207">
                  <c:v>2.5998527977538809E-3</c:v>
                </c:pt>
                <c:pt idx="208">
                  <c:v>2.5998527977538809E-3</c:v>
                </c:pt>
                <c:pt idx="209">
                  <c:v>2.5998527977538809E-3</c:v>
                </c:pt>
                <c:pt idx="210">
                  <c:v>2.5998527977538809E-3</c:v>
                </c:pt>
                <c:pt idx="211">
                  <c:v>2.5998527977538809E-3</c:v>
                </c:pt>
                <c:pt idx="212">
                  <c:v>2.5998527977538809E-3</c:v>
                </c:pt>
                <c:pt idx="213">
                  <c:v>2.5998527977538809E-3</c:v>
                </c:pt>
                <c:pt idx="214">
                  <c:v>2.5998527977538809E-3</c:v>
                </c:pt>
                <c:pt idx="215">
                  <c:v>2.5998527977538809E-3</c:v>
                </c:pt>
                <c:pt idx="216">
                  <c:v>2.5998527977538809E-3</c:v>
                </c:pt>
                <c:pt idx="217">
                  <c:v>2.5998527977538809E-3</c:v>
                </c:pt>
                <c:pt idx="218">
                  <c:v>2.5998527977538809E-3</c:v>
                </c:pt>
                <c:pt idx="219">
                  <c:v>2.5998527977538809E-3</c:v>
                </c:pt>
                <c:pt idx="220">
                  <c:v>2.5998527977538809E-3</c:v>
                </c:pt>
                <c:pt idx="221">
                  <c:v>2.5998527977538809E-3</c:v>
                </c:pt>
                <c:pt idx="222">
                  <c:v>2.5998527977538809E-3</c:v>
                </c:pt>
                <c:pt idx="223">
                  <c:v>2.5998527977538809E-3</c:v>
                </c:pt>
                <c:pt idx="224">
                  <c:v>2.5998527977538809E-3</c:v>
                </c:pt>
                <c:pt idx="225">
                  <c:v>2.5998527977538809E-3</c:v>
                </c:pt>
                <c:pt idx="226">
                  <c:v>2.5998527977538809E-3</c:v>
                </c:pt>
                <c:pt idx="227">
                  <c:v>2.5998527977538809E-3</c:v>
                </c:pt>
                <c:pt idx="228">
                  <c:v>2.5998527977538809E-3</c:v>
                </c:pt>
                <c:pt idx="229">
                  <c:v>2.5998527977538809E-3</c:v>
                </c:pt>
                <c:pt idx="230">
                  <c:v>2.5998527977538809E-3</c:v>
                </c:pt>
                <c:pt idx="231">
                  <c:v>2.5998527977538809E-3</c:v>
                </c:pt>
                <c:pt idx="232">
                  <c:v>2.5998527977538809E-3</c:v>
                </c:pt>
                <c:pt idx="233">
                  <c:v>2.5998527977538809E-3</c:v>
                </c:pt>
                <c:pt idx="234">
                  <c:v>2.5998527977538809E-3</c:v>
                </c:pt>
                <c:pt idx="235">
                  <c:v>2.5998527977538809E-3</c:v>
                </c:pt>
                <c:pt idx="236">
                  <c:v>2.5998527977538809E-3</c:v>
                </c:pt>
                <c:pt idx="237">
                  <c:v>2.5998527977538809E-3</c:v>
                </c:pt>
                <c:pt idx="238">
                  <c:v>2.5998527977538809E-3</c:v>
                </c:pt>
                <c:pt idx="239">
                  <c:v>2.5998527977538809E-3</c:v>
                </c:pt>
                <c:pt idx="240">
                  <c:v>2.5998527977538809E-3</c:v>
                </c:pt>
                <c:pt idx="241">
                  <c:v>2.5998527977538809E-3</c:v>
                </c:pt>
                <c:pt idx="242">
                  <c:v>2.5998527977538809E-3</c:v>
                </c:pt>
                <c:pt idx="243">
                  <c:v>2.5998527977538809E-3</c:v>
                </c:pt>
                <c:pt idx="244">
                  <c:v>2.5998527977538809E-3</c:v>
                </c:pt>
                <c:pt idx="245">
                  <c:v>2.5998527977538809E-3</c:v>
                </c:pt>
                <c:pt idx="246">
                  <c:v>2.5998527977538809E-3</c:v>
                </c:pt>
                <c:pt idx="247">
                  <c:v>2.5998527977538809E-3</c:v>
                </c:pt>
                <c:pt idx="248">
                  <c:v>2.5998527977538809E-3</c:v>
                </c:pt>
                <c:pt idx="249">
                  <c:v>2.5998527977538809E-3</c:v>
                </c:pt>
                <c:pt idx="250">
                  <c:v>2.5998527977538809E-3</c:v>
                </c:pt>
                <c:pt idx="251">
                  <c:v>2.5998527977538809E-3</c:v>
                </c:pt>
                <c:pt idx="252">
                  <c:v>2.5998527977538809E-3</c:v>
                </c:pt>
                <c:pt idx="253">
                  <c:v>2.5998527977538809E-3</c:v>
                </c:pt>
                <c:pt idx="254">
                  <c:v>2.5998527977538809E-3</c:v>
                </c:pt>
                <c:pt idx="255">
                  <c:v>2.5998527977538809E-3</c:v>
                </c:pt>
                <c:pt idx="256">
                  <c:v>2.5998527977538809E-3</c:v>
                </c:pt>
                <c:pt idx="257">
                  <c:v>2.5998527977538809E-3</c:v>
                </c:pt>
                <c:pt idx="258">
                  <c:v>2.5998527977538809E-3</c:v>
                </c:pt>
                <c:pt idx="259">
                  <c:v>2.5998527977538809E-3</c:v>
                </c:pt>
                <c:pt idx="260">
                  <c:v>2.5998527977538809E-3</c:v>
                </c:pt>
                <c:pt idx="261">
                  <c:v>2.5998527977538809E-3</c:v>
                </c:pt>
                <c:pt idx="262">
                  <c:v>2.5998527977538809E-3</c:v>
                </c:pt>
                <c:pt idx="263">
                  <c:v>2.5998527977538809E-3</c:v>
                </c:pt>
                <c:pt idx="264">
                  <c:v>2.5998527977538809E-3</c:v>
                </c:pt>
                <c:pt idx="265">
                  <c:v>2.5998527977538809E-3</c:v>
                </c:pt>
                <c:pt idx="266">
                  <c:v>2.5998527977538809E-3</c:v>
                </c:pt>
                <c:pt idx="267">
                  <c:v>2.5998527977538809E-3</c:v>
                </c:pt>
                <c:pt idx="268">
                  <c:v>2.5998527977538809E-3</c:v>
                </c:pt>
                <c:pt idx="269">
                  <c:v>2.5998527977538809E-3</c:v>
                </c:pt>
                <c:pt idx="270">
                  <c:v>2.5998527977538809E-3</c:v>
                </c:pt>
                <c:pt idx="271">
                  <c:v>2.5998527977538809E-3</c:v>
                </c:pt>
                <c:pt idx="272">
                  <c:v>2.5998527977538809E-3</c:v>
                </c:pt>
                <c:pt idx="273">
                  <c:v>2.5998527977538809E-3</c:v>
                </c:pt>
                <c:pt idx="274">
                  <c:v>2.5998527977538809E-3</c:v>
                </c:pt>
                <c:pt idx="275">
                  <c:v>2.5998527977538809E-3</c:v>
                </c:pt>
                <c:pt idx="276">
                  <c:v>2.5998527977538809E-3</c:v>
                </c:pt>
                <c:pt idx="277">
                  <c:v>2.5998527977538809E-3</c:v>
                </c:pt>
                <c:pt idx="278">
                  <c:v>2.5998527977538809E-3</c:v>
                </c:pt>
                <c:pt idx="279">
                  <c:v>2.5998527977538809E-3</c:v>
                </c:pt>
                <c:pt idx="280">
                  <c:v>2.5998527977538809E-3</c:v>
                </c:pt>
                <c:pt idx="281">
                  <c:v>2.5998527977538809E-3</c:v>
                </c:pt>
                <c:pt idx="282">
                  <c:v>2.5998527977538809E-3</c:v>
                </c:pt>
                <c:pt idx="283">
                  <c:v>2.5998527977538809E-3</c:v>
                </c:pt>
                <c:pt idx="284">
                  <c:v>2.5998527977538809E-3</c:v>
                </c:pt>
                <c:pt idx="285">
                  <c:v>2.5998527977538809E-3</c:v>
                </c:pt>
                <c:pt idx="286">
                  <c:v>2.5998527977538809E-3</c:v>
                </c:pt>
                <c:pt idx="287">
                  <c:v>2.5998527977538809E-3</c:v>
                </c:pt>
                <c:pt idx="288">
                  <c:v>2.5998527977538809E-3</c:v>
                </c:pt>
                <c:pt idx="289">
                  <c:v>2.5998527977538809E-3</c:v>
                </c:pt>
                <c:pt idx="290">
                  <c:v>2.5998527977538809E-3</c:v>
                </c:pt>
                <c:pt idx="291">
                  <c:v>2.5998527977538809E-3</c:v>
                </c:pt>
                <c:pt idx="292">
                  <c:v>2.5998527977538809E-3</c:v>
                </c:pt>
                <c:pt idx="293">
                  <c:v>2.5998527977538809E-3</c:v>
                </c:pt>
                <c:pt idx="294">
                  <c:v>2.5998527977538809E-3</c:v>
                </c:pt>
                <c:pt idx="295">
                  <c:v>2.5998527977538809E-3</c:v>
                </c:pt>
                <c:pt idx="296">
                  <c:v>2.5998527977538809E-3</c:v>
                </c:pt>
                <c:pt idx="297">
                  <c:v>2.5998527977538809E-3</c:v>
                </c:pt>
                <c:pt idx="298">
                  <c:v>2.5998527977538809E-3</c:v>
                </c:pt>
                <c:pt idx="299">
                  <c:v>2.5998527977538809E-3</c:v>
                </c:pt>
                <c:pt idx="300">
                  <c:v>2.6750683947583589E-3</c:v>
                </c:pt>
                <c:pt idx="301">
                  <c:v>2.3652982754569624E-3</c:v>
                </c:pt>
                <c:pt idx="302">
                  <c:v>2.8117143813096508E-3</c:v>
                </c:pt>
                <c:pt idx="303">
                  <c:v>2.6317759899845872E-3</c:v>
                </c:pt>
                <c:pt idx="304">
                  <c:v>3.006161781430323E-3</c:v>
                </c:pt>
                <c:pt idx="305">
                  <c:v>2.5484272687056361E-3</c:v>
                </c:pt>
                <c:pt idx="306">
                  <c:v>2.5390966404826142E-3</c:v>
                </c:pt>
                <c:pt idx="307">
                  <c:v>2.4524263329357781E-3</c:v>
                </c:pt>
                <c:pt idx="308">
                  <c:v>2.1527787680218247E-3</c:v>
                </c:pt>
                <c:pt idx="309">
                  <c:v>2.6223188668643795E-3</c:v>
                </c:pt>
                <c:pt idx="310">
                  <c:v>2.4261972853073526E-3</c:v>
                </c:pt>
                <c:pt idx="311">
                  <c:v>2.3981932223122275E-3</c:v>
                </c:pt>
                <c:pt idx="312">
                  <c:v>2.7204772122427574E-3</c:v>
                </c:pt>
                <c:pt idx="313">
                  <c:v>2.7158679418087242E-3</c:v>
                </c:pt>
                <c:pt idx="314">
                  <c:v>2.5481644218813609E-3</c:v>
                </c:pt>
                <c:pt idx="315">
                  <c:v>2.2516780799566234E-3</c:v>
                </c:pt>
                <c:pt idx="316">
                  <c:v>2.6067695602069061E-3</c:v>
                </c:pt>
                <c:pt idx="317">
                  <c:v>2.3495998052558936E-3</c:v>
                </c:pt>
                <c:pt idx="318">
                  <c:v>2.4983214183905414E-3</c:v>
                </c:pt>
                <c:pt idx="319">
                  <c:v>2.3281250165594408E-3</c:v>
                </c:pt>
                <c:pt idx="320">
                  <c:v>2.5626639141849441E-3</c:v>
                </c:pt>
                <c:pt idx="321">
                  <c:v>2.750300404867938E-3</c:v>
                </c:pt>
                <c:pt idx="322">
                  <c:v>2.8618863124816331E-3</c:v>
                </c:pt>
                <c:pt idx="323">
                  <c:v>2.6385382948879402E-3</c:v>
                </c:pt>
                <c:pt idx="324">
                  <c:v>2.1842083365184502E-3</c:v>
                </c:pt>
                <c:pt idx="325">
                  <c:v>2.8042168981864406E-3</c:v>
                </c:pt>
                <c:pt idx="326">
                  <c:v>2.1684947899577906E-3</c:v>
                </c:pt>
                <c:pt idx="327">
                  <c:v>2.6516642126243723E-3</c:v>
                </c:pt>
                <c:pt idx="328">
                  <c:v>2.5976834963838107E-3</c:v>
                </c:pt>
                <c:pt idx="329">
                  <c:v>2.9264760188454884E-3</c:v>
                </c:pt>
                <c:pt idx="330">
                  <c:v>2.8864994034972619E-3</c:v>
                </c:pt>
                <c:pt idx="331">
                  <c:v>2.7999626330548468E-3</c:v>
                </c:pt>
                <c:pt idx="332">
                  <c:v>2.5784961755866012E-3</c:v>
                </c:pt>
                <c:pt idx="333">
                  <c:v>2.6002325877300548E-3</c:v>
                </c:pt>
                <c:pt idx="334">
                  <c:v>2.4761478172430542E-3</c:v>
                </c:pt>
                <c:pt idx="335">
                  <c:v>2.5311762023460544E-3</c:v>
                </c:pt>
                <c:pt idx="336">
                  <c:v>2.5364579633957748E-3</c:v>
                </c:pt>
                <c:pt idx="337">
                  <c:v>2.5451739762417124E-3</c:v>
                </c:pt>
                <c:pt idx="338">
                  <c:v>2.7524544518836461E-3</c:v>
                </c:pt>
                <c:pt idx="339">
                  <c:v>2.5069470418174118E-3</c:v>
                </c:pt>
                <c:pt idx="340">
                  <c:v>2.6814485142233288E-3</c:v>
                </c:pt>
                <c:pt idx="341">
                  <c:v>2.9200332759893735E-3</c:v>
                </c:pt>
                <c:pt idx="342">
                  <c:v>2.3985073120207038E-3</c:v>
                </c:pt>
                <c:pt idx="343">
                  <c:v>2.724836836773545E-3</c:v>
                </c:pt>
                <c:pt idx="344">
                  <c:v>2.6874794154783679E-3</c:v>
                </c:pt>
                <c:pt idx="345">
                  <c:v>2.0493862784932509E-3</c:v>
                </c:pt>
                <c:pt idx="346">
                  <c:v>2.6427147601373732E-3</c:v>
                </c:pt>
                <c:pt idx="347">
                  <c:v>2.6788600559609077E-3</c:v>
                </c:pt>
                <c:pt idx="348">
                  <c:v>2.6239319893784298E-3</c:v>
                </c:pt>
                <c:pt idx="349">
                  <c:v>2.5789012275670192E-3</c:v>
                </c:pt>
                <c:pt idx="350">
                  <c:v>2.6563194817047038E-3</c:v>
                </c:pt>
                <c:pt idx="351">
                  <c:v>2.4365816424765509E-3</c:v>
                </c:pt>
                <c:pt idx="352">
                  <c:v>2.3396863460493841E-3</c:v>
                </c:pt>
                <c:pt idx="353">
                  <c:v>2.7439285514717919E-3</c:v>
                </c:pt>
                <c:pt idx="354">
                  <c:v>2.5550492429075138E-3</c:v>
                </c:pt>
                <c:pt idx="355">
                  <c:v>2.6269754943900698E-3</c:v>
                </c:pt>
                <c:pt idx="356">
                  <c:v>2.2407515612415077E-3</c:v>
                </c:pt>
                <c:pt idx="357">
                  <c:v>2.5203596211596218E-3</c:v>
                </c:pt>
                <c:pt idx="358">
                  <c:v>2.3826285145879568E-3</c:v>
                </c:pt>
                <c:pt idx="359">
                  <c:v>2.768990040276741E-3</c:v>
                </c:pt>
                <c:pt idx="360">
                  <c:v>2.2974614521479369E-3</c:v>
                </c:pt>
                <c:pt idx="361">
                  <c:v>2.4552565322908731E-3</c:v>
                </c:pt>
                <c:pt idx="362">
                  <c:v>2.3089859208838149E-3</c:v>
                </c:pt>
                <c:pt idx="363">
                  <c:v>2.6319181344635987E-3</c:v>
                </c:pt>
                <c:pt idx="364">
                  <c:v>2.4745453050978405E-3</c:v>
                </c:pt>
                <c:pt idx="365">
                  <c:v>2.9523000453490766E-3</c:v>
                </c:pt>
                <c:pt idx="366">
                  <c:v>2.4759591149563658E-3</c:v>
                </c:pt>
                <c:pt idx="367">
                  <c:v>2.5010472620133166E-3</c:v>
                </c:pt>
                <c:pt idx="368">
                  <c:v>2.481674310355079E-3</c:v>
                </c:pt>
                <c:pt idx="369">
                  <c:v>2.6818694274990673E-3</c:v>
                </c:pt>
                <c:pt idx="370">
                  <c:v>2.4678952749225677E-3</c:v>
                </c:pt>
                <c:pt idx="371">
                  <c:v>2.6457308851175203E-3</c:v>
                </c:pt>
                <c:pt idx="372">
                  <c:v>2.570123520052107E-3</c:v>
                </c:pt>
                <c:pt idx="373">
                  <c:v>2.9728189751906881E-3</c:v>
                </c:pt>
                <c:pt idx="374">
                  <c:v>2.3795883364199702E-3</c:v>
                </c:pt>
                <c:pt idx="375">
                  <c:v>2.4627659763678503E-3</c:v>
                </c:pt>
                <c:pt idx="376">
                  <c:v>2.367769130835961E-3</c:v>
                </c:pt>
                <c:pt idx="377">
                  <c:v>2.5530132662014114E-3</c:v>
                </c:pt>
                <c:pt idx="378">
                  <c:v>2.4158310901952907E-3</c:v>
                </c:pt>
                <c:pt idx="379">
                  <c:v>2.9723911556982304E-3</c:v>
                </c:pt>
                <c:pt idx="380">
                  <c:v>2.6303198392699742E-3</c:v>
                </c:pt>
                <c:pt idx="381">
                  <c:v>2.515487276070229E-3</c:v>
                </c:pt>
                <c:pt idx="382">
                  <c:v>2.2494890243824756E-3</c:v>
                </c:pt>
                <c:pt idx="383">
                  <c:v>2.4084655820666807E-3</c:v>
                </c:pt>
                <c:pt idx="384">
                  <c:v>2.7132105097415864E-3</c:v>
                </c:pt>
                <c:pt idx="385">
                  <c:v>2.5270555582087837E-3</c:v>
                </c:pt>
                <c:pt idx="386">
                  <c:v>2.1735534344453225E-3</c:v>
                </c:pt>
                <c:pt idx="387">
                  <c:v>2.4086449314744498E-3</c:v>
                </c:pt>
                <c:pt idx="388">
                  <c:v>2.7153138506745855E-3</c:v>
                </c:pt>
                <c:pt idx="389">
                  <c:v>2.8214158659275812E-3</c:v>
                </c:pt>
                <c:pt idx="390">
                  <c:v>2.5438664995309809E-3</c:v>
                </c:pt>
                <c:pt idx="391">
                  <c:v>2.7791466226244929E-3</c:v>
                </c:pt>
                <c:pt idx="392">
                  <c:v>2.4146524402727911E-3</c:v>
                </c:pt>
                <c:pt idx="393">
                  <c:v>2.4566713061692472E-3</c:v>
                </c:pt>
                <c:pt idx="394">
                  <c:v>2.5122831970199795E-3</c:v>
                </c:pt>
                <c:pt idx="395">
                  <c:v>2.7316483632821966E-3</c:v>
                </c:pt>
                <c:pt idx="396">
                  <c:v>2.1167176366580112E-3</c:v>
                </c:pt>
                <c:pt idx="397">
                  <c:v>2.5690825912082411E-3</c:v>
                </c:pt>
                <c:pt idx="398">
                  <c:v>2.5041263613476408E-3</c:v>
                </c:pt>
                <c:pt idx="399">
                  <c:v>2.2880036026951983E-3</c:v>
                </c:pt>
              </c:numCache>
            </c:numRef>
          </c:val>
          <c:smooth val="0"/>
          <c:extLst>
            <c:ext xmlns:c16="http://schemas.microsoft.com/office/drawing/2014/chart" uri="{C3380CC4-5D6E-409C-BE32-E72D297353CC}">
              <c16:uniqueId val="{00000000-7CEF-4653-9C47-00C256E5D90B}"/>
            </c:ext>
          </c:extLst>
        </c:ser>
        <c:ser>
          <c:idx val="1"/>
          <c:order val="1"/>
          <c:tx>
            <c:v>M</c:v>
          </c:tx>
          <c:spPr>
            <a:ln w="22225" cap="rnd">
              <a:solidFill>
                <a:srgbClr val="92D050"/>
              </a:solidFill>
              <a:round/>
            </a:ln>
            <a:effectLst/>
          </c:spPr>
          <c:marker>
            <c:symbol val="none"/>
          </c:marker>
          <c:cat>
            <c:numRef>
              <c:f>Stimulus!$U$2:$U$401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Stimulus!$W$2:$W$401</c:f>
              <c:numCache>
                <c:formatCode>General</c:formatCode>
                <c:ptCount val="400"/>
                <c:pt idx="0">
                  <c:v>5.7374444057279326E-3</c:v>
                </c:pt>
                <c:pt idx="1">
                  <c:v>5.5305493684784067E-3</c:v>
                </c:pt>
                <c:pt idx="2">
                  <c:v>5.4150199366920686E-3</c:v>
                </c:pt>
                <c:pt idx="3">
                  <c:v>5.8652045577243144E-3</c:v>
                </c:pt>
                <c:pt idx="4">
                  <c:v>5.7298843022180893E-3</c:v>
                </c:pt>
                <c:pt idx="5">
                  <c:v>6.0034304339126694E-3</c:v>
                </c:pt>
                <c:pt idx="6">
                  <c:v>5.8403982835110837E-3</c:v>
                </c:pt>
                <c:pt idx="7">
                  <c:v>5.9201854239632401E-3</c:v>
                </c:pt>
                <c:pt idx="8">
                  <c:v>6.0412423580234517E-3</c:v>
                </c:pt>
                <c:pt idx="9">
                  <c:v>5.3806119313300977E-3</c:v>
                </c:pt>
                <c:pt idx="10">
                  <c:v>5.8735711368946165E-3</c:v>
                </c:pt>
                <c:pt idx="11">
                  <c:v>5.7920644344354056E-3</c:v>
                </c:pt>
                <c:pt idx="12">
                  <c:v>5.8236607193322314E-3</c:v>
                </c:pt>
                <c:pt idx="13">
                  <c:v>5.7523163993942489E-3</c:v>
                </c:pt>
                <c:pt idx="14">
                  <c:v>5.8381493366037951E-3</c:v>
                </c:pt>
                <c:pt idx="15">
                  <c:v>5.6287020930774201E-3</c:v>
                </c:pt>
                <c:pt idx="16">
                  <c:v>5.4328912351728426E-3</c:v>
                </c:pt>
                <c:pt idx="17">
                  <c:v>5.6673742567440004E-3</c:v>
                </c:pt>
                <c:pt idx="18">
                  <c:v>5.3999355689801345E-3</c:v>
                </c:pt>
                <c:pt idx="19">
                  <c:v>5.5820113973678058E-3</c:v>
                </c:pt>
                <c:pt idx="20">
                  <c:v>5.4423930402812161E-3</c:v>
                </c:pt>
                <c:pt idx="21">
                  <c:v>5.6657063931571669E-3</c:v>
                </c:pt>
                <c:pt idx="22">
                  <c:v>5.9880720085010216E-3</c:v>
                </c:pt>
                <c:pt idx="23">
                  <c:v>5.3802873735436709E-3</c:v>
                </c:pt>
                <c:pt idx="24">
                  <c:v>6.2129066597119134E-3</c:v>
                </c:pt>
                <c:pt idx="25">
                  <c:v>5.6162384608215475E-3</c:v>
                </c:pt>
                <c:pt idx="26">
                  <c:v>5.5818015631457782E-3</c:v>
                </c:pt>
                <c:pt idx="27">
                  <c:v>5.9062841023594563E-3</c:v>
                </c:pt>
                <c:pt idx="28">
                  <c:v>5.7864996592263528E-3</c:v>
                </c:pt>
                <c:pt idx="29">
                  <c:v>5.3291814642999818E-3</c:v>
                </c:pt>
                <c:pt idx="30">
                  <c:v>5.9487044365647244E-3</c:v>
                </c:pt>
                <c:pt idx="31">
                  <c:v>5.2872555458628682E-3</c:v>
                </c:pt>
                <c:pt idx="32">
                  <c:v>5.4901942121251494E-3</c:v>
                </c:pt>
                <c:pt idx="33">
                  <c:v>5.6453698076916973E-3</c:v>
                </c:pt>
                <c:pt idx="34">
                  <c:v>5.3086063576385711E-3</c:v>
                </c:pt>
                <c:pt idx="35">
                  <c:v>5.8352533117560631E-3</c:v>
                </c:pt>
                <c:pt idx="36">
                  <c:v>5.775346159585905E-3</c:v>
                </c:pt>
                <c:pt idx="37">
                  <c:v>5.8442660619964313E-3</c:v>
                </c:pt>
                <c:pt idx="38">
                  <c:v>5.5228200960220838E-3</c:v>
                </c:pt>
                <c:pt idx="39">
                  <c:v>6.1024262495510267E-3</c:v>
                </c:pt>
                <c:pt idx="40">
                  <c:v>5.880575328447212E-3</c:v>
                </c:pt>
                <c:pt idx="41">
                  <c:v>5.7970715467122319E-3</c:v>
                </c:pt>
                <c:pt idx="42">
                  <c:v>5.6196783280397363E-3</c:v>
                </c:pt>
                <c:pt idx="43">
                  <c:v>5.8087161271753356E-3</c:v>
                </c:pt>
                <c:pt idx="44">
                  <c:v>5.791870695155789E-3</c:v>
                </c:pt>
                <c:pt idx="45">
                  <c:v>5.5124798485209296E-3</c:v>
                </c:pt>
                <c:pt idx="46">
                  <c:v>5.9034990705421272E-3</c:v>
                </c:pt>
                <c:pt idx="47">
                  <c:v>5.7453378592165682E-3</c:v>
                </c:pt>
                <c:pt idx="48">
                  <c:v>5.6101329149340073E-3</c:v>
                </c:pt>
                <c:pt idx="49">
                  <c:v>5.9540160553112802E-3</c:v>
                </c:pt>
                <c:pt idx="50">
                  <c:v>5.5818687574173175E-3</c:v>
                </c:pt>
                <c:pt idx="51">
                  <c:v>6.0661986756669331E-3</c:v>
                </c:pt>
                <c:pt idx="52">
                  <c:v>5.4861276106023876E-3</c:v>
                </c:pt>
                <c:pt idx="53">
                  <c:v>6.364620040717449E-3</c:v>
                </c:pt>
                <c:pt idx="54">
                  <c:v>5.4631045262582912E-3</c:v>
                </c:pt>
                <c:pt idx="55">
                  <c:v>5.3675599811317419E-3</c:v>
                </c:pt>
                <c:pt idx="56">
                  <c:v>5.6962669065181628E-3</c:v>
                </c:pt>
                <c:pt idx="57">
                  <c:v>5.9197553750023257E-3</c:v>
                </c:pt>
                <c:pt idx="58">
                  <c:v>5.6265817719677791E-3</c:v>
                </c:pt>
                <c:pt idx="59">
                  <c:v>5.5688294724961342E-3</c:v>
                </c:pt>
                <c:pt idx="60">
                  <c:v>5.7324373524451694E-3</c:v>
                </c:pt>
                <c:pt idx="61">
                  <c:v>5.8321816564784476E-3</c:v>
                </c:pt>
                <c:pt idx="62">
                  <c:v>5.2237186476469868E-3</c:v>
                </c:pt>
                <c:pt idx="63">
                  <c:v>5.7756010449810397E-3</c:v>
                </c:pt>
                <c:pt idx="64">
                  <c:v>5.5470461203427791E-3</c:v>
                </c:pt>
                <c:pt idx="65">
                  <c:v>5.4510205380778757E-3</c:v>
                </c:pt>
                <c:pt idx="66">
                  <c:v>5.9073856039289089E-3</c:v>
                </c:pt>
                <c:pt idx="67">
                  <c:v>5.2616644479401582E-3</c:v>
                </c:pt>
                <c:pt idx="68">
                  <c:v>5.8897967987932391E-3</c:v>
                </c:pt>
                <c:pt idx="69">
                  <c:v>5.8604891357084609E-3</c:v>
                </c:pt>
                <c:pt idx="70">
                  <c:v>5.580862132256858E-3</c:v>
                </c:pt>
                <c:pt idx="71">
                  <c:v>6.0244604312694123E-3</c:v>
                </c:pt>
                <c:pt idx="72">
                  <c:v>5.8778974783101744E-3</c:v>
                </c:pt>
                <c:pt idx="73">
                  <c:v>5.5584994919774464E-3</c:v>
                </c:pt>
                <c:pt idx="74">
                  <c:v>5.8427620853870044E-3</c:v>
                </c:pt>
                <c:pt idx="75">
                  <c:v>5.9953818954349772E-3</c:v>
                </c:pt>
                <c:pt idx="76">
                  <c:v>5.5940685006859074E-3</c:v>
                </c:pt>
                <c:pt idx="77">
                  <c:v>5.5375968889041817E-3</c:v>
                </c:pt>
                <c:pt idx="78">
                  <c:v>5.4033702056938224E-3</c:v>
                </c:pt>
                <c:pt idx="79">
                  <c:v>5.4684402492759E-3</c:v>
                </c:pt>
                <c:pt idx="80">
                  <c:v>5.8644417394583728E-3</c:v>
                </c:pt>
                <c:pt idx="81">
                  <c:v>5.4955852171311706E-3</c:v>
                </c:pt>
                <c:pt idx="82">
                  <c:v>5.6988907726325559E-3</c:v>
                </c:pt>
                <c:pt idx="83">
                  <c:v>5.6406256522465144E-3</c:v>
                </c:pt>
                <c:pt idx="84">
                  <c:v>5.8249877099982314E-3</c:v>
                </c:pt>
                <c:pt idx="85">
                  <c:v>5.656430311102998E-3</c:v>
                </c:pt>
                <c:pt idx="86">
                  <c:v>5.61107035483175E-3</c:v>
                </c:pt>
                <c:pt idx="87">
                  <c:v>5.4508766645745797E-3</c:v>
                </c:pt>
                <c:pt idx="88">
                  <c:v>5.629907787011194E-3</c:v>
                </c:pt>
                <c:pt idx="89">
                  <c:v>5.9185267965290731E-3</c:v>
                </c:pt>
                <c:pt idx="90">
                  <c:v>5.2782403362654417E-3</c:v>
                </c:pt>
                <c:pt idx="91">
                  <c:v>5.176098358888344E-3</c:v>
                </c:pt>
                <c:pt idx="92">
                  <c:v>5.7334416689927654E-3</c:v>
                </c:pt>
                <c:pt idx="93">
                  <c:v>5.9259380590421821E-3</c:v>
                </c:pt>
                <c:pt idx="94">
                  <c:v>5.9167493284031161E-3</c:v>
                </c:pt>
                <c:pt idx="95">
                  <c:v>5.9988000869162159E-3</c:v>
                </c:pt>
                <c:pt idx="96">
                  <c:v>5.411540489741332E-3</c:v>
                </c:pt>
                <c:pt idx="97">
                  <c:v>5.7674985650680213E-3</c:v>
                </c:pt>
                <c:pt idx="98">
                  <c:v>5.5331403215669196E-3</c:v>
                </c:pt>
                <c:pt idx="99">
                  <c:v>5.5361782748945855E-3</c:v>
                </c:pt>
                <c:pt idx="100">
                  <c:v>5.5587312097921714E-3</c:v>
                </c:pt>
                <c:pt idx="101">
                  <c:v>5.5256553201473496E-3</c:v>
                </c:pt>
                <c:pt idx="102">
                  <c:v>5.3325376832095853E-3</c:v>
                </c:pt>
                <c:pt idx="103">
                  <c:v>6.0578750569345282E-3</c:v>
                </c:pt>
                <c:pt idx="104">
                  <c:v>5.6336028148386173E-3</c:v>
                </c:pt>
                <c:pt idx="105">
                  <c:v>5.9261422873077918E-3</c:v>
                </c:pt>
                <c:pt idx="106">
                  <c:v>5.7360446406684203E-3</c:v>
                </c:pt>
                <c:pt idx="107">
                  <c:v>5.5833831687024209E-3</c:v>
                </c:pt>
                <c:pt idx="108">
                  <c:v>5.6969113681804417E-3</c:v>
                </c:pt>
                <c:pt idx="109">
                  <c:v>5.8537726142213675E-3</c:v>
                </c:pt>
                <c:pt idx="110">
                  <c:v>5.5700300573867864E-3</c:v>
                </c:pt>
                <c:pt idx="111">
                  <c:v>5.6595113291592657E-3</c:v>
                </c:pt>
                <c:pt idx="112">
                  <c:v>5.7855460096069575E-3</c:v>
                </c:pt>
                <c:pt idx="113">
                  <c:v>5.7273081862104754E-3</c:v>
                </c:pt>
                <c:pt idx="114">
                  <c:v>5.5972229585031577E-3</c:v>
                </c:pt>
                <c:pt idx="115">
                  <c:v>6.0765633149698749E-3</c:v>
                </c:pt>
                <c:pt idx="116">
                  <c:v>5.5859310517248559E-3</c:v>
                </c:pt>
                <c:pt idx="117">
                  <c:v>5.3342553835957797E-3</c:v>
                </c:pt>
                <c:pt idx="118">
                  <c:v>6.0032572546768479E-3</c:v>
                </c:pt>
                <c:pt idx="119">
                  <c:v>5.7260203935995324E-3</c:v>
                </c:pt>
                <c:pt idx="120">
                  <c:v>5.6039650489891381E-3</c:v>
                </c:pt>
                <c:pt idx="121">
                  <c:v>5.3670816229317922E-3</c:v>
                </c:pt>
                <c:pt idx="122">
                  <c:v>5.4786524787528426E-3</c:v>
                </c:pt>
                <c:pt idx="123">
                  <c:v>5.9072524712736043E-3</c:v>
                </c:pt>
                <c:pt idx="124">
                  <c:v>5.7138531999979987E-3</c:v>
                </c:pt>
                <c:pt idx="125">
                  <c:v>5.8539735258877658E-3</c:v>
                </c:pt>
                <c:pt idx="126">
                  <c:v>5.8541602053852112E-3</c:v>
                </c:pt>
                <c:pt idx="127">
                  <c:v>5.716669998126203E-3</c:v>
                </c:pt>
                <c:pt idx="128">
                  <c:v>5.7419907726233973E-3</c:v>
                </c:pt>
                <c:pt idx="129">
                  <c:v>5.6853484283108519E-3</c:v>
                </c:pt>
                <c:pt idx="130">
                  <c:v>5.6652379243324943E-3</c:v>
                </c:pt>
                <c:pt idx="131">
                  <c:v>5.5052745639987653E-3</c:v>
                </c:pt>
                <c:pt idx="132">
                  <c:v>5.6199429768289356E-3</c:v>
                </c:pt>
                <c:pt idx="133">
                  <c:v>5.9250246594401753E-3</c:v>
                </c:pt>
                <c:pt idx="134">
                  <c:v>5.9023066194583661E-3</c:v>
                </c:pt>
                <c:pt idx="135">
                  <c:v>6.2681273896961062E-3</c:v>
                </c:pt>
                <c:pt idx="136">
                  <c:v>5.6154841871612097E-3</c:v>
                </c:pt>
                <c:pt idx="137">
                  <c:v>5.6891850070784162E-3</c:v>
                </c:pt>
                <c:pt idx="138">
                  <c:v>5.5723294830922953E-3</c:v>
                </c:pt>
                <c:pt idx="139">
                  <c:v>5.8346033018300521E-3</c:v>
                </c:pt>
                <c:pt idx="140">
                  <c:v>5.9534367628190036E-3</c:v>
                </c:pt>
                <c:pt idx="141">
                  <c:v>5.756264439628473E-3</c:v>
                </c:pt>
                <c:pt idx="142">
                  <c:v>5.7397434472258348E-3</c:v>
                </c:pt>
                <c:pt idx="143">
                  <c:v>6.3461353861098985E-3</c:v>
                </c:pt>
                <c:pt idx="144">
                  <c:v>5.4001247558580229E-3</c:v>
                </c:pt>
                <c:pt idx="145">
                  <c:v>5.6519446876029632E-3</c:v>
                </c:pt>
                <c:pt idx="146">
                  <c:v>5.9913413146451275E-3</c:v>
                </c:pt>
                <c:pt idx="147">
                  <c:v>5.7434488726834081E-3</c:v>
                </c:pt>
                <c:pt idx="148">
                  <c:v>5.7620171633776312E-3</c:v>
                </c:pt>
                <c:pt idx="149">
                  <c:v>5.8877409570690358E-3</c:v>
                </c:pt>
                <c:pt idx="150">
                  <c:v>5.6765869807100999E-3</c:v>
                </c:pt>
                <c:pt idx="151">
                  <c:v>5.5047834696156381E-3</c:v>
                </c:pt>
                <c:pt idx="152">
                  <c:v>5.4293411786917045E-3</c:v>
                </c:pt>
                <c:pt idx="153">
                  <c:v>5.8268507833364805E-3</c:v>
                </c:pt>
                <c:pt idx="154">
                  <c:v>5.530147002467325E-3</c:v>
                </c:pt>
                <c:pt idx="155">
                  <c:v>5.8039930237119772E-3</c:v>
                </c:pt>
                <c:pt idx="156">
                  <c:v>5.6136191130223391E-3</c:v>
                </c:pt>
                <c:pt idx="157">
                  <c:v>5.5015071004871239E-3</c:v>
                </c:pt>
                <c:pt idx="158">
                  <c:v>5.7766989585106773E-3</c:v>
                </c:pt>
                <c:pt idx="159">
                  <c:v>5.582817588095197E-3</c:v>
                </c:pt>
                <c:pt idx="160">
                  <c:v>5.6989153828674328E-3</c:v>
                </c:pt>
                <c:pt idx="161">
                  <c:v>5.7048279773722005E-3</c:v>
                </c:pt>
                <c:pt idx="162">
                  <c:v>5.7533651627258466E-3</c:v>
                </c:pt>
                <c:pt idx="163">
                  <c:v>5.9918410725633749E-3</c:v>
                </c:pt>
                <c:pt idx="164">
                  <c:v>5.2742849657937442E-3</c:v>
                </c:pt>
                <c:pt idx="165">
                  <c:v>5.6597752490769593E-3</c:v>
                </c:pt>
                <c:pt idx="166">
                  <c:v>5.5897140187685865E-3</c:v>
                </c:pt>
                <c:pt idx="167">
                  <c:v>5.8444730475340602E-3</c:v>
                </c:pt>
                <c:pt idx="168">
                  <c:v>5.8457866003715688E-3</c:v>
                </c:pt>
                <c:pt idx="169">
                  <c:v>5.225498911501732E-3</c:v>
                </c:pt>
                <c:pt idx="170">
                  <c:v>5.6723477773089892E-3</c:v>
                </c:pt>
                <c:pt idx="171">
                  <c:v>5.9466211247889691E-3</c:v>
                </c:pt>
                <c:pt idx="172">
                  <c:v>5.8470932652185878E-3</c:v>
                </c:pt>
                <c:pt idx="173">
                  <c:v>5.605611751766066E-3</c:v>
                </c:pt>
                <c:pt idx="174">
                  <c:v>5.4585476178423244E-3</c:v>
                </c:pt>
                <c:pt idx="175">
                  <c:v>5.2919924320002764E-3</c:v>
                </c:pt>
                <c:pt idx="176">
                  <c:v>5.6844731836023432E-3</c:v>
                </c:pt>
                <c:pt idx="177">
                  <c:v>5.6458217797371504E-3</c:v>
                </c:pt>
                <c:pt idx="178">
                  <c:v>5.5126755005776157E-3</c:v>
                </c:pt>
                <c:pt idx="179">
                  <c:v>5.8402016090341197E-3</c:v>
                </c:pt>
                <c:pt idx="180">
                  <c:v>5.9906027255684381E-3</c:v>
                </c:pt>
                <c:pt idx="181">
                  <c:v>5.2817036808560204E-3</c:v>
                </c:pt>
                <c:pt idx="182">
                  <c:v>5.6244562971154181E-3</c:v>
                </c:pt>
                <c:pt idx="183">
                  <c:v>6.0058984786557062E-3</c:v>
                </c:pt>
                <c:pt idx="184">
                  <c:v>5.6888567558284623E-3</c:v>
                </c:pt>
                <c:pt idx="185">
                  <c:v>5.5809879171647538E-3</c:v>
                </c:pt>
                <c:pt idx="186">
                  <c:v>5.5675468017224094E-3</c:v>
                </c:pt>
                <c:pt idx="187">
                  <c:v>5.9885755930838827E-3</c:v>
                </c:pt>
                <c:pt idx="188">
                  <c:v>5.8643888513517199E-3</c:v>
                </c:pt>
                <c:pt idx="189">
                  <c:v>5.7725065991726231E-3</c:v>
                </c:pt>
                <c:pt idx="190">
                  <c:v>5.6545298887083588E-3</c:v>
                </c:pt>
                <c:pt idx="191">
                  <c:v>5.6274196433880519E-3</c:v>
                </c:pt>
                <c:pt idx="192">
                  <c:v>5.264811978594036E-3</c:v>
                </c:pt>
                <c:pt idx="193">
                  <c:v>5.484728973497539E-3</c:v>
                </c:pt>
                <c:pt idx="194">
                  <c:v>5.6544359818979893E-3</c:v>
                </c:pt>
                <c:pt idx="195">
                  <c:v>5.7951236821196933E-3</c:v>
                </c:pt>
                <c:pt idx="196">
                  <c:v>5.4495793239445426E-3</c:v>
                </c:pt>
                <c:pt idx="197">
                  <c:v>5.0007728891351376E-3</c:v>
                </c:pt>
                <c:pt idx="198">
                  <c:v>6.1131252740476844E-3</c:v>
                </c:pt>
                <c:pt idx="199">
                  <c:v>5.7117365739343517E-3</c:v>
                </c:pt>
                <c:pt idx="200">
                  <c:v>5.6826964649262929E-3</c:v>
                </c:pt>
                <c:pt idx="201">
                  <c:v>5.6826964649262929E-3</c:v>
                </c:pt>
                <c:pt idx="202">
                  <c:v>5.6826964649262929E-3</c:v>
                </c:pt>
                <c:pt idx="203">
                  <c:v>5.6826964649262929E-3</c:v>
                </c:pt>
                <c:pt idx="204">
                  <c:v>5.6826964649262929E-3</c:v>
                </c:pt>
                <c:pt idx="205">
                  <c:v>5.6826964649262929E-3</c:v>
                </c:pt>
                <c:pt idx="206">
                  <c:v>5.6826964649262929E-3</c:v>
                </c:pt>
                <c:pt idx="207">
                  <c:v>5.6826964649262929E-3</c:v>
                </c:pt>
                <c:pt idx="208">
                  <c:v>5.6826964649262929E-3</c:v>
                </c:pt>
                <c:pt idx="209">
                  <c:v>5.6826964649262929E-3</c:v>
                </c:pt>
                <c:pt idx="210">
                  <c:v>5.6826964649262929E-3</c:v>
                </c:pt>
                <c:pt idx="211">
                  <c:v>5.6826964649262929E-3</c:v>
                </c:pt>
                <c:pt idx="212">
                  <c:v>5.6826964649262929E-3</c:v>
                </c:pt>
                <c:pt idx="213">
                  <c:v>5.6826964649262929E-3</c:v>
                </c:pt>
                <c:pt idx="214">
                  <c:v>5.6826964649262929E-3</c:v>
                </c:pt>
                <c:pt idx="215">
                  <c:v>5.6826964649262929E-3</c:v>
                </c:pt>
                <c:pt idx="216">
                  <c:v>5.6826964649262929E-3</c:v>
                </c:pt>
                <c:pt idx="217">
                  <c:v>5.6826964649262929E-3</c:v>
                </c:pt>
                <c:pt idx="218">
                  <c:v>5.6826964649262929E-3</c:v>
                </c:pt>
                <c:pt idx="219">
                  <c:v>5.6826964649262929E-3</c:v>
                </c:pt>
                <c:pt idx="220">
                  <c:v>5.6826964649262929E-3</c:v>
                </c:pt>
                <c:pt idx="221">
                  <c:v>5.6826964649262929E-3</c:v>
                </c:pt>
                <c:pt idx="222">
                  <c:v>5.6826964649262929E-3</c:v>
                </c:pt>
                <c:pt idx="223">
                  <c:v>5.6826964649262929E-3</c:v>
                </c:pt>
                <c:pt idx="224">
                  <c:v>5.6826964649262929E-3</c:v>
                </c:pt>
                <c:pt idx="225">
                  <c:v>5.6826964649262929E-3</c:v>
                </c:pt>
                <c:pt idx="226">
                  <c:v>5.6826964649262929E-3</c:v>
                </c:pt>
                <c:pt idx="227">
                  <c:v>5.6826964649262929E-3</c:v>
                </c:pt>
                <c:pt idx="228">
                  <c:v>5.6826964649262929E-3</c:v>
                </c:pt>
                <c:pt idx="229">
                  <c:v>5.6826964649262929E-3</c:v>
                </c:pt>
                <c:pt idx="230">
                  <c:v>5.6826964649262929E-3</c:v>
                </c:pt>
                <c:pt idx="231">
                  <c:v>5.6826964649262929E-3</c:v>
                </c:pt>
                <c:pt idx="232">
                  <c:v>5.6826964649262929E-3</c:v>
                </c:pt>
                <c:pt idx="233">
                  <c:v>5.6826964649262929E-3</c:v>
                </c:pt>
                <c:pt idx="234">
                  <c:v>5.6826964649262929E-3</c:v>
                </c:pt>
                <c:pt idx="235">
                  <c:v>5.6826964649262929E-3</c:v>
                </c:pt>
                <c:pt idx="236">
                  <c:v>5.6826964649262929E-3</c:v>
                </c:pt>
                <c:pt idx="237">
                  <c:v>5.6826964649262929E-3</c:v>
                </c:pt>
                <c:pt idx="238">
                  <c:v>5.6826964649262929E-3</c:v>
                </c:pt>
                <c:pt idx="239">
                  <c:v>5.6826964649262929E-3</c:v>
                </c:pt>
                <c:pt idx="240">
                  <c:v>5.6826964649262929E-3</c:v>
                </c:pt>
                <c:pt idx="241">
                  <c:v>5.6826964649262929E-3</c:v>
                </c:pt>
                <c:pt idx="242">
                  <c:v>5.6826964649262929E-3</c:v>
                </c:pt>
                <c:pt idx="243">
                  <c:v>5.6826964649262929E-3</c:v>
                </c:pt>
                <c:pt idx="244">
                  <c:v>5.6826964649262929E-3</c:v>
                </c:pt>
                <c:pt idx="245">
                  <c:v>5.6826964649262929E-3</c:v>
                </c:pt>
                <c:pt idx="246">
                  <c:v>5.6826964649262929E-3</c:v>
                </c:pt>
                <c:pt idx="247">
                  <c:v>5.6826964649262929E-3</c:v>
                </c:pt>
                <c:pt idx="248">
                  <c:v>5.6826964649262929E-3</c:v>
                </c:pt>
                <c:pt idx="249">
                  <c:v>5.6826964649262929E-3</c:v>
                </c:pt>
                <c:pt idx="250">
                  <c:v>5.6826964649262929E-3</c:v>
                </c:pt>
                <c:pt idx="251">
                  <c:v>5.6826964649262929E-3</c:v>
                </c:pt>
                <c:pt idx="252">
                  <c:v>5.6826964649262929E-3</c:v>
                </c:pt>
                <c:pt idx="253">
                  <c:v>5.6826964649262929E-3</c:v>
                </c:pt>
                <c:pt idx="254">
                  <c:v>5.6826964649262929E-3</c:v>
                </c:pt>
                <c:pt idx="255">
                  <c:v>5.6826964649262929E-3</c:v>
                </c:pt>
                <c:pt idx="256">
                  <c:v>5.6826964649262929E-3</c:v>
                </c:pt>
                <c:pt idx="257">
                  <c:v>5.6826964649262929E-3</c:v>
                </c:pt>
                <c:pt idx="258">
                  <c:v>5.6826964649262929E-3</c:v>
                </c:pt>
                <c:pt idx="259">
                  <c:v>5.6826964649262929E-3</c:v>
                </c:pt>
                <c:pt idx="260">
                  <c:v>5.6826964649262929E-3</c:v>
                </c:pt>
                <c:pt idx="261">
                  <c:v>5.6826964649262929E-3</c:v>
                </c:pt>
                <c:pt idx="262">
                  <c:v>5.6826964649262929E-3</c:v>
                </c:pt>
                <c:pt idx="263">
                  <c:v>5.6826964649262929E-3</c:v>
                </c:pt>
                <c:pt idx="264">
                  <c:v>5.6826964649262929E-3</c:v>
                </c:pt>
                <c:pt idx="265">
                  <c:v>5.6826964649262929E-3</c:v>
                </c:pt>
                <c:pt idx="266">
                  <c:v>5.6826964649262929E-3</c:v>
                </c:pt>
                <c:pt idx="267">
                  <c:v>5.6826964649262929E-3</c:v>
                </c:pt>
                <c:pt idx="268">
                  <c:v>5.6826964649262929E-3</c:v>
                </c:pt>
                <c:pt idx="269">
                  <c:v>5.6826964649262929E-3</c:v>
                </c:pt>
                <c:pt idx="270">
                  <c:v>5.6826964649262929E-3</c:v>
                </c:pt>
                <c:pt idx="271">
                  <c:v>5.6826964649262929E-3</c:v>
                </c:pt>
                <c:pt idx="272">
                  <c:v>5.6826964649262929E-3</c:v>
                </c:pt>
                <c:pt idx="273">
                  <c:v>5.6826964649262929E-3</c:v>
                </c:pt>
                <c:pt idx="274">
                  <c:v>5.6826964649262929E-3</c:v>
                </c:pt>
                <c:pt idx="275">
                  <c:v>5.6826964649262929E-3</c:v>
                </c:pt>
                <c:pt idx="276">
                  <c:v>5.6826964649262929E-3</c:v>
                </c:pt>
                <c:pt idx="277">
                  <c:v>5.6826964649262929E-3</c:v>
                </c:pt>
                <c:pt idx="278">
                  <c:v>5.6826964649262929E-3</c:v>
                </c:pt>
                <c:pt idx="279">
                  <c:v>5.6826964649262929E-3</c:v>
                </c:pt>
                <c:pt idx="280">
                  <c:v>5.6826964649262929E-3</c:v>
                </c:pt>
                <c:pt idx="281">
                  <c:v>5.6826964649262929E-3</c:v>
                </c:pt>
                <c:pt idx="282">
                  <c:v>5.6826964649262929E-3</c:v>
                </c:pt>
                <c:pt idx="283">
                  <c:v>5.6826964649262929E-3</c:v>
                </c:pt>
                <c:pt idx="284">
                  <c:v>5.6826964649262929E-3</c:v>
                </c:pt>
                <c:pt idx="285">
                  <c:v>5.6826964649262929E-3</c:v>
                </c:pt>
                <c:pt idx="286">
                  <c:v>5.6826964649262929E-3</c:v>
                </c:pt>
                <c:pt idx="287">
                  <c:v>5.6826964649262929E-3</c:v>
                </c:pt>
                <c:pt idx="288">
                  <c:v>5.6826964649262929E-3</c:v>
                </c:pt>
                <c:pt idx="289">
                  <c:v>5.6826964649262929E-3</c:v>
                </c:pt>
                <c:pt idx="290">
                  <c:v>5.6826964649262929E-3</c:v>
                </c:pt>
                <c:pt idx="291">
                  <c:v>5.6826964649262929E-3</c:v>
                </c:pt>
                <c:pt idx="292">
                  <c:v>5.6826964649262929E-3</c:v>
                </c:pt>
                <c:pt idx="293">
                  <c:v>5.6826964649262929E-3</c:v>
                </c:pt>
                <c:pt idx="294">
                  <c:v>5.6826964649262929E-3</c:v>
                </c:pt>
                <c:pt idx="295">
                  <c:v>5.6826964649262929E-3</c:v>
                </c:pt>
                <c:pt idx="296">
                  <c:v>5.6826964649262929E-3</c:v>
                </c:pt>
                <c:pt idx="297">
                  <c:v>5.6826964649262929E-3</c:v>
                </c:pt>
                <c:pt idx="298">
                  <c:v>5.6826964649262929E-3</c:v>
                </c:pt>
                <c:pt idx="299">
                  <c:v>5.6826964649262929E-3</c:v>
                </c:pt>
                <c:pt idx="300">
                  <c:v>5.7648986972168945E-3</c:v>
                </c:pt>
                <c:pt idx="301">
                  <c:v>5.4263546143721534E-3</c:v>
                </c:pt>
                <c:pt idx="302">
                  <c:v>5.9142374723568283E-3</c:v>
                </c:pt>
                <c:pt idx="303">
                  <c:v>5.717584942419196E-3</c:v>
                </c:pt>
                <c:pt idx="304">
                  <c:v>6.1267467256181088E-3</c:v>
                </c:pt>
                <c:pt idx="305">
                  <c:v>5.6264941152428995E-3</c:v>
                </c:pt>
                <c:pt idx="306">
                  <c:v>5.6162967825200008E-3</c:v>
                </c:pt>
                <c:pt idx="307">
                  <c:v>5.5215758331770247E-3</c:v>
                </c:pt>
                <c:pt idx="308">
                  <c:v>5.1940945697509918E-3</c:v>
                </c:pt>
                <c:pt idx="309">
                  <c:v>5.7072493649261155E-3</c:v>
                </c:pt>
                <c:pt idx="310">
                  <c:v>5.4929104186648633E-3</c:v>
                </c:pt>
                <c:pt idx="311">
                  <c:v>5.4623051109483154E-3</c:v>
                </c:pt>
                <c:pt idx="312">
                  <c:v>5.814525454319837E-3</c:v>
                </c:pt>
                <c:pt idx="313">
                  <c:v>5.809488037427619E-3</c:v>
                </c:pt>
                <c:pt idx="314">
                  <c:v>5.6262068530716688E-3</c:v>
                </c:pt>
                <c:pt idx="315">
                  <c:v>5.3021804526904165E-3</c:v>
                </c:pt>
                <c:pt idx="316">
                  <c:v>5.6902557124295554E-3</c:v>
                </c:pt>
                <c:pt idx="317">
                  <c:v>5.4091979428110872E-3</c:v>
                </c:pt>
                <c:pt idx="318">
                  <c:v>5.5717340267671771E-3</c:v>
                </c:pt>
                <c:pt idx="319">
                  <c:v>5.3857284013978579E-3</c:v>
                </c:pt>
                <c:pt idx="320">
                  <c:v>5.6420531759342526E-3</c:v>
                </c:pt>
                <c:pt idx="321">
                  <c:v>5.8471188671950476E-3</c:v>
                </c:pt>
                <c:pt idx="322">
                  <c:v>5.9690697798159024E-3</c:v>
                </c:pt>
                <c:pt idx="323">
                  <c:v>5.7249753851016123E-3</c:v>
                </c:pt>
                <c:pt idx="324">
                  <c:v>5.2284435717299188E-3</c:v>
                </c:pt>
                <c:pt idx="325">
                  <c:v>5.9060435621329649E-3</c:v>
                </c:pt>
                <c:pt idx="326">
                  <c:v>5.2112704233945864E-3</c:v>
                </c:pt>
                <c:pt idx="327">
                  <c:v>5.7393205446399096E-3</c:v>
                </c:pt>
                <c:pt idx="328">
                  <c:v>5.6803256612335401E-3</c:v>
                </c:pt>
                <c:pt idx="329">
                  <c:v>6.0396591024770947E-3</c:v>
                </c:pt>
                <c:pt idx="330">
                  <c:v>5.9959691345459589E-3</c:v>
                </c:pt>
                <c:pt idx="331">
                  <c:v>5.9013941263177808E-3</c:v>
                </c:pt>
                <c:pt idx="332">
                  <c:v>5.6593560663087987E-3</c:v>
                </c:pt>
                <c:pt idx="333">
                  <c:v>5.6831115328787709E-3</c:v>
                </c:pt>
                <c:pt idx="334">
                  <c:v>5.5475007615291656E-3</c:v>
                </c:pt>
                <c:pt idx="335">
                  <c:v>5.6076406297873955E-3</c:v>
                </c:pt>
                <c:pt idx="336">
                  <c:v>5.6134130036832874E-3</c:v>
                </c:pt>
                <c:pt idx="337">
                  <c:v>5.6229386305631356E-3</c:v>
                </c:pt>
                <c:pt idx="338">
                  <c:v>5.8494729995851634E-3</c:v>
                </c:pt>
                <c:pt idx="339">
                  <c:v>5.5811608681248888E-3</c:v>
                </c:pt>
                <c:pt idx="340">
                  <c:v>5.7718714539746439E-3</c:v>
                </c:pt>
                <c:pt idx="341">
                  <c:v>6.032617905359223E-3</c:v>
                </c:pt>
                <c:pt idx="342">
                  <c:v>5.4626483758588454E-3</c:v>
                </c:pt>
                <c:pt idx="343">
                  <c:v>5.8192900361705704E-3</c:v>
                </c:pt>
                <c:pt idx="344">
                  <c:v>5.7784625543000059E-3</c:v>
                </c:pt>
                <c:pt idx="345">
                  <c:v>5.0810981464051086E-3</c:v>
                </c:pt>
                <c:pt idx="346">
                  <c:v>5.7295397943499639E-3</c:v>
                </c:pt>
                <c:pt idx="347">
                  <c:v>5.7690425586944625E-3</c:v>
                </c:pt>
                <c:pt idx="348">
                  <c:v>5.709012327355374E-3</c:v>
                </c:pt>
                <c:pt idx="349">
                  <c:v>5.6597987428055651E-3</c:v>
                </c:pt>
                <c:pt idx="350">
                  <c:v>5.7444082329061322E-3</c:v>
                </c:pt>
                <c:pt idx="351">
                  <c:v>5.5042593592331364E-3</c:v>
                </c:pt>
                <c:pt idx="352">
                  <c:v>5.398363641031253E-3</c:v>
                </c:pt>
                <c:pt idx="353">
                  <c:v>5.8401551443257003E-3</c:v>
                </c:pt>
                <c:pt idx="354">
                  <c:v>5.6337311921690154E-3</c:v>
                </c:pt>
                <c:pt idx="355">
                  <c:v>5.7123385378211322E-3</c:v>
                </c:pt>
                <c:pt idx="356">
                  <c:v>5.2902389902103131E-3</c:v>
                </c:pt>
                <c:pt idx="357">
                  <c:v>5.5958193167261663E-3</c:v>
                </c:pt>
                <c:pt idx="358">
                  <c:v>5.4452946268088408E-3</c:v>
                </c:pt>
                <c:pt idx="359">
                  <c:v>5.8675445476720585E-3</c:v>
                </c:pt>
                <c:pt idx="360">
                  <c:v>5.3522165561822668E-3</c:v>
                </c:pt>
                <c:pt idx="361">
                  <c:v>5.5246689244251388E-3</c:v>
                </c:pt>
                <c:pt idx="362">
                  <c:v>5.3648115111355069E-3</c:v>
                </c:pt>
                <c:pt idx="363">
                  <c:v>5.7177402904314157E-3</c:v>
                </c:pt>
                <c:pt idx="364">
                  <c:v>5.5457493950459413E-3</c:v>
                </c:pt>
                <c:pt idx="365">
                  <c:v>6.0678818742141887E-3</c:v>
                </c:pt>
                <c:pt idx="366">
                  <c:v>5.5472945310421143E-3</c:v>
                </c:pt>
                <c:pt idx="367">
                  <c:v>5.5747130688753432E-3</c:v>
                </c:pt>
                <c:pt idx="368">
                  <c:v>5.5535406001881605E-3</c:v>
                </c:pt>
                <c:pt idx="369">
                  <c:v>5.7723314650926097E-3</c:v>
                </c:pt>
                <c:pt idx="370">
                  <c:v>5.5384816560798489E-3</c:v>
                </c:pt>
                <c:pt idx="371">
                  <c:v>5.732836081504618E-3</c:v>
                </c:pt>
                <c:pt idx="372">
                  <c:v>5.6502056905550213E-3</c:v>
                </c:pt>
                <c:pt idx="373">
                  <c:v>6.0903067688420189E-3</c:v>
                </c:pt>
                <c:pt idx="374">
                  <c:v>5.4419720522109844E-3</c:v>
                </c:pt>
                <c:pt idx="375">
                  <c:v>5.5328759066332603E-3</c:v>
                </c:pt>
                <c:pt idx="376">
                  <c:v>5.4290549828583442E-3</c:v>
                </c:pt>
                <c:pt idx="377">
                  <c:v>5.6315060974174132E-3</c:v>
                </c:pt>
                <c:pt idx="378">
                  <c:v>5.4815813271930419E-3</c:v>
                </c:pt>
                <c:pt idx="379">
                  <c:v>6.0898392100018567E-3</c:v>
                </c:pt>
                <c:pt idx="380">
                  <c:v>5.7159935326044796E-3</c:v>
                </c:pt>
                <c:pt idx="381">
                  <c:v>5.5904943886688329E-3</c:v>
                </c:pt>
                <c:pt idx="382">
                  <c:v>5.2997880598627378E-3</c:v>
                </c:pt>
                <c:pt idx="383">
                  <c:v>5.4735316508727136E-3</c:v>
                </c:pt>
                <c:pt idx="384">
                  <c:v>5.806583761495775E-3</c:v>
                </c:pt>
                <c:pt idx="385">
                  <c:v>5.6031372267692876E-3</c:v>
                </c:pt>
                <c:pt idx="386">
                  <c:v>5.216798955850626E-3</c:v>
                </c:pt>
                <c:pt idx="387">
                  <c:v>5.4737276597095208E-3</c:v>
                </c:pt>
                <c:pt idx="388">
                  <c:v>5.8088824778105641E-3</c:v>
                </c:pt>
                <c:pt idx="389">
                  <c:v>5.9248401096273851E-3</c:v>
                </c:pt>
                <c:pt idx="390">
                  <c:v>5.6215097048007874E-3</c:v>
                </c:pt>
                <c:pt idx="391">
                  <c:v>5.8786445558442835E-3</c:v>
                </c:pt>
                <c:pt idx="392">
                  <c:v>5.4802931946968938E-3</c:v>
                </c:pt>
                <c:pt idx="393">
                  <c:v>5.5262151139871506E-3</c:v>
                </c:pt>
                <c:pt idx="394">
                  <c:v>5.5869926887441423E-3</c:v>
                </c:pt>
                <c:pt idx="395">
                  <c:v>5.8267342725605888E-3</c:v>
                </c:pt>
                <c:pt idx="396">
                  <c:v>5.1546837877445208E-3</c:v>
                </c:pt>
                <c:pt idx="397">
                  <c:v>5.6490680717893767E-3</c:v>
                </c:pt>
                <c:pt idx="398">
                  <c:v>5.5780781799534464E-3</c:v>
                </c:pt>
                <c:pt idx="399">
                  <c:v>5.3418801848889932E-3</c:v>
                </c:pt>
              </c:numCache>
            </c:numRef>
          </c:val>
          <c:smooth val="0"/>
          <c:extLst>
            <c:ext xmlns:c16="http://schemas.microsoft.com/office/drawing/2014/chart" uri="{C3380CC4-5D6E-409C-BE32-E72D297353CC}">
              <c16:uniqueId val="{00000001-7CEF-4653-9C47-00C256E5D90B}"/>
            </c:ext>
          </c:extLst>
        </c:ser>
        <c:ser>
          <c:idx val="2"/>
          <c:order val="2"/>
          <c:tx>
            <c:v>L</c:v>
          </c:tx>
          <c:spPr>
            <a:ln w="22225" cap="rnd">
              <a:solidFill>
                <a:srgbClr val="FF0000"/>
              </a:solidFill>
              <a:round/>
            </a:ln>
            <a:effectLst/>
          </c:spPr>
          <c:marker>
            <c:symbol val="none"/>
          </c:marker>
          <c:cat>
            <c:numRef>
              <c:f>Stimulus!$U$2:$U$401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Stimulus!$X$2:$X$401</c:f>
              <c:numCache>
                <c:formatCode>General</c:formatCode>
                <c:ptCount val="400"/>
                <c:pt idx="0">
                  <c:v>6.6340803127559527E-3</c:v>
                </c:pt>
                <c:pt idx="1">
                  <c:v>6.3948521483743141E-3</c:v>
                </c:pt>
                <c:pt idx="2">
                  <c:v>6.261268016701951E-3</c:v>
                </c:pt>
                <c:pt idx="3">
                  <c:v>6.7818065562151031E-3</c:v>
                </c:pt>
                <c:pt idx="4">
                  <c:v>6.6253387319561491E-3</c:v>
                </c:pt>
                <c:pt idx="5">
                  <c:v>6.9416340855274787E-3</c:v>
                </c:pt>
                <c:pt idx="6">
                  <c:v>6.7531236089386944E-3</c:v>
                </c:pt>
                <c:pt idx="7">
                  <c:v>6.8453797181493225E-3</c:v>
                </c:pt>
                <c:pt idx="8">
                  <c:v>6.9853551786818336E-3</c:v>
                </c:pt>
                <c:pt idx="9">
                  <c:v>6.2214827996556355E-3</c:v>
                </c:pt>
                <c:pt idx="10">
                  <c:v>6.7914806470182141E-3</c:v>
                </c:pt>
                <c:pt idx="11">
                  <c:v>6.6972362462180109E-3</c:v>
                </c:pt>
                <c:pt idx="12">
                  <c:v>6.7337703329589634E-3</c:v>
                </c:pt>
                <c:pt idx="13">
                  <c:v>6.6512764707343441E-3</c:v>
                </c:pt>
                <c:pt idx="14">
                  <c:v>6.7505232012751038E-3</c:v>
                </c:pt>
                <c:pt idx="15">
                  <c:v>6.5083439771152782E-3</c:v>
                </c:pt>
                <c:pt idx="16">
                  <c:v>6.2819322046279071E-3</c:v>
                </c:pt>
                <c:pt idx="17">
                  <c:v>6.5530597462782883E-3</c:v>
                </c:pt>
                <c:pt idx="18">
                  <c:v>6.2438262953027493E-3</c:v>
                </c:pt>
                <c:pt idx="19">
                  <c:v>6.4543565563593064E-3</c:v>
                </c:pt>
                <c:pt idx="20">
                  <c:v>6.2929189321231961E-3</c:v>
                </c:pt>
                <c:pt idx="21">
                  <c:v>6.5511312324307769E-3</c:v>
                </c:pt>
                <c:pt idx="22">
                  <c:v>6.9238754772598977E-3</c:v>
                </c:pt>
                <c:pt idx="23">
                  <c:v>6.2211075206517752E-3</c:v>
                </c:pt>
                <c:pt idx="24">
                  <c:v>7.1838468212496419E-3</c:v>
                </c:pt>
                <c:pt idx="25">
                  <c:v>6.4939325542714126E-3</c:v>
                </c:pt>
                <c:pt idx="26">
                  <c:v>6.4541139296804481E-3</c:v>
                </c:pt>
                <c:pt idx="27">
                  <c:v>6.8293059268493342E-3</c:v>
                </c:pt>
                <c:pt idx="28">
                  <c:v>6.6908018194857125E-3</c:v>
                </c:pt>
                <c:pt idx="29">
                  <c:v>6.1620148859518088E-3</c:v>
                </c:pt>
                <c:pt idx="30">
                  <c:v>6.8783556228656914E-3</c:v>
                </c:pt>
                <c:pt idx="31">
                  <c:v>6.1135368719739836E-3</c:v>
                </c:pt>
                <c:pt idx="32">
                  <c:v>6.3481903719196176E-3</c:v>
                </c:pt>
                <c:pt idx="33">
                  <c:v>6.527616487585413E-3</c:v>
                </c:pt>
                <c:pt idx="34">
                  <c:v>6.1382243443129127E-3</c:v>
                </c:pt>
                <c:pt idx="35">
                  <c:v>6.7471745916731687E-3</c:v>
                </c:pt>
                <c:pt idx="36">
                  <c:v>6.6779052740639994E-3</c:v>
                </c:pt>
                <c:pt idx="37">
                  <c:v>6.7575958358204267E-3</c:v>
                </c:pt>
                <c:pt idx="38">
                  <c:v>6.3859149612560872E-3</c:v>
                </c:pt>
                <c:pt idx="39">
                  <c:v>7.0561007618260736E-3</c:v>
                </c:pt>
                <c:pt idx="40">
                  <c:v>6.7995794390935593E-3</c:v>
                </c:pt>
                <c:pt idx="41">
                  <c:v>6.7030258596121354E-3</c:v>
                </c:pt>
                <c:pt idx="42">
                  <c:v>6.4979099968010346E-3</c:v>
                </c:pt>
                <c:pt idx="43">
                  <c:v>6.7164902309485193E-3</c:v>
                </c:pt>
                <c:pt idx="44">
                  <c:v>6.6970122297657676E-3</c:v>
                </c:pt>
                <c:pt idx="45">
                  <c:v>6.3739587613305688E-3</c:v>
                </c:pt>
                <c:pt idx="46">
                  <c:v>6.8260856560382931E-3</c:v>
                </c:pt>
                <c:pt idx="47">
                  <c:v>6.6432073387775606E-3</c:v>
                </c:pt>
                <c:pt idx="48">
                  <c:v>6.4868728463410453E-3</c:v>
                </c:pt>
                <c:pt idx="49">
                  <c:v>6.8844973303688103E-3</c:v>
                </c:pt>
                <c:pt idx="50">
                  <c:v>6.454191624933321E-3</c:v>
                </c:pt>
                <c:pt idx="51">
                  <c:v>7.0142116178644447E-3</c:v>
                </c:pt>
                <c:pt idx="52">
                  <c:v>6.3434882503487231E-3</c:v>
                </c:pt>
                <c:pt idx="53">
                  <c:v>7.359269654646625E-3</c:v>
                </c:pt>
                <c:pt idx="54">
                  <c:v>6.316867166154233E-3</c:v>
                </c:pt>
                <c:pt idx="55">
                  <c:v>6.2063911177619446E-3</c:v>
                </c:pt>
                <c:pt idx="56">
                  <c:v>6.5864676794094162E-3</c:v>
                </c:pt>
                <c:pt idx="57">
                  <c:v>6.8448824620291103E-3</c:v>
                </c:pt>
                <c:pt idx="58">
                  <c:v>6.5058922966221046E-3</c:v>
                </c:pt>
                <c:pt idx="59">
                  <c:v>6.4391145876200396E-3</c:v>
                </c:pt>
                <c:pt idx="60">
                  <c:v>6.6282907675753594E-3</c:v>
                </c:pt>
                <c:pt idx="61">
                  <c:v>6.7436229044821857E-3</c:v>
                </c:pt>
                <c:pt idx="62">
                  <c:v>6.0400705591384741E-3</c:v>
                </c:pt>
                <c:pt idx="63">
                  <c:v>6.6781999924198209E-3</c:v>
                </c:pt>
                <c:pt idx="64">
                  <c:v>6.413926978390723E-3</c:v>
                </c:pt>
                <c:pt idx="65">
                  <c:v>6.3028947173742085E-3</c:v>
                </c:pt>
                <c:pt idx="66">
                  <c:v>6.8305795687985411E-3</c:v>
                </c:pt>
                <c:pt idx="67">
                  <c:v>6.0839464503672207E-3</c:v>
                </c:pt>
                <c:pt idx="68">
                  <c:v>6.8102420216915134E-3</c:v>
                </c:pt>
                <c:pt idx="69">
                  <c:v>6.7763542178307032E-3</c:v>
                </c:pt>
                <c:pt idx="70">
                  <c:v>6.4530276864814447E-3</c:v>
                </c:pt>
                <c:pt idx="71">
                  <c:v>6.9659506072357142E-3</c:v>
                </c:pt>
                <c:pt idx="72">
                  <c:v>6.7964831000934117E-3</c:v>
                </c:pt>
                <c:pt idx="73">
                  <c:v>6.4271702591797032E-3</c:v>
                </c:pt>
                <c:pt idx="74">
                  <c:v>6.7558568208671002E-3</c:v>
                </c:pt>
                <c:pt idx="75">
                  <c:v>6.932327738156511E-3</c:v>
                </c:pt>
                <c:pt idx="76">
                  <c:v>6.4682979187665173E-3</c:v>
                </c:pt>
                <c:pt idx="77">
                  <c:v>6.4030010406692373E-3</c:v>
                </c:pt>
                <c:pt idx="78">
                  <c:v>6.24779768991548E-3</c:v>
                </c:pt>
                <c:pt idx="79">
                  <c:v>6.3230367448938712E-3</c:v>
                </c:pt>
                <c:pt idx="80">
                  <c:v>6.7809245262933412E-3</c:v>
                </c:pt>
                <c:pt idx="81">
                  <c:v>6.3544238720021117E-3</c:v>
                </c:pt>
                <c:pt idx="82">
                  <c:v>6.5895015978758732E-3</c:v>
                </c:pt>
                <c:pt idx="83">
                  <c:v>6.5221309253709675E-3</c:v>
                </c:pt>
                <c:pt idx="84">
                  <c:v>6.7353047029728554E-3</c:v>
                </c:pt>
                <c:pt idx="85">
                  <c:v>6.5404055035202472E-3</c:v>
                </c:pt>
                <c:pt idx="86">
                  <c:v>6.487956787400901E-3</c:v>
                </c:pt>
                <c:pt idx="87">
                  <c:v>6.3027283596183425E-3</c:v>
                </c:pt>
                <c:pt idx="88">
                  <c:v>6.5097380943953112E-3</c:v>
                </c:pt>
                <c:pt idx="89">
                  <c:v>6.8434618838612519E-3</c:v>
                </c:pt>
                <c:pt idx="90">
                  <c:v>6.1031127841264486E-3</c:v>
                </c:pt>
                <c:pt idx="91">
                  <c:v>5.9850082704605958E-3</c:v>
                </c:pt>
                <c:pt idx="92">
                  <c:v>6.6294520366291443E-3</c:v>
                </c:pt>
                <c:pt idx="93">
                  <c:v>6.8520313631021835E-3</c:v>
                </c:pt>
                <c:pt idx="94">
                  <c:v>6.8414066367046625E-3</c:v>
                </c:pt>
                <c:pt idx="95">
                  <c:v>6.9362801175099874E-3</c:v>
                </c:pt>
                <c:pt idx="96">
                  <c:v>6.2572448090013038E-3</c:v>
                </c:pt>
                <c:pt idx="97">
                  <c:v>6.6688312737579383E-3</c:v>
                </c:pt>
                <c:pt idx="98">
                  <c:v>6.3978480102354976E-3</c:v>
                </c:pt>
                <c:pt idx="99">
                  <c:v>6.4013607286057209E-3</c:v>
                </c:pt>
                <c:pt idx="100">
                  <c:v>6.4274381893737196E-3</c:v>
                </c:pt>
                <c:pt idx="101">
                  <c:v>6.3891932683248056E-3</c:v>
                </c:pt>
                <c:pt idx="102">
                  <c:v>6.1658956077887414E-3</c:v>
                </c:pt>
                <c:pt idx="103">
                  <c:v>7.0045872012673262E-3</c:v>
                </c:pt>
                <c:pt idx="104">
                  <c:v>6.5140105735047426E-3</c:v>
                </c:pt>
                <c:pt idx="105">
                  <c:v>6.8522675077373855E-3</c:v>
                </c:pt>
                <c:pt idx="106">
                  <c:v>6.6324617953173312E-3</c:v>
                </c:pt>
                <c:pt idx="107">
                  <c:v>6.455942705271789E-3</c:v>
                </c:pt>
                <c:pt idx="108">
                  <c:v>6.587212856203074E-3</c:v>
                </c:pt>
                <c:pt idx="109">
                  <c:v>6.768588052301806E-3</c:v>
                </c:pt>
                <c:pt idx="110">
                  <c:v>6.4405027974262933E-3</c:v>
                </c:pt>
                <c:pt idx="111">
                  <c:v>6.5439680166855035E-3</c:v>
                </c:pt>
                <c:pt idx="112">
                  <c:v>6.6896991354825387E-3</c:v>
                </c:pt>
                <c:pt idx="113">
                  <c:v>6.6223600258840829E-3</c:v>
                </c:pt>
                <c:pt idx="114">
                  <c:v>6.4719453487062208E-3</c:v>
                </c:pt>
                <c:pt idx="115">
                  <c:v>7.0261960214919239E-3</c:v>
                </c:pt>
                <c:pt idx="116">
                  <c:v>6.4588887661663329E-3</c:v>
                </c:pt>
                <c:pt idx="117">
                  <c:v>6.1678817468272121E-3</c:v>
                </c:pt>
                <c:pt idx="118">
                  <c:v>6.9414338422000149E-3</c:v>
                </c:pt>
                <c:pt idx="119">
                  <c:v>6.6208709797159595E-3</c:v>
                </c:pt>
                <c:pt idx="120">
                  <c:v>6.4797410791040989E-3</c:v>
                </c:pt>
                <c:pt idx="121">
                  <c:v>6.2058380027350578E-3</c:v>
                </c:pt>
                <c:pt idx="122">
                  <c:v>6.3348449204039814E-3</c:v>
                </c:pt>
                <c:pt idx="123">
                  <c:v>6.8304256304481045E-3</c:v>
                </c:pt>
                <c:pt idx="124">
                  <c:v>6.6068023223442487E-3</c:v>
                </c:pt>
                <c:pt idx="125">
                  <c:v>6.7688203620265546E-3</c:v>
                </c:pt>
                <c:pt idx="126">
                  <c:v>6.7690362154085165E-3</c:v>
                </c:pt>
                <c:pt idx="127">
                  <c:v>6.6100593238393171E-3</c:v>
                </c:pt>
                <c:pt idx="128">
                  <c:v>6.6393371764365237E-3</c:v>
                </c:pt>
                <c:pt idx="129">
                  <c:v>6.5738428840827609E-3</c:v>
                </c:pt>
                <c:pt idx="130">
                  <c:v>6.5505895522702164E-3</c:v>
                </c:pt>
                <c:pt idx="131">
                  <c:v>6.3656274498936202E-3</c:v>
                </c:pt>
                <c:pt idx="132">
                  <c:v>6.4982160043538855E-3</c:v>
                </c:pt>
                <c:pt idx="133">
                  <c:v>6.8509752193055993E-3</c:v>
                </c:pt>
                <c:pt idx="134">
                  <c:v>6.8247068511733946E-3</c:v>
                </c:pt>
                <c:pt idx="135">
                  <c:v>7.2476973323375429E-3</c:v>
                </c:pt>
                <c:pt idx="136">
                  <c:v>6.49306040428849E-3</c:v>
                </c:pt>
                <c:pt idx="137">
                  <c:v>6.5782790354195521E-3</c:v>
                </c:pt>
                <c:pt idx="138">
                  <c:v>6.443161572609951E-3</c:v>
                </c:pt>
                <c:pt idx="139">
                  <c:v>6.7464229995446347E-3</c:v>
                </c:pt>
                <c:pt idx="140">
                  <c:v>6.8838275072478231E-3</c:v>
                </c:pt>
                <c:pt idx="141">
                  <c:v>6.6558415025045319E-3</c:v>
                </c:pt>
                <c:pt idx="142">
                  <c:v>6.6367386436888345E-3</c:v>
                </c:pt>
                <c:pt idx="143">
                  <c:v>7.3378962565710613E-3</c:v>
                </c:pt>
                <c:pt idx="144">
                  <c:v>6.2440450479133679E-3</c:v>
                </c:pt>
                <c:pt idx="145">
                  <c:v>6.5352188760869068E-3</c:v>
                </c:pt>
                <c:pt idx="146">
                  <c:v>6.9276557037846785E-3</c:v>
                </c:pt>
                <c:pt idx="147">
                  <c:v>6.6410231453484818E-3</c:v>
                </c:pt>
                <c:pt idx="148">
                  <c:v>6.6624932499848065E-3</c:v>
                </c:pt>
                <c:pt idx="149">
                  <c:v>6.8078648972883446E-3</c:v>
                </c:pt>
                <c:pt idx="150">
                  <c:v>6.5637122156302075E-3</c:v>
                </c:pt>
                <c:pt idx="151">
                  <c:v>6.3650596082992757E-3</c:v>
                </c:pt>
                <c:pt idx="152">
                  <c:v>6.2778273526859565E-3</c:v>
                </c:pt>
                <c:pt idx="153">
                  <c:v>6.7374589335466913E-3</c:v>
                </c:pt>
                <c:pt idx="154">
                  <c:v>6.3943869014378958E-3</c:v>
                </c:pt>
                <c:pt idx="155">
                  <c:v>6.7110290106759379E-3</c:v>
                </c:pt>
                <c:pt idx="156">
                  <c:v>6.4909038602330629E-3</c:v>
                </c:pt>
                <c:pt idx="157">
                  <c:v>6.3612712150015399E-3</c:v>
                </c:pt>
                <c:pt idx="158">
                  <c:v>6.6794694855977941E-3</c:v>
                </c:pt>
                <c:pt idx="159">
                  <c:v>6.4552887369007982E-3</c:v>
                </c:pt>
                <c:pt idx="160">
                  <c:v>6.5895300541471916E-3</c:v>
                </c:pt>
                <c:pt idx="161">
                  <c:v>6.5963666566530446E-3</c:v>
                </c:pt>
                <c:pt idx="162">
                  <c:v>6.6524891326233118E-3</c:v>
                </c:pt>
                <c:pt idx="163">
                  <c:v>6.928233562833435E-3</c:v>
                </c:pt>
                <c:pt idx="164">
                  <c:v>6.0985392765644858E-3</c:v>
                </c:pt>
                <c:pt idx="165">
                  <c:v>6.5442731814603231E-3</c:v>
                </c:pt>
                <c:pt idx="166">
                  <c:v>6.4632629274503292E-3</c:v>
                </c:pt>
                <c:pt idx="167">
                  <c:v>6.7578351686283997E-3</c:v>
                </c:pt>
                <c:pt idx="168">
                  <c:v>6.7593540007778461E-3</c:v>
                </c:pt>
                <c:pt idx="169">
                  <c:v>6.0421290389345459E-3</c:v>
                </c:pt>
                <c:pt idx="170">
                  <c:v>6.5588105183175503E-3</c:v>
                </c:pt>
                <c:pt idx="171">
                  <c:v>6.8759467354483116E-3</c:v>
                </c:pt>
                <c:pt idx="172">
                  <c:v>6.7608648684959411E-3</c:v>
                </c:pt>
                <c:pt idx="173">
                  <c:v>6.4816451251742393E-3</c:v>
                </c:pt>
                <c:pt idx="174">
                  <c:v>6.3115981135462079E-3</c:v>
                </c:pt>
                <c:pt idx="175">
                  <c:v>6.1190140288483186E-3</c:v>
                </c:pt>
                <c:pt idx="176">
                  <c:v>6.5728308579472644E-3</c:v>
                </c:pt>
                <c:pt idx="177">
                  <c:v>6.5281390928843275E-3</c:v>
                </c:pt>
                <c:pt idx="178">
                  <c:v>6.3741849894847127E-3</c:v>
                </c:pt>
                <c:pt idx="179">
                  <c:v>6.7528961985825527E-3</c:v>
                </c:pt>
                <c:pt idx="180">
                  <c:v>6.9268016895395919E-3</c:v>
                </c:pt>
                <c:pt idx="181">
                  <c:v>6.107117373023504E-3</c:v>
                </c:pt>
                <c:pt idx="182">
                  <c:v>6.5034346569699921E-3</c:v>
                </c:pt>
                <c:pt idx="183">
                  <c:v>6.9444878311819783E-3</c:v>
                </c:pt>
                <c:pt idx="184">
                  <c:v>6.5778994857453484E-3</c:v>
                </c:pt>
                <c:pt idx="185">
                  <c:v>6.4531731287937539E-3</c:v>
                </c:pt>
                <c:pt idx="186">
                  <c:v>6.437631463719228E-3</c:v>
                </c:pt>
                <c:pt idx="187">
                  <c:v>6.9244577609964744E-3</c:v>
                </c:pt>
                <c:pt idx="188">
                  <c:v>6.7808633729431189E-3</c:v>
                </c:pt>
                <c:pt idx="189">
                  <c:v>6.6746219530411715E-3</c:v>
                </c:pt>
                <c:pt idx="190">
                  <c:v>6.5382080870569851E-3</c:v>
                </c:pt>
                <c:pt idx="191">
                  <c:v>6.5068611088494269E-3</c:v>
                </c:pt>
                <c:pt idx="192">
                  <c:v>6.0875858705808326E-3</c:v>
                </c:pt>
                <c:pt idx="193">
                  <c:v>6.3418710371391795E-3</c:v>
                </c:pt>
                <c:pt idx="194">
                  <c:v>6.5380995046851395E-3</c:v>
                </c:pt>
                <c:pt idx="195">
                  <c:v>6.700773586782725E-3</c:v>
                </c:pt>
                <c:pt idx="196">
                  <c:v>6.3012282732865122E-3</c:v>
                </c:pt>
                <c:pt idx="197">
                  <c:v>5.7822833000794908E-3</c:v>
                </c:pt>
                <c:pt idx="198">
                  <c:v>7.0684718076715215E-3</c:v>
                </c:pt>
                <c:pt idx="199">
                  <c:v>6.60435491435119E-3</c:v>
                </c:pt>
                <c:pt idx="200">
                  <c:v>6.5707764773630575E-3</c:v>
                </c:pt>
                <c:pt idx="201">
                  <c:v>6.5707764773630575E-3</c:v>
                </c:pt>
                <c:pt idx="202">
                  <c:v>6.5707764773630575E-3</c:v>
                </c:pt>
                <c:pt idx="203">
                  <c:v>6.5707764773630575E-3</c:v>
                </c:pt>
                <c:pt idx="204">
                  <c:v>6.5707764773630575E-3</c:v>
                </c:pt>
                <c:pt idx="205">
                  <c:v>6.5707764773630575E-3</c:v>
                </c:pt>
                <c:pt idx="206">
                  <c:v>6.5707764773630575E-3</c:v>
                </c:pt>
                <c:pt idx="207">
                  <c:v>6.5707764773630575E-3</c:v>
                </c:pt>
                <c:pt idx="208">
                  <c:v>6.5707764773630575E-3</c:v>
                </c:pt>
                <c:pt idx="209">
                  <c:v>6.5707764773630575E-3</c:v>
                </c:pt>
                <c:pt idx="210">
                  <c:v>6.5707764773630575E-3</c:v>
                </c:pt>
                <c:pt idx="211">
                  <c:v>6.5707764773630575E-3</c:v>
                </c:pt>
                <c:pt idx="212">
                  <c:v>6.5707764773630575E-3</c:v>
                </c:pt>
                <c:pt idx="213">
                  <c:v>6.5707764773630575E-3</c:v>
                </c:pt>
                <c:pt idx="214">
                  <c:v>6.5707764773630575E-3</c:v>
                </c:pt>
                <c:pt idx="215">
                  <c:v>6.5707764773630575E-3</c:v>
                </c:pt>
                <c:pt idx="216">
                  <c:v>6.5707764773630575E-3</c:v>
                </c:pt>
                <c:pt idx="217">
                  <c:v>6.5707764773630575E-3</c:v>
                </c:pt>
                <c:pt idx="218">
                  <c:v>6.5707764773630575E-3</c:v>
                </c:pt>
                <c:pt idx="219">
                  <c:v>6.5707764773630575E-3</c:v>
                </c:pt>
                <c:pt idx="220">
                  <c:v>6.5707764773630575E-3</c:v>
                </c:pt>
                <c:pt idx="221">
                  <c:v>6.5707764773630575E-3</c:v>
                </c:pt>
                <c:pt idx="222">
                  <c:v>6.5707764773630575E-3</c:v>
                </c:pt>
                <c:pt idx="223">
                  <c:v>6.5707764773630575E-3</c:v>
                </c:pt>
                <c:pt idx="224">
                  <c:v>6.5707764773630575E-3</c:v>
                </c:pt>
                <c:pt idx="225">
                  <c:v>6.5707764773630575E-3</c:v>
                </c:pt>
                <c:pt idx="226">
                  <c:v>6.5707764773630575E-3</c:v>
                </c:pt>
                <c:pt idx="227">
                  <c:v>6.5707764773630575E-3</c:v>
                </c:pt>
                <c:pt idx="228">
                  <c:v>6.5707764773630575E-3</c:v>
                </c:pt>
                <c:pt idx="229">
                  <c:v>6.5707764773630575E-3</c:v>
                </c:pt>
                <c:pt idx="230">
                  <c:v>6.5707764773630575E-3</c:v>
                </c:pt>
                <c:pt idx="231">
                  <c:v>6.5707764773630575E-3</c:v>
                </c:pt>
                <c:pt idx="232">
                  <c:v>6.5707764773630575E-3</c:v>
                </c:pt>
                <c:pt idx="233">
                  <c:v>6.5707764773630575E-3</c:v>
                </c:pt>
                <c:pt idx="234">
                  <c:v>6.5707764773630575E-3</c:v>
                </c:pt>
                <c:pt idx="235">
                  <c:v>6.5707764773630575E-3</c:v>
                </c:pt>
                <c:pt idx="236">
                  <c:v>6.5707764773630575E-3</c:v>
                </c:pt>
                <c:pt idx="237">
                  <c:v>6.5707764773630575E-3</c:v>
                </c:pt>
                <c:pt idx="238">
                  <c:v>6.5707764773630575E-3</c:v>
                </c:pt>
                <c:pt idx="239">
                  <c:v>6.5707764773630575E-3</c:v>
                </c:pt>
                <c:pt idx="240">
                  <c:v>6.5707764773630575E-3</c:v>
                </c:pt>
                <c:pt idx="241">
                  <c:v>6.5707764773630575E-3</c:v>
                </c:pt>
                <c:pt idx="242">
                  <c:v>6.5707764773630575E-3</c:v>
                </c:pt>
                <c:pt idx="243">
                  <c:v>6.5707764773630575E-3</c:v>
                </c:pt>
                <c:pt idx="244">
                  <c:v>6.5707764773630575E-3</c:v>
                </c:pt>
                <c:pt idx="245">
                  <c:v>6.5707764773630575E-3</c:v>
                </c:pt>
                <c:pt idx="246">
                  <c:v>6.5707764773630575E-3</c:v>
                </c:pt>
                <c:pt idx="247">
                  <c:v>6.5707764773630575E-3</c:v>
                </c:pt>
                <c:pt idx="248">
                  <c:v>6.5707764773630575E-3</c:v>
                </c:pt>
                <c:pt idx="249">
                  <c:v>6.5707764773630575E-3</c:v>
                </c:pt>
                <c:pt idx="250">
                  <c:v>6.5707764773630575E-3</c:v>
                </c:pt>
                <c:pt idx="251">
                  <c:v>6.5707764773630575E-3</c:v>
                </c:pt>
                <c:pt idx="252">
                  <c:v>6.5707764773630575E-3</c:v>
                </c:pt>
                <c:pt idx="253">
                  <c:v>6.5707764773630575E-3</c:v>
                </c:pt>
                <c:pt idx="254">
                  <c:v>6.5707764773630575E-3</c:v>
                </c:pt>
                <c:pt idx="255">
                  <c:v>6.5707764773630575E-3</c:v>
                </c:pt>
                <c:pt idx="256">
                  <c:v>6.5707764773630575E-3</c:v>
                </c:pt>
                <c:pt idx="257">
                  <c:v>6.5707764773630575E-3</c:v>
                </c:pt>
                <c:pt idx="258">
                  <c:v>6.5707764773630575E-3</c:v>
                </c:pt>
                <c:pt idx="259">
                  <c:v>6.5707764773630575E-3</c:v>
                </c:pt>
                <c:pt idx="260">
                  <c:v>6.5707764773630575E-3</c:v>
                </c:pt>
                <c:pt idx="261">
                  <c:v>6.5707764773630575E-3</c:v>
                </c:pt>
                <c:pt idx="262">
                  <c:v>6.5707764773630575E-3</c:v>
                </c:pt>
                <c:pt idx="263">
                  <c:v>6.5707764773630575E-3</c:v>
                </c:pt>
                <c:pt idx="264">
                  <c:v>6.5707764773630575E-3</c:v>
                </c:pt>
                <c:pt idx="265">
                  <c:v>6.5707764773630575E-3</c:v>
                </c:pt>
                <c:pt idx="266">
                  <c:v>6.5707764773630575E-3</c:v>
                </c:pt>
                <c:pt idx="267">
                  <c:v>6.5707764773630575E-3</c:v>
                </c:pt>
                <c:pt idx="268">
                  <c:v>6.5707764773630575E-3</c:v>
                </c:pt>
                <c:pt idx="269">
                  <c:v>6.5707764773630575E-3</c:v>
                </c:pt>
                <c:pt idx="270">
                  <c:v>6.5707764773630575E-3</c:v>
                </c:pt>
                <c:pt idx="271">
                  <c:v>6.5707764773630575E-3</c:v>
                </c:pt>
                <c:pt idx="272">
                  <c:v>6.5707764773630575E-3</c:v>
                </c:pt>
                <c:pt idx="273">
                  <c:v>6.5707764773630575E-3</c:v>
                </c:pt>
                <c:pt idx="274">
                  <c:v>6.5707764773630575E-3</c:v>
                </c:pt>
                <c:pt idx="275">
                  <c:v>6.5707764773630575E-3</c:v>
                </c:pt>
                <c:pt idx="276">
                  <c:v>6.5707764773630575E-3</c:v>
                </c:pt>
                <c:pt idx="277">
                  <c:v>6.5707764773630575E-3</c:v>
                </c:pt>
                <c:pt idx="278">
                  <c:v>6.5707764773630575E-3</c:v>
                </c:pt>
                <c:pt idx="279">
                  <c:v>6.5707764773630575E-3</c:v>
                </c:pt>
                <c:pt idx="280">
                  <c:v>6.5707764773630575E-3</c:v>
                </c:pt>
                <c:pt idx="281">
                  <c:v>6.5707764773630575E-3</c:v>
                </c:pt>
                <c:pt idx="282">
                  <c:v>6.5707764773630575E-3</c:v>
                </c:pt>
                <c:pt idx="283">
                  <c:v>6.5707764773630575E-3</c:v>
                </c:pt>
                <c:pt idx="284">
                  <c:v>6.5707764773630575E-3</c:v>
                </c:pt>
                <c:pt idx="285">
                  <c:v>6.5707764773630575E-3</c:v>
                </c:pt>
                <c:pt idx="286">
                  <c:v>6.5707764773630575E-3</c:v>
                </c:pt>
                <c:pt idx="287">
                  <c:v>6.5707764773630575E-3</c:v>
                </c:pt>
                <c:pt idx="288">
                  <c:v>6.5707764773630575E-3</c:v>
                </c:pt>
                <c:pt idx="289">
                  <c:v>6.5707764773630575E-3</c:v>
                </c:pt>
                <c:pt idx="290">
                  <c:v>6.5707764773630575E-3</c:v>
                </c:pt>
                <c:pt idx="291">
                  <c:v>6.5707764773630575E-3</c:v>
                </c:pt>
                <c:pt idx="292">
                  <c:v>6.5707764773630575E-3</c:v>
                </c:pt>
                <c:pt idx="293">
                  <c:v>6.5707764773630575E-3</c:v>
                </c:pt>
                <c:pt idx="294">
                  <c:v>6.5707764773630575E-3</c:v>
                </c:pt>
                <c:pt idx="295">
                  <c:v>6.5707764773630575E-3</c:v>
                </c:pt>
                <c:pt idx="296">
                  <c:v>6.5707764773630575E-3</c:v>
                </c:pt>
                <c:pt idx="297">
                  <c:v>6.5707764773630575E-3</c:v>
                </c:pt>
                <c:pt idx="298">
                  <c:v>6.5707764773630575E-3</c:v>
                </c:pt>
                <c:pt idx="299">
                  <c:v>6.5707764773630575E-3</c:v>
                </c:pt>
                <c:pt idx="300">
                  <c:v>6.665825103953537E-3</c:v>
                </c:pt>
                <c:pt idx="301">
                  <c:v>6.2743740542914065E-3</c:v>
                </c:pt>
                <c:pt idx="302">
                  <c:v>6.8385022330073432E-3</c:v>
                </c:pt>
                <c:pt idx="303">
                  <c:v>6.6111172537279888E-3</c:v>
                </c:pt>
                <c:pt idx="304">
                  <c:v>7.0842219914300422E-3</c:v>
                </c:pt>
                <c:pt idx="305">
                  <c:v>6.5057909410861404E-3</c:v>
                </c:pt>
                <c:pt idx="306">
                  <c:v>6.4939999903638884E-3</c:v>
                </c:pt>
                <c:pt idx="307">
                  <c:v>6.3844762475953392E-3</c:v>
                </c:pt>
                <c:pt idx="308">
                  <c:v>6.0058168918162829E-3</c:v>
                </c:pt>
                <c:pt idx="309">
                  <c:v>6.5991664536297163E-3</c:v>
                </c:pt>
                <c:pt idx="310">
                  <c:v>6.3513310615814647E-3</c:v>
                </c:pt>
                <c:pt idx="311">
                  <c:v>6.3159428198783316E-3</c:v>
                </c:pt>
                <c:pt idx="312">
                  <c:v>6.7232074276853144E-3</c:v>
                </c:pt>
                <c:pt idx="313">
                  <c:v>6.717382773733383E-3</c:v>
                </c:pt>
                <c:pt idx="314">
                  <c:v>6.5054587861788343E-3</c:v>
                </c:pt>
                <c:pt idx="315">
                  <c:v>6.1307942122726562E-3</c:v>
                </c:pt>
                <c:pt idx="316">
                  <c:v>6.5795170683813475E-3</c:v>
                </c:pt>
                <c:pt idx="317">
                  <c:v>6.2545361736973818E-3</c:v>
                </c:pt>
                <c:pt idx="318">
                  <c:v>6.4424730596058626E-3</c:v>
                </c:pt>
                <c:pt idx="319">
                  <c:v>6.2273988610493537E-3</c:v>
                </c:pt>
                <c:pt idx="320">
                  <c:v>6.5237815394986378E-3</c:v>
                </c:pt>
                <c:pt idx="321">
                  <c:v>6.7608944714961606E-3</c:v>
                </c:pt>
                <c:pt idx="322">
                  <c:v>6.9019036197038438E-3</c:v>
                </c:pt>
                <c:pt idx="323">
                  <c:v>6.6196626594582867E-3</c:v>
                </c:pt>
                <c:pt idx="324">
                  <c:v>6.0455338845532784E-3</c:v>
                </c:pt>
                <c:pt idx="325">
                  <c:v>6.8290277954953472E-3</c:v>
                </c:pt>
                <c:pt idx="326">
                  <c:v>6.0256769522288927E-3</c:v>
                </c:pt>
                <c:pt idx="327">
                  <c:v>6.6362496507642674E-3</c:v>
                </c:pt>
                <c:pt idx="328">
                  <c:v>6.5680351693884129E-3</c:v>
                </c:pt>
                <c:pt idx="329">
                  <c:v>6.98352449524381E-3</c:v>
                </c:pt>
                <c:pt idx="330">
                  <c:v>6.9330067497772865E-3</c:v>
                </c:pt>
                <c:pt idx="331">
                  <c:v>6.8236517554981415E-3</c:v>
                </c:pt>
                <c:pt idx="332">
                  <c:v>6.5437884896789224E-3</c:v>
                </c:pt>
                <c:pt idx="333">
                  <c:v>6.5712564112739187E-3</c:v>
                </c:pt>
                <c:pt idx="334">
                  <c:v>6.4144526699583771E-3</c:v>
                </c:pt>
                <c:pt idx="335">
                  <c:v>6.4839910720429971E-3</c:v>
                </c:pt>
                <c:pt idx="336">
                  <c:v>6.4906655405541636E-3</c:v>
                </c:pt>
                <c:pt idx="337">
                  <c:v>6.5016798126379454E-3</c:v>
                </c:pt>
                <c:pt idx="338">
                  <c:v>6.7636165028115824E-3</c:v>
                </c:pt>
                <c:pt idx="339">
                  <c:v>6.4533731081710807E-3</c:v>
                </c:pt>
                <c:pt idx="340">
                  <c:v>6.6738875486695229E-3</c:v>
                </c:pt>
                <c:pt idx="341">
                  <c:v>6.9753829144502295E-3</c:v>
                </c:pt>
                <c:pt idx="342">
                  <c:v>6.3163397295168348E-3</c:v>
                </c:pt>
                <c:pt idx="343">
                  <c:v>6.728716608501586E-3</c:v>
                </c:pt>
                <c:pt idx="344">
                  <c:v>6.6815086924777705E-3</c:v>
                </c:pt>
                <c:pt idx="345">
                  <c:v>5.8751616218876753E-3</c:v>
                </c:pt>
                <c:pt idx="346">
                  <c:v>6.6249403851132175E-3</c:v>
                </c:pt>
                <c:pt idx="347">
                  <c:v>6.6706165595046664E-3</c:v>
                </c:pt>
                <c:pt idx="348">
                  <c:v>6.6012049281694253E-3</c:v>
                </c:pt>
                <c:pt idx="349">
                  <c:v>6.5443003467400883E-3</c:v>
                </c:pt>
                <c:pt idx="350">
                  <c:v>6.6421324323962241E-3</c:v>
                </c:pt>
                <c:pt idx="351">
                  <c:v>6.3644535910336803E-3</c:v>
                </c:pt>
                <c:pt idx="352">
                  <c:v>6.2420087097156312E-3</c:v>
                </c:pt>
                <c:pt idx="353">
                  <c:v>6.7528424724659121E-3</c:v>
                </c:pt>
                <c:pt idx="354">
                  <c:v>6.5141590133779631E-3</c:v>
                </c:pt>
                <c:pt idx="355">
                  <c:v>6.6050509519051739E-3</c:v>
                </c:pt>
                <c:pt idx="356">
                  <c:v>6.1169865628136599E-3</c:v>
                </c:pt>
                <c:pt idx="357">
                  <c:v>6.4703223487047566E-3</c:v>
                </c:pt>
                <c:pt idx="358">
                  <c:v>6.2962739725728172E-3</c:v>
                </c:pt>
                <c:pt idx="359">
                  <c:v>6.7845122349366035E-3</c:v>
                </c:pt>
                <c:pt idx="360">
                  <c:v>6.1886498541976406E-3</c:v>
                </c:pt>
                <c:pt idx="361">
                  <c:v>6.3880527207258132E-3</c:v>
                </c:pt>
                <c:pt idx="362">
                  <c:v>6.2032131225775349E-3</c:v>
                </c:pt>
                <c:pt idx="363">
                  <c:v>6.6112968792052243E-3</c:v>
                </c:pt>
                <c:pt idx="364">
                  <c:v>6.412427603555087E-3</c:v>
                </c:pt>
                <c:pt idx="365">
                  <c:v>7.0161578631881749E-3</c:v>
                </c:pt>
                <c:pt idx="366">
                  <c:v>6.4142142101987192E-3</c:v>
                </c:pt>
                <c:pt idx="367">
                  <c:v>6.4459176602334398E-3</c:v>
                </c:pt>
                <c:pt idx="368">
                  <c:v>6.4214364020708592E-3</c:v>
                </c:pt>
                <c:pt idx="369">
                  <c:v>6.6744194493705208E-3</c:v>
                </c:pt>
                <c:pt idx="370">
                  <c:v>6.4040240774233025E-3</c:v>
                </c:pt>
                <c:pt idx="371">
                  <c:v>6.6287518091848914E-3</c:v>
                </c:pt>
                <c:pt idx="372">
                  <c:v>6.53320811218858E-3</c:v>
                </c:pt>
                <c:pt idx="373">
                  <c:v>7.0420872738187323E-3</c:v>
                </c:pt>
                <c:pt idx="374">
                  <c:v>6.2924321529108625E-3</c:v>
                </c:pt>
                <c:pt idx="375">
                  <c:v>6.3975422730846434E-3</c:v>
                </c:pt>
                <c:pt idx="376">
                  <c:v>6.2774964307615892E-3</c:v>
                </c:pt>
                <c:pt idx="377">
                  <c:v>6.5115861854354593E-3</c:v>
                </c:pt>
                <c:pt idx="378">
                  <c:v>6.3382314832013077E-3</c:v>
                </c:pt>
                <c:pt idx="379">
                  <c:v>7.0415466458531731E-3</c:v>
                </c:pt>
                <c:pt idx="380">
                  <c:v>6.6092771416894659E-3</c:v>
                </c:pt>
                <c:pt idx="381">
                  <c:v>6.4641652519393869E-3</c:v>
                </c:pt>
                <c:pt idx="382">
                  <c:v>6.1280279412578749E-3</c:v>
                </c:pt>
                <c:pt idx="383">
                  <c:v>6.3289238201680188E-3</c:v>
                </c:pt>
                <c:pt idx="384">
                  <c:v>6.7140246235850316E-3</c:v>
                </c:pt>
                <c:pt idx="385">
                  <c:v>6.4787838865453884E-3</c:v>
                </c:pt>
                <c:pt idx="386">
                  <c:v>6.0320694722659374E-3</c:v>
                </c:pt>
                <c:pt idx="387">
                  <c:v>6.3291504608591403E-3</c:v>
                </c:pt>
                <c:pt idx="388">
                  <c:v>6.7166825785158583E-3</c:v>
                </c:pt>
                <c:pt idx="389">
                  <c:v>6.8507618284309917E-3</c:v>
                </c:pt>
                <c:pt idx="390">
                  <c:v>6.5000275773223542E-3</c:v>
                </c:pt>
                <c:pt idx="391">
                  <c:v>6.7973469293544312E-3</c:v>
                </c:pt>
                <c:pt idx="392">
                  <c:v>6.3367420440314254E-3</c:v>
                </c:pt>
                <c:pt idx="393">
                  <c:v>6.3898405455843667E-3</c:v>
                </c:pt>
                <c:pt idx="394">
                  <c:v>6.4601163136161887E-3</c:v>
                </c:pt>
                <c:pt idx="395">
                  <c:v>6.7373242147084926E-3</c:v>
                </c:pt>
                <c:pt idx="396">
                  <c:v>5.9602470745717924E-3</c:v>
                </c:pt>
                <c:pt idx="397">
                  <c:v>6.5318927087227013E-3</c:v>
                </c:pt>
                <c:pt idx="398">
                  <c:v>6.4498086638885158E-3</c:v>
                </c:pt>
                <c:pt idx="399">
                  <c:v>6.1766981362457278E-3</c:v>
                </c:pt>
              </c:numCache>
            </c:numRef>
          </c:val>
          <c:smooth val="0"/>
          <c:extLst>
            <c:ext xmlns:c16="http://schemas.microsoft.com/office/drawing/2014/chart" uri="{C3380CC4-5D6E-409C-BE32-E72D297353CC}">
              <c16:uniqueId val="{00000002-7CEF-4653-9C47-00C256E5D90B}"/>
            </c:ext>
          </c:extLst>
        </c:ser>
        <c:ser>
          <c:idx val="3"/>
          <c:order val="3"/>
          <c:tx>
            <c:v>R</c:v>
          </c:tx>
          <c:spPr>
            <a:ln w="22225" cap="rnd">
              <a:solidFill>
                <a:schemeClr val="bg1">
                  <a:lumMod val="65000"/>
                </a:schemeClr>
              </a:solidFill>
              <a:round/>
            </a:ln>
            <a:effectLst/>
          </c:spPr>
          <c:marker>
            <c:symbol val="none"/>
          </c:marker>
          <c:cat>
            <c:numRef>
              <c:f>Stimulus!$U$2:$U$401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Stimulus!$Y$2:$Y$401</c:f>
              <c:numCache>
                <c:formatCode>General</c:formatCode>
                <c:ptCount val="400"/>
                <c:pt idx="0">
                  <c:v>4.1798050632659923E-3</c:v>
                </c:pt>
                <c:pt idx="1">
                  <c:v>4.0664903915314668E-3</c:v>
                </c:pt>
                <c:pt idx="2">
                  <c:v>4.0032158934449969E-3</c:v>
                </c:pt>
                <c:pt idx="3">
                  <c:v>4.249778223940519E-3</c:v>
                </c:pt>
                <c:pt idx="4">
                  <c:v>4.1756644581606907E-3</c:v>
                </c:pt>
                <c:pt idx="5">
                  <c:v>4.3254833737291533E-3</c:v>
                </c:pt>
                <c:pt idx="6">
                  <c:v>4.2361920361962532E-3</c:v>
                </c:pt>
                <c:pt idx="7">
                  <c:v>4.2798907819427178E-3</c:v>
                </c:pt>
                <c:pt idx="8">
                  <c:v>4.3461926465334913E-3</c:v>
                </c:pt>
                <c:pt idx="9">
                  <c:v>3.9843709183094685E-3</c:v>
                </c:pt>
                <c:pt idx="10">
                  <c:v>4.2543605289818917E-3</c:v>
                </c:pt>
                <c:pt idx="11">
                  <c:v>4.2097199935871733E-3</c:v>
                </c:pt>
                <c:pt idx="12">
                  <c:v>4.227025013072953E-3</c:v>
                </c:pt>
                <c:pt idx="13">
                  <c:v>4.1879503291106434E-3</c:v>
                </c:pt>
                <c:pt idx="14">
                  <c:v>4.2349603068907284E-3</c:v>
                </c:pt>
                <c:pt idx="15">
                  <c:v>4.1202478132446449E-3</c:v>
                </c:pt>
                <c:pt idx="16">
                  <c:v>4.0130038533097677E-3</c:v>
                </c:pt>
                <c:pt idx="17">
                  <c:v>4.1414282320183307E-3</c:v>
                </c:pt>
                <c:pt idx="18">
                  <c:v>3.9949543121218104E-3</c:v>
                </c:pt>
                <c:pt idx="19">
                  <c:v>4.0946757119138108E-3</c:v>
                </c:pt>
                <c:pt idx="20">
                  <c:v>4.0182079120491864E-3</c:v>
                </c:pt>
                <c:pt idx="21">
                  <c:v>4.1405147571600045E-3</c:v>
                </c:pt>
                <c:pt idx="22">
                  <c:v>4.3170716933088969E-3</c:v>
                </c:pt>
                <c:pt idx="23">
                  <c:v>3.9841931607396555E-3</c:v>
                </c:pt>
                <c:pt idx="24">
                  <c:v>4.4402117407223206E-3</c:v>
                </c:pt>
                <c:pt idx="25">
                  <c:v>4.11342158668808E-3</c:v>
                </c:pt>
                <c:pt idx="26">
                  <c:v>4.0945607874752947E-3</c:v>
                </c:pt>
                <c:pt idx="27">
                  <c:v>4.2722771450225197E-3</c:v>
                </c:pt>
                <c:pt idx="28">
                  <c:v>4.2066722130097694E-3</c:v>
                </c:pt>
                <c:pt idx="29">
                  <c:v>3.9562028840919913E-3</c:v>
                </c:pt>
                <c:pt idx="30">
                  <c:v>4.2955104052748751E-3</c:v>
                </c:pt>
                <c:pt idx="31">
                  <c:v>3.9332404111973888E-3</c:v>
                </c:pt>
                <c:pt idx="32">
                  <c:v>4.0443882118187183E-3</c:v>
                </c:pt>
                <c:pt idx="33">
                  <c:v>4.1293765803489214E-3</c:v>
                </c:pt>
                <c:pt idx="34">
                  <c:v>3.9449340712280623E-3</c:v>
                </c:pt>
                <c:pt idx="35">
                  <c:v>4.2333741784397107E-3</c:v>
                </c:pt>
                <c:pt idx="36">
                  <c:v>4.2005635350673204E-3</c:v>
                </c:pt>
                <c:pt idx="37">
                  <c:v>4.2383103859412992E-3</c:v>
                </c:pt>
                <c:pt idx="38">
                  <c:v>4.0622571340170367E-3</c:v>
                </c:pt>
                <c:pt idx="39">
                  <c:v>4.3797025493134516E-3</c:v>
                </c:pt>
                <c:pt idx="40">
                  <c:v>4.2581966657839112E-3</c:v>
                </c:pt>
                <c:pt idx="41">
                  <c:v>4.2124623468670257E-3</c:v>
                </c:pt>
                <c:pt idx="42">
                  <c:v>4.1153055730312107E-3</c:v>
                </c:pt>
                <c:pt idx="43">
                  <c:v>4.2188399856456279E-3</c:v>
                </c:pt>
                <c:pt idx="44">
                  <c:v>4.2096138842132426E-3</c:v>
                </c:pt>
                <c:pt idx="45">
                  <c:v>4.0565938674311198E-3</c:v>
                </c:pt>
                <c:pt idx="46">
                  <c:v>4.2707518065207067E-3</c:v>
                </c:pt>
                <c:pt idx="47">
                  <c:v>4.1841282413509154E-3</c:v>
                </c:pt>
                <c:pt idx="48">
                  <c:v>4.1100776305584208E-3</c:v>
                </c:pt>
                <c:pt idx="49">
                  <c:v>4.2984195341870335E-3</c:v>
                </c:pt>
                <c:pt idx="50">
                  <c:v>4.0945975892126545E-3</c:v>
                </c:pt>
                <c:pt idx="51">
                  <c:v>4.3598610118025091E-3</c:v>
                </c:pt>
                <c:pt idx="52">
                  <c:v>4.0421609683683538E-3</c:v>
                </c:pt>
                <c:pt idx="53">
                  <c:v>4.52330388345769E-3</c:v>
                </c:pt>
                <c:pt idx="54">
                  <c:v>4.0295514187172372E-3</c:v>
                </c:pt>
                <c:pt idx="55">
                  <c:v>3.9772224749640714E-3</c:v>
                </c:pt>
                <c:pt idx="56">
                  <c:v>4.1572524932873504E-3</c:v>
                </c:pt>
                <c:pt idx="57">
                  <c:v>4.2796552477439107E-3</c:v>
                </c:pt>
                <c:pt idx="58">
                  <c:v>4.1190865312066378E-3</c:v>
                </c:pt>
                <c:pt idx="59">
                  <c:v>4.0874560825330392E-3</c:v>
                </c:pt>
                <c:pt idx="60">
                  <c:v>4.1770627422966916E-3</c:v>
                </c:pt>
                <c:pt idx="61">
                  <c:v>4.2316918586794514E-3</c:v>
                </c:pt>
                <c:pt idx="62">
                  <c:v>3.8984417864450734E-3</c:v>
                </c:pt>
                <c:pt idx="63">
                  <c:v>4.2007031336544279E-3</c:v>
                </c:pt>
                <c:pt idx="64">
                  <c:v>4.0755255237755654E-3</c:v>
                </c:pt>
                <c:pt idx="65">
                  <c:v>4.0229331200276643E-3</c:v>
                </c:pt>
                <c:pt idx="66">
                  <c:v>4.2728804281675237E-3</c:v>
                </c:pt>
                <c:pt idx="67">
                  <c:v>3.9192243821084913E-3</c:v>
                </c:pt>
                <c:pt idx="68">
                  <c:v>4.2632471875318524E-3</c:v>
                </c:pt>
                <c:pt idx="69">
                  <c:v>4.2471956269632318E-3</c:v>
                </c:pt>
                <c:pt idx="70">
                  <c:v>4.094046269078863E-3</c:v>
                </c:pt>
                <c:pt idx="71">
                  <c:v>4.3370013264008899E-3</c:v>
                </c:pt>
                <c:pt idx="72">
                  <c:v>4.2567300297869023E-3</c:v>
                </c:pt>
                <c:pt idx="73">
                  <c:v>4.0817984390870646E-3</c:v>
                </c:pt>
                <c:pt idx="74">
                  <c:v>4.2374866706020664E-3</c:v>
                </c:pt>
                <c:pt idx="75">
                  <c:v>4.3210752569001233E-3</c:v>
                </c:pt>
                <c:pt idx="76">
                  <c:v>4.1012792859904191E-3</c:v>
                </c:pt>
                <c:pt idx="77">
                  <c:v>4.0703502591928932E-3</c:v>
                </c:pt>
                <c:pt idx="78">
                  <c:v>3.9968354337616184E-3</c:v>
                </c:pt>
                <c:pt idx="79">
                  <c:v>4.0324737493359145E-3</c:v>
                </c:pt>
                <c:pt idx="80">
                  <c:v>4.2493604347922263E-3</c:v>
                </c:pt>
                <c:pt idx="81">
                  <c:v>4.0473408199174794E-3</c:v>
                </c:pt>
                <c:pt idx="82">
                  <c:v>4.1586895626892087E-3</c:v>
                </c:pt>
                <c:pt idx="83">
                  <c:v>4.126778246314064E-3</c:v>
                </c:pt>
                <c:pt idx="84">
                  <c:v>4.2277517946995771E-3</c:v>
                </c:pt>
                <c:pt idx="85">
                  <c:v>4.1354343250388469E-3</c:v>
                </c:pt>
                <c:pt idx="86">
                  <c:v>4.1105910585057309E-3</c:v>
                </c:pt>
                <c:pt idx="87">
                  <c:v>4.0228543217200102E-3</c:v>
                </c:pt>
                <c:pt idx="88">
                  <c:v>4.1209081616712393E-3</c:v>
                </c:pt>
                <c:pt idx="89">
                  <c:v>4.2789823656475224E-3</c:v>
                </c:pt>
                <c:pt idx="90">
                  <c:v>3.9283028567266244E-3</c:v>
                </c:pt>
                <c:pt idx="91">
                  <c:v>3.8723605548199721E-3</c:v>
                </c:pt>
                <c:pt idx="92">
                  <c:v>4.1776127980226348E-3</c:v>
                </c:pt>
                <c:pt idx="93">
                  <c:v>4.2830414517907945E-3</c:v>
                </c:pt>
                <c:pt idx="94">
                  <c:v>4.2780088613049881E-3</c:v>
                </c:pt>
                <c:pt idx="95">
                  <c:v>4.3229473716244375E-3</c:v>
                </c:pt>
                <c:pt idx="96">
                  <c:v>4.0013102296152505E-3</c:v>
                </c:pt>
                <c:pt idx="97">
                  <c:v>4.1962654735549637E-3</c:v>
                </c:pt>
                <c:pt idx="98">
                  <c:v>4.0679094347458788E-3</c:v>
                </c:pt>
                <c:pt idx="99">
                  <c:v>4.069573296231613E-3</c:v>
                </c:pt>
                <c:pt idx="100">
                  <c:v>4.0819253489852419E-3</c:v>
                </c:pt>
                <c:pt idx="101">
                  <c:v>4.0638099624237456E-3</c:v>
                </c:pt>
                <c:pt idx="102">
                  <c:v>3.9580410569600641E-3</c:v>
                </c:pt>
                <c:pt idx="103">
                  <c:v>4.3553022358316373E-3</c:v>
                </c:pt>
                <c:pt idx="104">
                  <c:v>4.122931897333924E-3</c:v>
                </c:pt>
                <c:pt idx="105">
                  <c:v>4.2831533058941317E-3</c:v>
                </c:pt>
                <c:pt idx="106">
                  <c:v>4.1790384237161381E-3</c:v>
                </c:pt>
                <c:pt idx="107">
                  <c:v>4.0954270195359905E-3</c:v>
                </c:pt>
                <c:pt idx="108">
                  <c:v>4.1576054595192967E-3</c:v>
                </c:pt>
                <c:pt idx="109">
                  <c:v>4.2435170446365328E-3</c:v>
                </c:pt>
                <c:pt idx="110">
                  <c:v>4.0881136327796863E-3</c:v>
                </c:pt>
                <c:pt idx="111">
                  <c:v>4.1371217727142256E-3</c:v>
                </c:pt>
                <c:pt idx="112">
                  <c:v>4.206149907134249E-3</c:v>
                </c:pt>
                <c:pt idx="113">
                  <c:v>4.1742535410906941E-3</c:v>
                </c:pt>
                <c:pt idx="114">
                  <c:v>4.1030069560051962E-3</c:v>
                </c:pt>
                <c:pt idx="115">
                  <c:v>4.3655376375731072E-3</c:v>
                </c:pt>
                <c:pt idx="116">
                  <c:v>4.0968224736374678E-3</c:v>
                </c:pt>
                <c:pt idx="117">
                  <c:v>3.95898182701423E-3</c:v>
                </c:pt>
                <c:pt idx="118">
                  <c:v>4.325388524918281E-3</c:v>
                </c:pt>
                <c:pt idx="119">
                  <c:v>4.173548227909136E-3</c:v>
                </c:pt>
                <c:pt idx="120">
                  <c:v>4.1066995422575281E-3</c:v>
                </c:pt>
                <c:pt idx="121">
                  <c:v>3.9769604822013672E-3</c:v>
                </c:pt>
                <c:pt idx="122">
                  <c:v>4.0380669015267125E-3</c:v>
                </c:pt>
                <c:pt idx="123">
                  <c:v>4.2728075125319743E-3</c:v>
                </c:pt>
                <c:pt idx="124">
                  <c:v>4.1668843583102461E-3</c:v>
                </c:pt>
                <c:pt idx="125">
                  <c:v>4.2436270822663776E-3</c:v>
                </c:pt>
                <c:pt idx="126">
                  <c:v>4.2437293250569916E-3</c:v>
                </c:pt>
                <c:pt idx="127">
                  <c:v>4.1684270949533444E-3</c:v>
                </c:pt>
                <c:pt idx="128">
                  <c:v>4.1822950701757419E-3</c:v>
                </c:pt>
                <c:pt idx="129">
                  <c:v>4.151272534607094E-3</c:v>
                </c:pt>
                <c:pt idx="130">
                  <c:v>4.140258180724961E-3</c:v>
                </c:pt>
                <c:pt idx="131">
                  <c:v>4.0526475937010349E-3</c:v>
                </c:pt>
                <c:pt idx="132">
                  <c:v>4.1154505189471289E-3</c:v>
                </c:pt>
                <c:pt idx="133">
                  <c:v>4.2825411905112604E-3</c:v>
                </c:pt>
                <c:pt idx="134">
                  <c:v>4.2700987110916803E-3</c:v>
                </c:pt>
                <c:pt idx="135">
                  <c:v>4.470455670080341E-3</c:v>
                </c:pt>
                <c:pt idx="136">
                  <c:v>4.1130084773484113E-3</c:v>
                </c:pt>
                <c:pt idx="137">
                  <c:v>4.1533737965291275E-3</c:v>
                </c:pt>
                <c:pt idx="138">
                  <c:v>4.0893730088984257E-3</c:v>
                </c:pt>
                <c:pt idx="139">
                  <c:v>4.233018173470382E-3</c:v>
                </c:pt>
                <c:pt idx="140">
                  <c:v>4.2981022605613674E-3</c:v>
                </c:pt>
                <c:pt idx="141">
                  <c:v>4.1901126375404798E-3</c:v>
                </c:pt>
                <c:pt idx="142">
                  <c:v>4.1810642289574571E-3</c:v>
                </c:pt>
                <c:pt idx="143">
                  <c:v>4.5131799936011432E-3</c:v>
                </c:pt>
                <c:pt idx="144">
                  <c:v>3.9950579281836044E-3</c:v>
                </c:pt>
                <c:pt idx="145">
                  <c:v>4.1329775867758687E-3</c:v>
                </c:pt>
                <c:pt idx="146">
                  <c:v>4.3188622647863184E-3</c:v>
                </c:pt>
                <c:pt idx="147">
                  <c:v>4.1830936593147223E-3</c:v>
                </c:pt>
                <c:pt idx="148">
                  <c:v>4.1932633559524889E-3</c:v>
                </c:pt>
                <c:pt idx="149">
                  <c:v>4.2621212203109212E-3</c:v>
                </c:pt>
                <c:pt idx="150">
                  <c:v>4.1464739634475504E-3</c:v>
                </c:pt>
                <c:pt idx="151">
                  <c:v>4.052378625437926E-3</c:v>
                </c:pt>
                <c:pt idx="152">
                  <c:v>4.0110595172341088E-3</c:v>
                </c:pt>
                <c:pt idx="153">
                  <c:v>4.2287721842968707E-3</c:v>
                </c:pt>
                <c:pt idx="154">
                  <c:v>4.0662700190514448E-3</c:v>
                </c:pt>
                <c:pt idx="155">
                  <c:v>4.2162531816041507E-3</c:v>
                </c:pt>
                <c:pt idx="156">
                  <c:v>4.1119869919294455E-3</c:v>
                </c:pt>
                <c:pt idx="157">
                  <c:v>4.0505841856233503E-3</c:v>
                </c:pt>
                <c:pt idx="158">
                  <c:v>4.2013044516602026E-3</c:v>
                </c:pt>
                <c:pt idx="159">
                  <c:v>4.0951172557944383E-3</c:v>
                </c:pt>
                <c:pt idx="160">
                  <c:v>4.1587030415078576E-3</c:v>
                </c:pt>
                <c:pt idx="161">
                  <c:v>4.1619413197880612E-3</c:v>
                </c:pt>
                <c:pt idx="162">
                  <c:v>4.1885247279663503E-3</c:v>
                </c:pt>
                <c:pt idx="163">
                  <c:v>4.3191359779947442E-3</c:v>
                </c:pt>
                <c:pt idx="164">
                  <c:v>3.9261365335873785E-3</c:v>
                </c:pt>
                <c:pt idx="165">
                  <c:v>4.1372663194333501E-3</c:v>
                </c:pt>
                <c:pt idx="166">
                  <c:v>4.0988943728692794E-3</c:v>
                </c:pt>
                <c:pt idx="167">
                  <c:v>4.23842375017933E-3</c:v>
                </c:pt>
                <c:pt idx="168">
                  <c:v>4.2391431720203128E-3</c:v>
                </c:pt>
                <c:pt idx="169">
                  <c:v>3.8994168219847513E-3</c:v>
                </c:pt>
                <c:pt idx="170">
                  <c:v>4.1441521874001465E-3</c:v>
                </c:pt>
                <c:pt idx="171">
                  <c:v>4.2943693929377554E-3</c:v>
                </c:pt>
                <c:pt idx="172">
                  <c:v>4.2398588213668383E-3</c:v>
                </c:pt>
                <c:pt idx="173">
                  <c:v>4.1076014275182506E-3</c:v>
                </c:pt>
                <c:pt idx="174">
                  <c:v>4.0270556383053711E-3</c:v>
                </c:pt>
                <c:pt idx="175">
                  <c:v>3.9358347638935188E-3</c:v>
                </c:pt>
                <c:pt idx="176">
                  <c:v>4.1507931704418133E-3</c:v>
                </c:pt>
                <c:pt idx="177">
                  <c:v>4.129624121636739E-3</c:v>
                </c:pt>
                <c:pt idx="178">
                  <c:v>4.0567010244169635E-3</c:v>
                </c:pt>
                <c:pt idx="179">
                  <c:v>4.2360843192394233E-3</c:v>
                </c:pt>
                <c:pt idx="180">
                  <c:v>4.318457745761191E-3</c:v>
                </c:pt>
                <c:pt idx="181">
                  <c:v>3.9301997014291471E-3</c:v>
                </c:pt>
                <c:pt idx="182">
                  <c:v>4.1179224265070896E-3</c:v>
                </c:pt>
                <c:pt idx="183">
                  <c:v>4.3268351010765146E-3</c:v>
                </c:pt>
                <c:pt idx="184">
                  <c:v>4.1531940160804068E-3</c:v>
                </c:pt>
                <c:pt idx="185">
                  <c:v>4.0941151604149571E-3</c:v>
                </c:pt>
                <c:pt idx="186">
                  <c:v>4.0867535745386452E-3</c:v>
                </c:pt>
                <c:pt idx="187">
                  <c:v>4.3173475023493462E-3</c:v>
                </c:pt>
                <c:pt idx="188">
                  <c:v>4.249331468421047E-3</c:v>
                </c:pt>
                <c:pt idx="189">
                  <c:v>4.1990083317121358E-3</c:v>
                </c:pt>
                <c:pt idx="190">
                  <c:v>4.1343934796775061E-3</c:v>
                </c:pt>
                <c:pt idx="191">
                  <c:v>4.119545426336294E-3</c:v>
                </c:pt>
                <c:pt idx="192">
                  <c:v>3.9209482581741518E-3</c:v>
                </c:pt>
                <c:pt idx="193">
                  <c:v>4.0413949465897816E-3</c:v>
                </c:pt>
                <c:pt idx="194">
                  <c:v>4.1343420477073052E-3</c:v>
                </c:pt>
                <c:pt idx="195">
                  <c:v>4.2113955178129259E-3</c:v>
                </c:pt>
                <c:pt idx="196">
                  <c:v>4.0221437791687006E-3</c:v>
                </c:pt>
                <c:pt idx="197">
                  <c:v>3.7763362696756862E-3</c:v>
                </c:pt>
                <c:pt idx="198">
                  <c:v>4.3855623150421789E-3</c:v>
                </c:pt>
                <c:pt idx="199">
                  <c:v>4.165725100017852E-3</c:v>
                </c:pt>
                <c:pt idx="200">
                  <c:v>4.1498200765666881E-3</c:v>
                </c:pt>
                <c:pt idx="201">
                  <c:v>4.1498200765666881E-3</c:v>
                </c:pt>
                <c:pt idx="202">
                  <c:v>4.1498200765666881E-3</c:v>
                </c:pt>
                <c:pt idx="203">
                  <c:v>4.1498200765666881E-3</c:v>
                </c:pt>
                <c:pt idx="204">
                  <c:v>4.1498200765666881E-3</c:v>
                </c:pt>
                <c:pt idx="205">
                  <c:v>4.1498200765666881E-3</c:v>
                </c:pt>
                <c:pt idx="206">
                  <c:v>4.1498200765666881E-3</c:v>
                </c:pt>
                <c:pt idx="207">
                  <c:v>4.1498200765666881E-3</c:v>
                </c:pt>
                <c:pt idx="208">
                  <c:v>4.1498200765666881E-3</c:v>
                </c:pt>
                <c:pt idx="209">
                  <c:v>4.1498200765666881E-3</c:v>
                </c:pt>
                <c:pt idx="210">
                  <c:v>4.1498200765666881E-3</c:v>
                </c:pt>
                <c:pt idx="211">
                  <c:v>4.1498200765666881E-3</c:v>
                </c:pt>
                <c:pt idx="212">
                  <c:v>4.1498200765666881E-3</c:v>
                </c:pt>
                <c:pt idx="213">
                  <c:v>4.1498200765666881E-3</c:v>
                </c:pt>
                <c:pt idx="214">
                  <c:v>4.1498200765666881E-3</c:v>
                </c:pt>
                <c:pt idx="215">
                  <c:v>4.1498200765666881E-3</c:v>
                </c:pt>
                <c:pt idx="216">
                  <c:v>4.1498200765666881E-3</c:v>
                </c:pt>
                <c:pt idx="217">
                  <c:v>4.1498200765666881E-3</c:v>
                </c:pt>
                <c:pt idx="218">
                  <c:v>4.1498200765666881E-3</c:v>
                </c:pt>
                <c:pt idx="219">
                  <c:v>4.1498200765666881E-3</c:v>
                </c:pt>
                <c:pt idx="220">
                  <c:v>4.1498200765666881E-3</c:v>
                </c:pt>
                <c:pt idx="221">
                  <c:v>4.1498200765666881E-3</c:v>
                </c:pt>
                <c:pt idx="222">
                  <c:v>4.1498200765666881E-3</c:v>
                </c:pt>
                <c:pt idx="223">
                  <c:v>4.1498200765666881E-3</c:v>
                </c:pt>
                <c:pt idx="224">
                  <c:v>4.1498200765666881E-3</c:v>
                </c:pt>
                <c:pt idx="225">
                  <c:v>4.1498200765666881E-3</c:v>
                </c:pt>
                <c:pt idx="226">
                  <c:v>4.1498200765666881E-3</c:v>
                </c:pt>
                <c:pt idx="227">
                  <c:v>4.1498200765666881E-3</c:v>
                </c:pt>
                <c:pt idx="228">
                  <c:v>4.1498200765666881E-3</c:v>
                </c:pt>
                <c:pt idx="229">
                  <c:v>4.1498200765666881E-3</c:v>
                </c:pt>
                <c:pt idx="230">
                  <c:v>4.1498200765666881E-3</c:v>
                </c:pt>
                <c:pt idx="231">
                  <c:v>4.1498200765666881E-3</c:v>
                </c:pt>
                <c:pt idx="232">
                  <c:v>4.1498200765666881E-3</c:v>
                </c:pt>
                <c:pt idx="233">
                  <c:v>4.1498200765666881E-3</c:v>
                </c:pt>
                <c:pt idx="234">
                  <c:v>4.1498200765666881E-3</c:v>
                </c:pt>
                <c:pt idx="235">
                  <c:v>4.1498200765666881E-3</c:v>
                </c:pt>
                <c:pt idx="236">
                  <c:v>4.1498200765666881E-3</c:v>
                </c:pt>
                <c:pt idx="237">
                  <c:v>4.1498200765666881E-3</c:v>
                </c:pt>
                <c:pt idx="238">
                  <c:v>4.1498200765666881E-3</c:v>
                </c:pt>
                <c:pt idx="239">
                  <c:v>4.1498200765666881E-3</c:v>
                </c:pt>
                <c:pt idx="240">
                  <c:v>4.1498200765666881E-3</c:v>
                </c:pt>
                <c:pt idx="241">
                  <c:v>4.1498200765666881E-3</c:v>
                </c:pt>
                <c:pt idx="242">
                  <c:v>4.1498200765666881E-3</c:v>
                </c:pt>
                <c:pt idx="243">
                  <c:v>4.1498200765666881E-3</c:v>
                </c:pt>
                <c:pt idx="244">
                  <c:v>4.1498200765666881E-3</c:v>
                </c:pt>
                <c:pt idx="245">
                  <c:v>4.1498200765666881E-3</c:v>
                </c:pt>
                <c:pt idx="246">
                  <c:v>4.1498200765666881E-3</c:v>
                </c:pt>
                <c:pt idx="247">
                  <c:v>4.1498200765666881E-3</c:v>
                </c:pt>
                <c:pt idx="248">
                  <c:v>4.1498200765666881E-3</c:v>
                </c:pt>
                <c:pt idx="249">
                  <c:v>4.1498200765666881E-3</c:v>
                </c:pt>
                <c:pt idx="250">
                  <c:v>4.1498200765666881E-3</c:v>
                </c:pt>
                <c:pt idx="251">
                  <c:v>4.1498200765666881E-3</c:v>
                </c:pt>
                <c:pt idx="252">
                  <c:v>4.1498200765666881E-3</c:v>
                </c:pt>
                <c:pt idx="253">
                  <c:v>4.1498200765666881E-3</c:v>
                </c:pt>
                <c:pt idx="254">
                  <c:v>4.1498200765666881E-3</c:v>
                </c:pt>
                <c:pt idx="255">
                  <c:v>4.1498200765666881E-3</c:v>
                </c:pt>
                <c:pt idx="256">
                  <c:v>4.1498200765666881E-3</c:v>
                </c:pt>
                <c:pt idx="257">
                  <c:v>4.1498200765666881E-3</c:v>
                </c:pt>
                <c:pt idx="258">
                  <c:v>4.1498200765666881E-3</c:v>
                </c:pt>
                <c:pt idx="259">
                  <c:v>4.1498200765666881E-3</c:v>
                </c:pt>
                <c:pt idx="260">
                  <c:v>4.1498200765666881E-3</c:v>
                </c:pt>
                <c:pt idx="261">
                  <c:v>4.1498200765666881E-3</c:v>
                </c:pt>
                <c:pt idx="262">
                  <c:v>4.1498200765666881E-3</c:v>
                </c:pt>
                <c:pt idx="263">
                  <c:v>4.1498200765666881E-3</c:v>
                </c:pt>
                <c:pt idx="264">
                  <c:v>4.1498200765666881E-3</c:v>
                </c:pt>
                <c:pt idx="265">
                  <c:v>4.1498200765666881E-3</c:v>
                </c:pt>
                <c:pt idx="266">
                  <c:v>4.1498200765666881E-3</c:v>
                </c:pt>
                <c:pt idx="267">
                  <c:v>4.1498200765666881E-3</c:v>
                </c:pt>
                <c:pt idx="268">
                  <c:v>4.1498200765666881E-3</c:v>
                </c:pt>
                <c:pt idx="269">
                  <c:v>4.1498200765666881E-3</c:v>
                </c:pt>
                <c:pt idx="270">
                  <c:v>4.1498200765666881E-3</c:v>
                </c:pt>
                <c:pt idx="271">
                  <c:v>4.1498200765666881E-3</c:v>
                </c:pt>
                <c:pt idx="272">
                  <c:v>4.1498200765666881E-3</c:v>
                </c:pt>
                <c:pt idx="273">
                  <c:v>4.1498200765666881E-3</c:v>
                </c:pt>
                <c:pt idx="274">
                  <c:v>4.1498200765666881E-3</c:v>
                </c:pt>
                <c:pt idx="275">
                  <c:v>4.1498200765666881E-3</c:v>
                </c:pt>
                <c:pt idx="276">
                  <c:v>4.1498200765666881E-3</c:v>
                </c:pt>
                <c:pt idx="277">
                  <c:v>4.1498200765666881E-3</c:v>
                </c:pt>
                <c:pt idx="278">
                  <c:v>4.1498200765666881E-3</c:v>
                </c:pt>
                <c:pt idx="279">
                  <c:v>4.1498200765666881E-3</c:v>
                </c:pt>
                <c:pt idx="280">
                  <c:v>4.1498200765666881E-3</c:v>
                </c:pt>
                <c:pt idx="281">
                  <c:v>4.1498200765666881E-3</c:v>
                </c:pt>
                <c:pt idx="282">
                  <c:v>4.1498200765666881E-3</c:v>
                </c:pt>
                <c:pt idx="283">
                  <c:v>4.1498200765666881E-3</c:v>
                </c:pt>
                <c:pt idx="284">
                  <c:v>4.1498200765666881E-3</c:v>
                </c:pt>
                <c:pt idx="285">
                  <c:v>4.1498200765666881E-3</c:v>
                </c:pt>
                <c:pt idx="286">
                  <c:v>4.1498200765666881E-3</c:v>
                </c:pt>
                <c:pt idx="287">
                  <c:v>4.1498200765666881E-3</c:v>
                </c:pt>
                <c:pt idx="288">
                  <c:v>4.1498200765666881E-3</c:v>
                </c:pt>
                <c:pt idx="289">
                  <c:v>4.1498200765666881E-3</c:v>
                </c:pt>
                <c:pt idx="290">
                  <c:v>4.1498200765666881E-3</c:v>
                </c:pt>
                <c:pt idx="291">
                  <c:v>4.1498200765666881E-3</c:v>
                </c:pt>
                <c:pt idx="292">
                  <c:v>4.1498200765666881E-3</c:v>
                </c:pt>
                <c:pt idx="293">
                  <c:v>4.1498200765666881E-3</c:v>
                </c:pt>
                <c:pt idx="294">
                  <c:v>4.1498200765666881E-3</c:v>
                </c:pt>
                <c:pt idx="295">
                  <c:v>4.1498200765666881E-3</c:v>
                </c:pt>
                <c:pt idx="296">
                  <c:v>4.1498200765666881E-3</c:v>
                </c:pt>
                <c:pt idx="297">
                  <c:v>4.1498200765666881E-3</c:v>
                </c:pt>
                <c:pt idx="298">
                  <c:v>4.1498200765666881E-3</c:v>
                </c:pt>
                <c:pt idx="299">
                  <c:v>4.1498200765666881E-3</c:v>
                </c:pt>
                <c:pt idx="300">
                  <c:v>4.1948415478000487E-3</c:v>
                </c:pt>
                <c:pt idx="301">
                  <c:v>4.0094238010758912E-3</c:v>
                </c:pt>
                <c:pt idx="302">
                  <c:v>4.2766331388753281E-3</c:v>
                </c:pt>
                <c:pt idx="303">
                  <c:v>4.1689282022471397E-3</c:v>
                </c:pt>
                <c:pt idx="304">
                  <c:v>4.3930226694990559E-3</c:v>
                </c:pt>
                <c:pt idx="305">
                  <c:v>4.1190385223556902E-3</c:v>
                </c:pt>
                <c:pt idx="306">
                  <c:v>4.1134535289917874E-3</c:v>
                </c:pt>
                <c:pt idx="307">
                  <c:v>4.0615756617221289E-3</c:v>
                </c:pt>
                <c:pt idx="308">
                  <c:v>3.8822169281456731E-3</c:v>
                </c:pt>
                <c:pt idx="309">
                  <c:v>4.1632674933853673E-3</c:v>
                </c:pt>
                <c:pt idx="310">
                  <c:v>4.0458758552948627E-3</c:v>
                </c:pt>
                <c:pt idx="311">
                  <c:v>4.0291135856757414E-3</c:v>
                </c:pt>
                <c:pt idx="312">
                  <c:v>4.2220217052611813E-3</c:v>
                </c:pt>
                <c:pt idx="313">
                  <c:v>4.2192627543983672E-3</c:v>
                </c:pt>
                <c:pt idx="314">
                  <c:v>4.1188811912806315E-3</c:v>
                </c:pt>
                <c:pt idx="315">
                  <c:v>3.9414146571354024E-3</c:v>
                </c:pt>
                <c:pt idx="316">
                  <c:v>4.1539602128443853E-3</c:v>
                </c:pt>
                <c:pt idx="317">
                  <c:v>4.0000272363644113E-3</c:v>
                </c:pt>
                <c:pt idx="318">
                  <c:v>4.0890468824774633E-3</c:v>
                </c:pt>
                <c:pt idx="319">
                  <c:v>3.9871731659316218E-3</c:v>
                </c:pt>
                <c:pt idx="320">
                  <c:v>4.1275600890311242E-3</c:v>
                </c:pt>
                <c:pt idx="321">
                  <c:v>4.2398728433540112E-3</c:v>
                </c:pt>
                <c:pt idx="322">
                  <c:v>4.3066643324833117E-3</c:v>
                </c:pt>
                <c:pt idx="323">
                  <c:v>4.1729758855442549E-3</c:v>
                </c:pt>
                <c:pt idx="324">
                  <c:v>3.9010295876245782E-3</c:v>
                </c:pt>
                <c:pt idx="325">
                  <c:v>4.2721454031636229E-3</c:v>
                </c:pt>
                <c:pt idx="326">
                  <c:v>3.8916239987224163E-3</c:v>
                </c:pt>
                <c:pt idx="327">
                  <c:v>4.1808326087681234E-3</c:v>
                </c:pt>
                <c:pt idx="328">
                  <c:v>4.1485216073246867E-3</c:v>
                </c:pt>
                <c:pt idx="329">
                  <c:v>4.3453255107873063E-3</c:v>
                </c:pt>
                <c:pt idx="330">
                  <c:v>4.3213968828220168E-3</c:v>
                </c:pt>
                <c:pt idx="331">
                  <c:v>4.269598946273441E-3</c:v>
                </c:pt>
                <c:pt idx="332">
                  <c:v>4.1370367365569207E-3</c:v>
                </c:pt>
                <c:pt idx="333">
                  <c:v>4.1500474057931782E-3</c:v>
                </c:pt>
                <c:pt idx="334">
                  <c:v>4.0757745269294219E-3</c:v>
                </c:pt>
                <c:pt idx="335">
                  <c:v>4.1087126269459054E-3</c:v>
                </c:pt>
                <c:pt idx="336">
                  <c:v>4.1118741075780053E-3</c:v>
                </c:pt>
                <c:pt idx="337">
                  <c:v>4.1170912133012992E-3</c:v>
                </c:pt>
                <c:pt idx="338">
                  <c:v>4.2411621818637781E-3</c:v>
                </c:pt>
                <c:pt idx="339">
                  <c:v>4.0942098842011556E-3</c:v>
                </c:pt>
                <c:pt idx="340">
                  <c:v>4.1986604680293261E-3</c:v>
                </c:pt>
                <c:pt idx="341">
                  <c:v>4.3414691063484341E-3</c:v>
                </c:pt>
                <c:pt idx="342">
                  <c:v>4.0293015889800816E-3</c:v>
                </c:pt>
                <c:pt idx="343">
                  <c:v>4.2246312266665548E-3</c:v>
                </c:pt>
                <c:pt idx="344">
                  <c:v>4.2022703582406448E-3</c:v>
                </c:pt>
                <c:pt idx="345">
                  <c:v>3.8203297374772389E-3</c:v>
                </c:pt>
                <c:pt idx="346">
                  <c:v>4.1754757740989287E-3</c:v>
                </c:pt>
                <c:pt idx="347">
                  <c:v>4.1971111058778376E-3</c:v>
                </c:pt>
                <c:pt idx="348">
                  <c:v>4.1642330530798259E-3</c:v>
                </c:pt>
                <c:pt idx="349">
                  <c:v>4.1372791867509045E-3</c:v>
                </c:pt>
                <c:pt idx="350">
                  <c:v>4.1836190928396548E-3</c:v>
                </c:pt>
                <c:pt idx="351">
                  <c:v>4.0520915745896535E-3</c:v>
                </c:pt>
                <c:pt idx="352">
                  <c:v>3.9940933804054881E-3</c:v>
                </c:pt>
                <c:pt idx="353">
                  <c:v>4.2360588709094305E-3</c:v>
                </c:pt>
                <c:pt idx="354">
                  <c:v>4.1230022085180186E-3</c:v>
                </c:pt>
                <c:pt idx="355">
                  <c:v>4.1660547905756013E-3</c:v>
                </c:pt>
                <c:pt idx="356">
                  <c:v>3.9348744185731246E-3</c:v>
                </c:pt>
                <c:pt idx="357">
                  <c:v>4.1022381932097852E-3</c:v>
                </c:pt>
                <c:pt idx="358">
                  <c:v>4.019797086585503E-3</c:v>
                </c:pt>
                <c:pt idx="359">
                  <c:v>4.2510598167535491E-3</c:v>
                </c:pt>
                <c:pt idx="360">
                  <c:v>3.9688190101707811E-3</c:v>
                </c:pt>
                <c:pt idx="361">
                  <c:v>4.0632697217831363E-3</c:v>
                </c:pt>
                <c:pt idx="362">
                  <c:v>3.9757171610641543E-3</c:v>
                </c:pt>
                <c:pt idx="363">
                  <c:v>4.1690132850468204E-3</c:v>
                </c:pt>
                <c:pt idx="364">
                  <c:v>4.0748153182370737E-3</c:v>
                </c:pt>
                <c:pt idx="365">
                  <c:v>4.3607828854896787E-3</c:v>
                </c:pt>
                <c:pt idx="366">
                  <c:v>4.0756615762262416E-3</c:v>
                </c:pt>
                <c:pt idx="367">
                  <c:v>4.0906784787837734E-3</c:v>
                </c:pt>
                <c:pt idx="368">
                  <c:v>4.0790824957626631E-3</c:v>
                </c:pt>
                <c:pt idx="369">
                  <c:v>4.1989124122495426E-3</c:v>
                </c:pt>
                <c:pt idx="370">
                  <c:v>4.0708348387333455E-3</c:v>
                </c:pt>
                <c:pt idx="371">
                  <c:v>4.177281122848894E-3</c:v>
                </c:pt>
                <c:pt idx="372">
                  <c:v>4.1320251527191872E-3</c:v>
                </c:pt>
                <c:pt idx="373">
                  <c:v>4.373064811664492E-3</c:v>
                </c:pt>
                <c:pt idx="374">
                  <c:v>4.0179773404239961E-3</c:v>
                </c:pt>
                <c:pt idx="375">
                  <c:v>4.0677646169106725E-3</c:v>
                </c:pt>
                <c:pt idx="376">
                  <c:v>4.0109027701833323E-3</c:v>
                </c:pt>
                <c:pt idx="377">
                  <c:v>4.1217835428375461E-3</c:v>
                </c:pt>
                <c:pt idx="378">
                  <c:v>4.0396710071832487E-3</c:v>
                </c:pt>
                <c:pt idx="379">
                  <c:v>4.3728087336203118E-3</c:v>
                </c:pt>
                <c:pt idx="380">
                  <c:v>4.1680566004767584E-3</c:v>
                </c:pt>
                <c:pt idx="381">
                  <c:v>4.0993217749000551E-3</c:v>
                </c:pt>
                <c:pt idx="382">
                  <c:v>3.9401043637057849E-3</c:v>
                </c:pt>
                <c:pt idx="383">
                  <c:v>4.035262267167378E-3</c:v>
                </c:pt>
                <c:pt idx="384">
                  <c:v>4.2176721068979805E-3</c:v>
                </c:pt>
                <c:pt idx="385">
                  <c:v>4.1062461509904207E-3</c:v>
                </c:pt>
                <c:pt idx="386">
                  <c:v>3.8946519294488272E-3</c:v>
                </c:pt>
                <c:pt idx="387">
                  <c:v>4.0353696195586921E-3</c:v>
                </c:pt>
                <c:pt idx="388">
                  <c:v>4.218931094489389E-3</c:v>
                </c:pt>
                <c:pt idx="389">
                  <c:v>4.2824401141310191E-3</c:v>
                </c:pt>
                <c:pt idx="390">
                  <c:v>4.116308602679768E-3</c:v>
                </c:pt>
                <c:pt idx="391">
                  <c:v>4.2571391978687631E-3</c:v>
                </c:pt>
                <c:pt idx="392">
                  <c:v>4.0389655078494225E-3</c:v>
                </c:pt>
                <c:pt idx="393">
                  <c:v>4.0641165568014517E-3</c:v>
                </c:pt>
                <c:pt idx="394">
                  <c:v>4.0974039233036413E-3</c:v>
                </c:pt>
                <c:pt idx="395">
                  <c:v>4.2287083723248717E-3</c:v>
                </c:pt>
                <c:pt idx="396">
                  <c:v>3.8606319743196508E-3</c:v>
                </c:pt>
                <c:pt idx="397">
                  <c:v>4.1314020884896056E-3</c:v>
                </c:pt>
                <c:pt idx="398">
                  <c:v>4.0925215218177427E-3</c:v>
                </c:pt>
                <c:pt idx="399">
                  <c:v>3.9631578665513187E-3</c:v>
                </c:pt>
              </c:numCache>
            </c:numRef>
          </c:val>
          <c:smooth val="0"/>
          <c:extLst>
            <c:ext xmlns:c16="http://schemas.microsoft.com/office/drawing/2014/chart" uri="{C3380CC4-5D6E-409C-BE32-E72D297353CC}">
              <c16:uniqueId val="{00000003-7CEF-4653-9C47-00C256E5D90B}"/>
            </c:ext>
          </c:extLst>
        </c:ser>
        <c:ser>
          <c:idx val="4"/>
          <c:order val="4"/>
          <c:tx>
            <c:v>i</c:v>
          </c:tx>
          <c:spPr>
            <a:ln w="22225" cap="rnd">
              <a:solidFill>
                <a:srgbClr val="00B0F0"/>
              </a:solidFill>
              <a:round/>
            </a:ln>
            <a:effectLst/>
          </c:spPr>
          <c:marker>
            <c:symbol val="none"/>
          </c:marker>
          <c:cat>
            <c:numRef>
              <c:f>Stimulus!$U$2:$U$401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Stimulus!$Z$2:$Z$401</c:f>
              <c:numCache>
                <c:formatCode>General</c:formatCode>
                <c:ptCount val="400"/>
                <c:pt idx="0">
                  <c:v>3.3929213598868527E-3</c:v>
                </c:pt>
                <c:pt idx="1">
                  <c:v>3.3929213598868527E-3</c:v>
                </c:pt>
                <c:pt idx="2">
                  <c:v>3.3929213598868527E-3</c:v>
                </c:pt>
                <c:pt idx="3">
                  <c:v>3.3929213598868527E-3</c:v>
                </c:pt>
                <c:pt idx="4">
                  <c:v>3.3929213598868527E-3</c:v>
                </c:pt>
                <c:pt idx="5">
                  <c:v>3.3929213598868527E-3</c:v>
                </c:pt>
                <c:pt idx="6">
                  <c:v>3.3929213598868527E-3</c:v>
                </c:pt>
                <c:pt idx="7">
                  <c:v>3.3929213598868527E-3</c:v>
                </c:pt>
                <c:pt idx="8">
                  <c:v>3.3929213598868527E-3</c:v>
                </c:pt>
                <c:pt idx="9">
                  <c:v>3.3929213598868527E-3</c:v>
                </c:pt>
                <c:pt idx="10">
                  <c:v>3.3929213598868527E-3</c:v>
                </c:pt>
                <c:pt idx="11">
                  <c:v>3.3929213598868527E-3</c:v>
                </c:pt>
                <c:pt idx="12">
                  <c:v>3.3929213598868527E-3</c:v>
                </c:pt>
                <c:pt idx="13">
                  <c:v>3.3929213598868527E-3</c:v>
                </c:pt>
                <c:pt idx="14">
                  <c:v>3.3929213598868527E-3</c:v>
                </c:pt>
                <c:pt idx="15">
                  <c:v>3.3929213598868527E-3</c:v>
                </c:pt>
                <c:pt idx="16">
                  <c:v>3.3929213598868527E-3</c:v>
                </c:pt>
                <c:pt idx="17">
                  <c:v>3.3929213598868527E-3</c:v>
                </c:pt>
                <c:pt idx="18">
                  <c:v>3.3929213598868527E-3</c:v>
                </c:pt>
                <c:pt idx="19">
                  <c:v>3.3929213598868527E-3</c:v>
                </c:pt>
                <c:pt idx="20">
                  <c:v>3.3929213598868527E-3</c:v>
                </c:pt>
                <c:pt idx="21">
                  <c:v>3.3929213598868527E-3</c:v>
                </c:pt>
                <c:pt idx="22">
                  <c:v>3.3929213598868527E-3</c:v>
                </c:pt>
                <c:pt idx="23">
                  <c:v>3.3929213598868527E-3</c:v>
                </c:pt>
                <c:pt idx="24">
                  <c:v>3.3929213598868527E-3</c:v>
                </c:pt>
                <c:pt idx="25">
                  <c:v>3.3929213598868527E-3</c:v>
                </c:pt>
                <c:pt idx="26">
                  <c:v>3.3929213598868527E-3</c:v>
                </c:pt>
                <c:pt idx="27">
                  <c:v>3.3929213598868527E-3</c:v>
                </c:pt>
                <c:pt idx="28">
                  <c:v>3.3929213598868527E-3</c:v>
                </c:pt>
                <c:pt idx="29">
                  <c:v>3.3929213598868527E-3</c:v>
                </c:pt>
                <c:pt idx="30">
                  <c:v>3.3929213598868527E-3</c:v>
                </c:pt>
                <c:pt idx="31">
                  <c:v>3.3929213598868527E-3</c:v>
                </c:pt>
                <c:pt idx="32">
                  <c:v>3.3929213598868527E-3</c:v>
                </c:pt>
                <c:pt idx="33">
                  <c:v>3.3929213598868527E-3</c:v>
                </c:pt>
                <c:pt idx="34">
                  <c:v>3.3929213598868527E-3</c:v>
                </c:pt>
                <c:pt idx="35">
                  <c:v>3.3929213598868527E-3</c:v>
                </c:pt>
                <c:pt idx="36">
                  <c:v>3.3929213598868527E-3</c:v>
                </c:pt>
                <c:pt idx="37">
                  <c:v>3.3929213598868527E-3</c:v>
                </c:pt>
                <c:pt idx="38">
                  <c:v>3.3929213598868527E-3</c:v>
                </c:pt>
                <c:pt idx="39">
                  <c:v>3.3929213598868527E-3</c:v>
                </c:pt>
                <c:pt idx="40">
                  <c:v>3.3929213598868527E-3</c:v>
                </c:pt>
                <c:pt idx="41">
                  <c:v>3.3929213598868527E-3</c:v>
                </c:pt>
                <c:pt idx="42">
                  <c:v>3.3929213598868527E-3</c:v>
                </c:pt>
                <c:pt idx="43">
                  <c:v>3.3929213598868527E-3</c:v>
                </c:pt>
                <c:pt idx="44">
                  <c:v>3.3929213598868527E-3</c:v>
                </c:pt>
                <c:pt idx="45">
                  <c:v>3.3929213598868527E-3</c:v>
                </c:pt>
                <c:pt idx="46">
                  <c:v>3.3929213598868527E-3</c:v>
                </c:pt>
                <c:pt idx="47">
                  <c:v>3.3929213598868527E-3</c:v>
                </c:pt>
                <c:pt idx="48">
                  <c:v>3.3929213598868527E-3</c:v>
                </c:pt>
                <c:pt idx="49">
                  <c:v>3.3929213598868527E-3</c:v>
                </c:pt>
                <c:pt idx="50">
                  <c:v>3.3929213598868527E-3</c:v>
                </c:pt>
                <c:pt idx="51">
                  <c:v>3.3929213598868527E-3</c:v>
                </c:pt>
                <c:pt idx="52">
                  <c:v>3.3929213598868527E-3</c:v>
                </c:pt>
                <c:pt idx="53">
                  <c:v>3.3929213598868527E-3</c:v>
                </c:pt>
                <c:pt idx="54">
                  <c:v>3.3929213598868527E-3</c:v>
                </c:pt>
                <c:pt idx="55">
                  <c:v>3.3929213598868527E-3</c:v>
                </c:pt>
                <c:pt idx="56">
                  <c:v>3.3929213598868527E-3</c:v>
                </c:pt>
                <c:pt idx="57">
                  <c:v>3.3929213598868527E-3</c:v>
                </c:pt>
                <c:pt idx="58">
                  <c:v>3.3929213598868527E-3</c:v>
                </c:pt>
                <c:pt idx="59">
                  <c:v>3.3929213598868527E-3</c:v>
                </c:pt>
                <c:pt idx="60">
                  <c:v>3.3929213598868527E-3</c:v>
                </c:pt>
                <c:pt idx="61">
                  <c:v>3.3929213598868527E-3</c:v>
                </c:pt>
                <c:pt idx="62">
                  <c:v>3.3929213598868527E-3</c:v>
                </c:pt>
                <c:pt idx="63">
                  <c:v>3.3929213598868527E-3</c:v>
                </c:pt>
                <c:pt idx="64">
                  <c:v>3.3929213598868527E-3</c:v>
                </c:pt>
                <c:pt idx="65">
                  <c:v>3.3929213598868527E-3</c:v>
                </c:pt>
                <c:pt idx="66">
                  <c:v>3.3929213598868527E-3</c:v>
                </c:pt>
                <c:pt idx="67">
                  <c:v>3.3929213598868527E-3</c:v>
                </c:pt>
                <c:pt idx="68">
                  <c:v>3.3929213598868527E-3</c:v>
                </c:pt>
                <c:pt idx="69">
                  <c:v>3.3929213598868527E-3</c:v>
                </c:pt>
                <c:pt idx="70">
                  <c:v>3.3929213598868527E-3</c:v>
                </c:pt>
                <c:pt idx="71">
                  <c:v>3.3929213598868527E-3</c:v>
                </c:pt>
                <c:pt idx="72">
                  <c:v>3.3929213598868527E-3</c:v>
                </c:pt>
                <c:pt idx="73">
                  <c:v>3.3929213598868527E-3</c:v>
                </c:pt>
                <c:pt idx="74">
                  <c:v>3.3929213598868527E-3</c:v>
                </c:pt>
                <c:pt idx="75">
                  <c:v>3.3929213598868527E-3</c:v>
                </c:pt>
                <c:pt idx="76">
                  <c:v>3.3929213598868527E-3</c:v>
                </c:pt>
                <c:pt idx="77">
                  <c:v>3.3929213598868527E-3</c:v>
                </c:pt>
                <c:pt idx="78">
                  <c:v>3.3929213598868527E-3</c:v>
                </c:pt>
                <c:pt idx="79">
                  <c:v>3.3929213598868527E-3</c:v>
                </c:pt>
                <c:pt idx="80">
                  <c:v>3.3929213598868527E-3</c:v>
                </c:pt>
                <c:pt idx="81">
                  <c:v>3.3929213598868527E-3</c:v>
                </c:pt>
                <c:pt idx="82">
                  <c:v>3.3929213598868527E-3</c:v>
                </c:pt>
                <c:pt idx="83">
                  <c:v>3.3929213598868527E-3</c:v>
                </c:pt>
                <c:pt idx="84">
                  <c:v>3.3929213598868527E-3</c:v>
                </c:pt>
                <c:pt idx="85">
                  <c:v>3.3929213598868527E-3</c:v>
                </c:pt>
                <c:pt idx="86">
                  <c:v>3.3929213598868527E-3</c:v>
                </c:pt>
                <c:pt idx="87">
                  <c:v>3.3929213598868527E-3</c:v>
                </c:pt>
                <c:pt idx="88">
                  <c:v>3.3929213598868527E-3</c:v>
                </c:pt>
                <c:pt idx="89">
                  <c:v>3.3929213598868527E-3</c:v>
                </c:pt>
                <c:pt idx="90">
                  <c:v>3.3929213598868527E-3</c:v>
                </c:pt>
                <c:pt idx="91">
                  <c:v>3.3929213598868527E-3</c:v>
                </c:pt>
                <c:pt idx="92">
                  <c:v>3.3929213598868527E-3</c:v>
                </c:pt>
                <c:pt idx="93">
                  <c:v>3.3929213598868527E-3</c:v>
                </c:pt>
                <c:pt idx="94">
                  <c:v>3.3929213598868527E-3</c:v>
                </c:pt>
                <c:pt idx="95">
                  <c:v>3.3929213598868527E-3</c:v>
                </c:pt>
                <c:pt idx="96">
                  <c:v>3.3929213598868527E-3</c:v>
                </c:pt>
                <c:pt idx="97">
                  <c:v>3.3929213598868527E-3</c:v>
                </c:pt>
                <c:pt idx="98">
                  <c:v>3.3929213598868527E-3</c:v>
                </c:pt>
                <c:pt idx="99">
                  <c:v>3.3929213598868527E-3</c:v>
                </c:pt>
                <c:pt idx="100">
                  <c:v>3.3929213598868527E-3</c:v>
                </c:pt>
                <c:pt idx="101">
                  <c:v>3.3929213598868527E-3</c:v>
                </c:pt>
                <c:pt idx="102">
                  <c:v>3.3929213598868527E-3</c:v>
                </c:pt>
                <c:pt idx="103">
                  <c:v>3.3929213598868527E-3</c:v>
                </c:pt>
                <c:pt idx="104">
                  <c:v>3.3929213598868527E-3</c:v>
                </c:pt>
                <c:pt idx="105">
                  <c:v>3.3929213598868527E-3</c:v>
                </c:pt>
                <c:pt idx="106">
                  <c:v>3.3929213598868527E-3</c:v>
                </c:pt>
                <c:pt idx="107">
                  <c:v>3.3929213598868527E-3</c:v>
                </c:pt>
                <c:pt idx="108">
                  <c:v>3.3929213598868527E-3</c:v>
                </c:pt>
                <c:pt idx="109">
                  <c:v>3.3929213598868527E-3</c:v>
                </c:pt>
                <c:pt idx="110">
                  <c:v>3.3929213598868527E-3</c:v>
                </c:pt>
                <c:pt idx="111">
                  <c:v>3.3929213598868527E-3</c:v>
                </c:pt>
                <c:pt idx="112">
                  <c:v>3.3929213598868527E-3</c:v>
                </c:pt>
                <c:pt idx="113">
                  <c:v>3.3929213598868527E-3</c:v>
                </c:pt>
                <c:pt idx="114">
                  <c:v>3.3929213598868527E-3</c:v>
                </c:pt>
                <c:pt idx="115">
                  <c:v>3.3929213598868527E-3</c:v>
                </c:pt>
                <c:pt idx="116">
                  <c:v>3.3929213598868527E-3</c:v>
                </c:pt>
                <c:pt idx="117">
                  <c:v>3.3929213598868527E-3</c:v>
                </c:pt>
                <c:pt idx="118">
                  <c:v>3.3929213598868527E-3</c:v>
                </c:pt>
                <c:pt idx="119">
                  <c:v>3.3929213598868527E-3</c:v>
                </c:pt>
                <c:pt idx="120">
                  <c:v>3.3929213598868527E-3</c:v>
                </c:pt>
                <c:pt idx="121">
                  <c:v>3.3929213598868527E-3</c:v>
                </c:pt>
                <c:pt idx="122">
                  <c:v>3.3929213598868527E-3</c:v>
                </c:pt>
                <c:pt idx="123">
                  <c:v>3.3929213598868527E-3</c:v>
                </c:pt>
                <c:pt idx="124">
                  <c:v>3.3929213598868527E-3</c:v>
                </c:pt>
                <c:pt idx="125">
                  <c:v>3.3929213598868527E-3</c:v>
                </c:pt>
                <c:pt idx="126">
                  <c:v>3.3929213598868527E-3</c:v>
                </c:pt>
                <c:pt idx="127">
                  <c:v>3.3929213598868527E-3</c:v>
                </c:pt>
                <c:pt idx="128">
                  <c:v>3.3929213598868527E-3</c:v>
                </c:pt>
                <c:pt idx="129">
                  <c:v>3.3929213598868527E-3</c:v>
                </c:pt>
                <c:pt idx="130">
                  <c:v>3.3929213598868527E-3</c:v>
                </c:pt>
                <c:pt idx="131">
                  <c:v>3.3929213598868527E-3</c:v>
                </c:pt>
                <c:pt idx="132">
                  <c:v>3.3929213598868527E-3</c:v>
                </c:pt>
                <c:pt idx="133">
                  <c:v>3.3929213598868527E-3</c:v>
                </c:pt>
                <c:pt idx="134">
                  <c:v>3.3929213598868527E-3</c:v>
                </c:pt>
                <c:pt idx="135">
                  <c:v>3.3929213598868527E-3</c:v>
                </c:pt>
                <c:pt idx="136">
                  <c:v>3.3929213598868527E-3</c:v>
                </c:pt>
                <c:pt idx="137">
                  <c:v>3.3929213598868527E-3</c:v>
                </c:pt>
                <c:pt idx="138">
                  <c:v>3.3929213598868527E-3</c:v>
                </c:pt>
                <c:pt idx="139">
                  <c:v>3.3929213598868527E-3</c:v>
                </c:pt>
                <c:pt idx="140">
                  <c:v>3.3929213598868527E-3</c:v>
                </c:pt>
                <c:pt idx="141">
                  <c:v>3.3929213598868527E-3</c:v>
                </c:pt>
                <c:pt idx="142">
                  <c:v>3.3929213598868527E-3</c:v>
                </c:pt>
                <c:pt idx="143">
                  <c:v>3.3929213598868527E-3</c:v>
                </c:pt>
                <c:pt idx="144">
                  <c:v>3.3929213598868527E-3</c:v>
                </c:pt>
                <c:pt idx="145">
                  <c:v>3.3929213598868527E-3</c:v>
                </c:pt>
                <c:pt idx="146">
                  <c:v>3.3929213598868527E-3</c:v>
                </c:pt>
                <c:pt idx="147">
                  <c:v>3.3929213598868527E-3</c:v>
                </c:pt>
                <c:pt idx="148">
                  <c:v>3.3929213598868527E-3</c:v>
                </c:pt>
                <c:pt idx="149">
                  <c:v>3.3929213598868527E-3</c:v>
                </c:pt>
                <c:pt idx="150">
                  <c:v>3.3929213598868527E-3</c:v>
                </c:pt>
                <c:pt idx="151">
                  <c:v>3.3929213598868527E-3</c:v>
                </c:pt>
                <c:pt idx="152">
                  <c:v>3.3929213598868527E-3</c:v>
                </c:pt>
                <c:pt idx="153">
                  <c:v>3.3929213598868527E-3</c:v>
                </c:pt>
                <c:pt idx="154">
                  <c:v>3.3929213598868527E-3</c:v>
                </c:pt>
                <c:pt idx="155">
                  <c:v>3.3929213598868527E-3</c:v>
                </c:pt>
                <c:pt idx="156">
                  <c:v>3.3929213598868527E-3</c:v>
                </c:pt>
                <c:pt idx="157">
                  <c:v>3.3929213598868527E-3</c:v>
                </c:pt>
                <c:pt idx="158">
                  <c:v>3.3929213598868527E-3</c:v>
                </c:pt>
                <c:pt idx="159">
                  <c:v>3.3929213598868527E-3</c:v>
                </c:pt>
                <c:pt idx="160">
                  <c:v>3.3929213598868527E-3</c:v>
                </c:pt>
                <c:pt idx="161">
                  <c:v>3.3929213598868527E-3</c:v>
                </c:pt>
                <c:pt idx="162">
                  <c:v>3.3929213598868527E-3</c:v>
                </c:pt>
                <c:pt idx="163">
                  <c:v>3.3929213598868527E-3</c:v>
                </c:pt>
                <c:pt idx="164">
                  <c:v>3.3929213598868527E-3</c:v>
                </c:pt>
                <c:pt idx="165">
                  <c:v>3.3929213598868527E-3</c:v>
                </c:pt>
                <c:pt idx="166">
                  <c:v>3.3929213598868527E-3</c:v>
                </c:pt>
                <c:pt idx="167">
                  <c:v>3.3929213598868527E-3</c:v>
                </c:pt>
                <c:pt idx="168">
                  <c:v>3.3929213598868527E-3</c:v>
                </c:pt>
                <c:pt idx="169">
                  <c:v>3.3929213598868527E-3</c:v>
                </c:pt>
                <c:pt idx="170">
                  <c:v>3.3929213598868527E-3</c:v>
                </c:pt>
                <c:pt idx="171">
                  <c:v>3.3929213598868527E-3</c:v>
                </c:pt>
                <c:pt idx="172">
                  <c:v>3.3929213598868527E-3</c:v>
                </c:pt>
                <c:pt idx="173">
                  <c:v>3.3929213598868527E-3</c:v>
                </c:pt>
                <c:pt idx="174">
                  <c:v>3.3929213598868527E-3</c:v>
                </c:pt>
                <c:pt idx="175">
                  <c:v>3.3929213598868527E-3</c:v>
                </c:pt>
                <c:pt idx="176">
                  <c:v>3.3929213598868527E-3</c:v>
                </c:pt>
                <c:pt idx="177">
                  <c:v>3.3929213598868527E-3</c:v>
                </c:pt>
                <c:pt idx="178">
                  <c:v>3.3929213598868527E-3</c:v>
                </c:pt>
                <c:pt idx="179">
                  <c:v>3.3929213598868527E-3</c:v>
                </c:pt>
                <c:pt idx="180">
                  <c:v>3.3929213598868527E-3</c:v>
                </c:pt>
                <c:pt idx="181">
                  <c:v>3.3929213598868527E-3</c:v>
                </c:pt>
                <c:pt idx="182">
                  <c:v>3.3929213598868527E-3</c:v>
                </c:pt>
                <c:pt idx="183">
                  <c:v>3.3929213598868527E-3</c:v>
                </c:pt>
                <c:pt idx="184">
                  <c:v>3.3929213598868527E-3</c:v>
                </c:pt>
                <c:pt idx="185">
                  <c:v>3.3929213598868527E-3</c:v>
                </c:pt>
                <c:pt idx="186">
                  <c:v>3.3929213598868527E-3</c:v>
                </c:pt>
                <c:pt idx="187">
                  <c:v>3.3929213598868527E-3</c:v>
                </c:pt>
                <c:pt idx="188">
                  <c:v>3.3929213598868527E-3</c:v>
                </c:pt>
                <c:pt idx="189">
                  <c:v>3.3929213598868527E-3</c:v>
                </c:pt>
                <c:pt idx="190">
                  <c:v>3.3929213598868527E-3</c:v>
                </c:pt>
                <c:pt idx="191">
                  <c:v>3.3929213598868527E-3</c:v>
                </c:pt>
                <c:pt idx="192">
                  <c:v>3.3929213598868527E-3</c:v>
                </c:pt>
                <c:pt idx="193">
                  <c:v>3.3929213598868527E-3</c:v>
                </c:pt>
                <c:pt idx="194">
                  <c:v>3.3929213598868527E-3</c:v>
                </c:pt>
                <c:pt idx="195">
                  <c:v>3.3929213598868527E-3</c:v>
                </c:pt>
                <c:pt idx="196">
                  <c:v>3.3929213598868527E-3</c:v>
                </c:pt>
                <c:pt idx="197">
                  <c:v>3.3929213598868527E-3</c:v>
                </c:pt>
                <c:pt idx="198">
                  <c:v>3.3929213598868527E-3</c:v>
                </c:pt>
                <c:pt idx="199">
                  <c:v>3.3929213598868527E-3</c:v>
                </c:pt>
                <c:pt idx="200">
                  <c:v>3.3929213598868522E-3</c:v>
                </c:pt>
                <c:pt idx="201">
                  <c:v>3.4374116694003832E-3</c:v>
                </c:pt>
                <c:pt idx="202">
                  <c:v>3.4817263959879556E-3</c:v>
                </c:pt>
                <c:pt idx="203">
                  <c:v>3.5256906496691979E-3</c:v>
                </c:pt>
                <c:pt idx="204">
                  <c:v>3.5691309236201888E-3</c:v>
                </c:pt>
                <c:pt idx="205">
                  <c:v>3.6118757789256146E-3</c:v>
                </c:pt>
                <c:pt idx="206">
                  <c:v>3.6537565211698549E-3</c:v>
                </c:pt>
                <c:pt idx="207">
                  <c:v>3.6946078661967605E-3</c:v>
                </c:pt>
                <c:pt idx="208">
                  <c:v>3.7342685924107166E-3</c:v>
                </c:pt>
                <c:pt idx="209">
                  <c:v>3.7725821770446151E-3</c:v>
                </c:pt>
                <c:pt idx="210">
                  <c:v>3.8093974138837233E-3</c:v>
                </c:pt>
                <c:pt idx="211">
                  <c:v>3.8445690100075139E-3</c:v>
                </c:pt>
                <c:pt idx="212">
                  <c:v>3.877958159194464E-3</c:v>
                </c:pt>
                <c:pt idx="213">
                  <c:v>3.909433089726781E-3</c:v>
                </c:pt>
                <c:pt idx="214">
                  <c:v>3.9388695844331844E-3</c:v>
                </c:pt>
                <c:pt idx="215">
                  <c:v>3.966151470917321E-3</c:v>
                </c:pt>
                <c:pt idx="216">
                  <c:v>3.9911710800371479E-3</c:v>
                </c:pt>
                <c:pt idx="217">
                  <c:v>4.0138296708258402E-3</c:v>
                </c:pt>
                <c:pt idx="218">
                  <c:v>4.0340378201772819E-3</c:v>
                </c:pt>
                <c:pt idx="219">
                  <c:v>4.0517157757582059E-3</c:v>
                </c:pt>
                <c:pt idx="220">
                  <c:v>4.0667937707542252E-3</c:v>
                </c:pt>
                <c:pt idx="221">
                  <c:v>4.0792122992075715E-3</c:v>
                </c:pt>
                <c:pt idx="222">
                  <c:v>4.0889223508599254E-3</c:v>
                </c:pt>
                <c:pt idx="223">
                  <c:v>4.095885604573515E-3</c:v>
                </c:pt>
                <c:pt idx="224">
                  <c:v>4.1000745795671412E-3</c:v>
                </c:pt>
                <c:pt idx="225">
                  <c:v>4.1014727438702641E-3</c:v>
                </c:pt>
                <c:pt idx="226">
                  <c:v>4.1000745795671412E-3</c:v>
                </c:pt>
                <c:pt idx="227">
                  <c:v>4.095885604573515E-3</c:v>
                </c:pt>
                <c:pt idx="228">
                  <c:v>4.0889223508599254E-3</c:v>
                </c:pt>
                <c:pt idx="229">
                  <c:v>4.0792122992075724E-3</c:v>
                </c:pt>
                <c:pt idx="230">
                  <c:v>4.066793770754226E-3</c:v>
                </c:pt>
                <c:pt idx="231">
                  <c:v>4.0517157757582059E-3</c:v>
                </c:pt>
                <c:pt idx="232">
                  <c:v>4.0340378201772819E-3</c:v>
                </c:pt>
                <c:pt idx="233">
                  <c:v>4.0138296708258402E-3</c:v>
                </c:pt>
                <c:pt idx="234">
                  <c:v>3.9911710800371487E-3</c:v>
                </c:pt>
                <c:pt idx="235">
                  <c:v>3.9661514709173219E-3</c:v>
                </c:pt>
                <c:pt idx="236">
                  <c:v>3.9388695844331844E-3</c:v>
                </c:pt>
                <c:pt idx="237">
                  <c:v>3.909433089726781E-3</c:v>
                </c:pt>
                <c:pt idx="238">
                  <c:v>3.8779581591944648E-3</c:v>
                </c:pt>
                <c:pt idx="239">
                  <c:v>3.8445690100075147E-3</c:v>
                </c:pt>
                <c:pt idx="240">
                  <c:v>3.8093974138837237E-3</c:v>
                </c:pt>
                <c:pt idx="241">
                  <c:v>3.772582177044616E-3</c:v>
                </c:pt>
                <c:pt idx="242">
                  <c:v>3.7342685924107171E-3</c:v>
                </c:pt>
                <c:pt idx="243">
                  <c:v>3.6946078661967614E-3</c:v>
                </c:pt>
                <c:pt idx="244">
                  <c:v>3.6537565211698557E-3</c:v>
                </c:pt>
                <c:pt idx="245">
                  <c:v>3.611875778925615E-3</c:v>
                </c:pt>
                <c:pt idx="246">
                  <c:v>3.5691309236201897E-3</c:v>
                </c:pt>
                <c:pt idx="247">
                  <c:v>3.5256906496691988E-3</c:v>
                </c:pt>
                <c:pt idx="248">
                  <c:v>3.4817263959879565E-3</c:v>
                </c:pt>
                <c:pt idx="249">
                  <c:v>3.4374116694003837E-3</c:v>
                </c:pt>
                <c:pt idx="250">
                  <c:v>3.3929213598868535E-3</c:v>
                </c:pt>
                <c:pt idx="251">
                  <c:v>3.3484310503733221E-3</c:v>
                </c:pt>
                <c:pt idx="252">
                  <c:v>3.3041163237857497E-3</c:v>
                </c:pt>
                <c:pt idx="253">
                  <c:v>3.2601520701045078E-3</c:v>
                </c:pt>
                <c:pt idx="254">
                  <c:v>3.2167117961535165E-3</c:v>
                </c:pt>
                <c:pt idx="255">
                  <c:v>3.1739669408480911E-3</c:v>
                </c:pt>
                <c:pt idx="256">
                  <c:v>3.1320861986038496E-3</c:v>
                </c:pt>
                <c:pt idx="257">
                  <c:v>3.0912348535769461E-3</c:v>
                </c:pt>
                <c:pt idx="258">
                  <c:v>3.0515741273629887E-3</c:v>
                </c:pt>
                <c:pt idx="259">
                  <c:v>3.0132605427290889E-3</c:v>
                </c:pt>
                <c:pt idx="260">
                  <c:v>2.9764453058899825E-3</c:v>
                </c:pt>
                <c:pt idx="261">
                  <c:v>2.9412737097661915E-3</c:v>
                </c:pt>
                <c:pt idx="262">
                  <c:v>2.9078845605792422E-3</c:v>
                </c:pt>
                <c:pt idx="263">
                  <c:v>2.8764096300469247E-3</c:v>
                </c:pt>
                <c:pt idx="264">
                  <c:v>2.8469731353405205E-3</c:v>
                </c:pt>
                <c:pt idx="265">
                  <c:v>2.8196912488563852E-3</c:v>
                </c:pt>
                <c:pt idx="266">
                  <c:v>2.7946716397365566E-3</c:v>
                </c:pt>
                <c:pt idx="267">
                  <c:v>2.7720130489478642E-3</c:v>
                </c:pt>
                <c:pt idx="268">
                  <c:v>2.7518048995964239E-3</c:v>
                </c:pt>
                <c:pt idx="269">
                  <c:v>2.7341269440154994E-3</c:v>
                </c:pt>
                <c:pt idx="270">
                  <c:v>2.7190489490194797E-3</c:v>
                </c:pt>
                <c:pt idx="271">
                  <c:v>2.7066304205661334E-3</c:v>
                </c:pt>
                <c:pt idx="272">
                  <c:v>2.69692036891378E-3</c:v>
                </c:pt>
                <c:pt idx="273">
                  <c:v>2.6899571152001907E-3</c:v>
                </c:pt>
                <c:pt idx="274">
                  <c:v>2.6857681402065641E-3</c:v>
                </c:pt>
                <c:pt idx="275">
                  <c:v>2.6843699759034412E-3</c:v>
                </c:pt>
                <c:pt idx="276">
                  <c:v>2.6857681402065641E-3</c:v>
                </c:pt>
                <c:pt idx="277">
                  <c:v>2.6899571152001903E-3</c:v>
                </c:pt>
                <c:pt idx="278">
                  <c:v>2.6969203689137795E-3</c:v>
                </c:pt>
                <c:pt idx="279">
                  <c:v>2.7066304205661334E-3</c:v>
                </c:pt>
                <c:pt idx="280">
                  <c:v>2.7190489490194797E-3</c:v>
                </c:pt>
                <c:pt idx="281">
                  <c:v>2.7341269440154989E-3</c:v>
                </c:pt>
                <c:pt idx="282">
                  <c:v>2.751804899596423E-3</c:v>
                </c:pt>
                <c:pt idx="283">
                  <c:v>2.7720130489478638E-3</c:v>
                </c:pt>
                <c:pt idx="284">
                  <c:v>2.7946716397365561E-3</c:v>
                </c:pt>
                <c:pt idx="285">
                  <c:v>2.8196912488563843E-3</c:v>
                </c:pt>
                <c:pt idx="286">
                  <c:v>2.8469731353405196E-3</c:v>
                </c:pt>
                <c:pt idx="287">
                  <c:v>2.8764096300469238E-3</c:v>
                </c:pt>
                <c:pt idx="288">
                  <c:v>2.9078845605792413E-3</c:v>
                </c:pt>
                <c:pt idx="289">
                  <c:v>2.9412737097661906E-3</c:v>
                </c:pt>
                <c:pt idx="290">
                  <c:v>2.9764453058899816E-3</c:v>
                </c:pt>
                <c:pt idx="291">
                  <c:v>3.0132605427290885E-3</c:v>
                </c:pt>
                <c:pt idx="292">
                  <c:v>3.0515741273629883E-3</c:v>
                </c:pt>
                <c:pt idx="293">
                  <c:v>3.0912348535769452E-3</c:v>
                </c:pt>
                <c:pt idx="294">
                  <c:v>3.1320861986038483E-3</c:v>
                </c:pt>
                <c:pt idx="295">
                  <c:v>3.1739669408480903E-3</c:v>
                </c:pt>
                <c:pt idx="296">
                  <c:v>3.2167117961535169E-3</c:v>
                </c:pt>
                <c:pt idx="297">
                  <c:v>3.2601520701045065E-3</c:v>
                </c:pt>
                <c:pt idx="298">
                  <c:v>3.3041163237857488E-3</c:v>
                </c:pt>
                <c:pt idx="299">
                  <c:v>3.3484310503733199E-3</c:v>
                </c:pt>
                <c:pt idx="300">
                  <c:v>3.3929213598868527E-3</c:v>
                </c:pt>
                <c:pt idx="301">
                  <c:v>3.3929213598868527E-3</c:v>
                </c:pt>
                <c:pt idx="302">
                  <c:v>3.3929213598868527E-3</c:v>
                </c:pt>
                <c:pt idx="303">
                  <c:v>3.3929213598868527E-3</c:v>
                </c:pt>
                <c:pt idx="304">
                  <c:v>3.3929213598868527E-3</c:v>
                </c:pt>
                <c:pt idx="305">
                  <c:v>3.3929213598868527E-3</c:v>
                </c:pt>
                <c:pt idx="306">
                  <c:v>3.3929213598868527E-3</c:v>
                </c:pt>
                <c:pt idx="307">
                  <c:v>3.3929213598868527E-3</c:v>
                </c:pt>
                <c:pt idx="308">
                  <c:v>3.3929213598868527E-3</c:v>
                </c:pt>
                <c:pt idx="309">
                  <c:v>3.3929213598868527E-3</c:v>
                </c:pt>
                <c:pt idx="310">
                  <c:v>3.3929213598868527E-3</c:v>
                </c:pt>
                <c:pt idx="311">
                  <c:v>3.3929213598868527E-3</c:v>
                </c:pt>
                <c:pt idx="312">
                  <c:v>3.3929213598868527E-3</c:v>
                </c:pt>
                <c:pt idx="313">
                  <c:v>3.3929213598868527E-3</c:v>
                </c:pt>
                <c:pt idx="314">
                  <c:v>3.3929213598868527E-3</c:v>
                </c:pt>
                <c:pt idx="315">
                  <c:v>3.3929213598868527E-3</c:v>
                </c:pt>
                <c:pt idx="316">
                  <c:v>3.3929213598868527E-3</c:v>
                </c:pt>
                <c:pt idx="317">
                  <c:v>3.3929213598868527E-3</c:v>
                </c:pt>
                <c:pt idx="318">
                  <c:v>3.3929213598868527E-3</c:v>
                </c:pt>
                <c:pt idx="319">
                  <c:v>3.3929213598868527E-3</c:v>
                </c:pt>
                <c:pt idx="320">
                  <c:v>3.3929213598868527E-3</c:v>
                </c:pt>
                <c:pt idx="321">
                  <c:v>3.3929213598868527E-3</c:v>
                </c:pt>
                <c:pt idx="322">
                  <c:v>3.3929213598868527E-3</c:v>
                </c:pt>
                <c:pt idx="323">
                  <c:v>3.3929213598868527E-3</c:v>
                </c:pt>
                <c:pt idx="324">
                  <c:v>3.3929213598868527E-3</c:v>
                </c:pt>
                <c:pt idx="325">
                  <c:v>3.3929213598868527E-3</c:v>
                </c:pt>
                <c:pt idx="326">
                  <c:v>3.3929213598868527E-3</c:v>
                </c:pt>
                <c:pt idx="327">
                  <c:v>3.3929213598868527E-3</c:v>
                </c:pt>
                <c:pt idx="328">
                  <c:v>3.3929213598868527E-3</c:v>
                </c:pt>
                <c:pt idx="329">
                  <c:v>3.3929213598868527E-3</c:v>
                </c:pt>
                <c:pt idx="330">
                  <c:v>3.3929213598868527E-3</c:v>
                </c:pt>
                <c:pt idx="331">
                  <c:v>3.3929213598868527E-3</c:v>
                </c:pt>
                <c:pt idx="332">
                  <c:v>3.3929213598868527E-3</c:v>
                </c:pt>
                <c:pt idx="333">
                  <c:v>3.3929213598868527E-3</c:v>
                </c:pt>
                <c:pt idx="334">
                  <c:v>3.3929213598868527E-3</c:v>
                </c:pt>
                <c:pt idx="335">
                  <c:v>3.3929213598868527E-3</c:v>
                </c:pt>
                <c:pt idx="336">
                  <c:v>3.3929213598868527E-3</c:v>
                </c:pt>
                <c:pt idx="337">
                  <c:v>3.3929213598868527E-3</c:v>
                </c:pt>
                <c:pt idx="338">
                  <c:v>3.3929213598868527E-3</c:v>
                </c:pt>
                <c:pt idx="339">
                  <c:v>3.3929213598868527E-3</c:v>
                </c:pt>
                <c:pt idx="340">
                  <c:v>3.3929213598868527E-3</c:v>
                </c:pt>
                <c:pt idx="341">
                  <c:v>3.3929213598868527E-3</c:v>
                </c:pt>
                <c:pt idx="342">
                  <c:v>3.3929213598868527E-3</c:v>
                </c:pt>
                <c:pt idx="343">
                  <c:v>3.3929213598868527E-3</c:v>
                </c:pt>
                <c:pt idx="344">
                  <c:v>3.3929213598868527E-3</c:v>
                </c:pt>
                <c:pt idx="345">
                  <c:v>3.3929213598868527E-3</c:v>
                </c:pt>
                <c:pt idx="346">
                  <c:v>3.3929213598868527E-3</c:v>
                </c:pt>
                <c:pt idx="347">
                  <c:v>3.3929213598868527E-3</c:v>
                </c:pt>
                <c:pt idx="348">
                  <c:v>3.3929213598868527E-3</c:v>
                </c:pt>
                <c:pt idx="349">
                  <c:v>3.3929213598868527E-3</c:v>
                </c:pt>
                <c:pt idx="350">
                  <c:v>3.3929213598868527E-3</c:v>
                </c:pt>
                <c:pt idx="351">
                  <c:v>3.3929213598868527E-3</c:v>
                </c:pt>
                <c:pt idx="352">
                  <c:v>3.3929213598868527E-3</c:v>
                </c:pt>
                <c:pt idx="353">
                  <c:v>3.3929213598868527E-3</c:v>
                </c:pt>
                <c:pt idx="354">
                  <c:v>3.3929213598868527E-3</c:v>
                </c:pt>
                <c:pt idx="355">
                  <c:v>3.3929213598868527E-3</c:v>
                </c:pt>
                <c:pt idx="356">
                  <c:v>3.3929213598868527E-3</c:v>
                </c:pt>
                <c:pt idx="357">
                  <c:v>3.3929213598868527E-3</c:v>
                </c:pt>
                <c:pt idx="358">
                  <c:v>3.3929213598868527E-3</c:v>
                </c:pt>
                <c:pt idx="359">
                  <c:v>3.3929213598868527E-3</c:v>
                </c:pt>
                <c:pt idx="360">
                  <c:v>3.3929213598868527E-3</c:v>
                </c:pt>
                <c:pt idx="361">
                  <c:v>3.3929213598868527E-3</c:v>
                </c:pt>
                <c:pt idx="362">
                  <c:v>3.3929213598868527E-3</c:v>
                </c:pt>
                <c:pt idx="363">
                  <c:v>3.3929213598868527E-3</c:v>
                </c:pt>
                <c:pt idx="364">
                  <c:v>3.3929213598868527E-3</c:v>
                </c:pt>
                <c:pt idx="365">
                  <c:v>3.3929213598868527E-3</c:v>
                </c:pt>
                <c:pt idx="366">
                  <c:v>3.3929213598868527E-3</c:v>
                </c:pt>
                <c:pt idx="367">
                  <c:v>3.3929213598868527E-3</c:v>
                </c:pt>
                <c:pt idx="368">
                  <c:v>3.3929213598868527E-3</c:v>
                </c:pt>
                <c:pt idx="369">
                  <c:v>3.3929213598868527E-3</c:v>
                </c:pt>
                <c:pt idx="370">
                  <c:v>3.3929213598868527E-3</c:v>
                </c:pt>
                <c:pt idx="371">
                  <c:v>3.3929213598868527E-3</c:v>
                </c:pt>
                <c:pt idx="372">
                  <c:v>3.3929213598868527E-3</c:v>
                </c:pt>
                <c:pt idx="373">
                  <c:v>3.3929213598868527E-3</c:v>
                </c:pt>
                <c:pt idx="374">
                  <c:v>3.3929213598868527E-3</c:v>
                </c:pt>
                <c:pt idx="375">
                  <c:v>3.3929213598868527E-3</c:v>
                </c:pt>
                <c:pt idx="376">
                  <c:v>3.3929213598868527E-3</c:v>
                </c:pt>
                <c:pt idx="377">
                  <c:v>3.3929213598868527E-3</c:v>
                </c:pt>
                <c:pt idx="378">
                  <c:v>3.3929213598868527E-3</c:v>
                </c:pt>
                <c:pt idx="379">
                  <c:v>3.3929213598868527E-3</c:v>
                </c:pt>
                <c:pt idx="380">
                  <c:v>3.3929213598868527E-3</c:v>
                </c:pt>
                <c:pt idx="381">
                  <c:v>3.3929213598868527E-3</c:v>
                </c:pt>
                <c:pt idx="382">
                  <c:v>3.3929213598868527E-3</c:v>
                </c:pt>
                <c:pt idx="383">
                  <c:v>3.3929213598868527E-3</c:v>
                </c:pt>
                <c:pt idx="384">
                  <c:v>3.3929213598868527E-3</c:v>
                </c:pt>
                <c:pt idx="385">
                  <c:v>3.3929213598868527E-3</c:v>
                </c:pt>
                <c:pt idx="386">
                  <c:v>3.3929213598868527E-3</c:v>
                </c:pt>
                <c:pt idx="387">
                  <c:v>3.3929213598868527E-3</c:v>
                </c:pt>
                <c:pt idx="388">
                  <c:v>3.3929213598868527E-3</c:v>
                </c:pt>
                <c:pt idx="389">
                  <c:v>3.3929213598868527E-3</c:v>
                </c:pt>
                <c:pt idx="390">
                  <c:v>3.3929213598868527E-3</c:v>
                </c:pt>
                <c:pt idx="391">
                  <c:v>3.3929213598868527E-3</c:v>
                </c:pt>
                <c:pt idx="392">
                  <c:v>3.3929213598868527E-3</c:v>
                </c:pt>
                <c:pt idx="393">
                  <c:v>3.3929213598868527E-3</c:v>
                </c:pt>
                <c:pt idx="394">
                  <c:v>3.3929213598868527E-3</c:v>
                </c:pt>
                <c:pt idx="395">
                  <c:v>3.3929213598868527E-3</c:v>
                </c:pt>
                <c:pt idx="396">
                  <c:v>3.3929213598868527E-3</c:v>
                </c:pt>
                <c:pt idx="397">
                  <c:v>3.3929213598868527E-3</c:v>
                </c:pt>
                <c:pt idx="398">
                  <c:v>3.3929213598868527E-3</c:v>
                </c:pt>
                <c:pt idx="399">
                  <c:v>3.3929213598868527E-3</c:v>
                </c:pt>
              </c:numCache>
            </c:numRef>
          </c:val>
          <c:smooth val="0"/>
          <c:extLst>
            <c:ext xmlns:c16="http://schemas.microsoft.com/office/drawing/2014/chart" uri="{C3380CC4-5D6E-409C-BE32-E72D297353CC}">
              <c16:uniqueId val="{00000004-7CEF-4653-9C47-00C256E5D90B}"/>
            </c:ext>
          </c:extLst>
        </c:ser>
        <c:dLbls>
          <c:showLegendKey val="0"/>
          <c:showVal val="0"/>
          <c:showCatName val="0"/>
          <c:showSerName val="0"/>
          <c:showPercent val="0"/>
          <c:showBubbleSize val="0"/>
        </c:dLbls>
        <c:smooth val="0"/>
        <c:axId val="813209800"/>
        <c:axId val="813210128"/>
      </c:lineChart>
      <c:catAx>
        <c:axId val="813209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(sec)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13210128"/>
        <c:crosses val="autoZero"/>
        <c:auto val="1"/>
        <c:lblAlgn val="ctr"/>
        <c:lblOffset val="100"/>
        <c:tickLblSkip val="100"/>
        <c:noMultiLvlLbl val="0"/>
      </c:catAx>
      <c:valAx>
        <c:axId val="81321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Irradiance (W/m</a:t>
                </a:r>
                <a:r>
                  <a:rPr lang="en-US" baseline="30000"/>
                  <a:t>2</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13209800"/>
        <c:crosses val="autoZero"/>
        <c:crossBetween val="between"/>
      </c:valAx>
      <c:spPr>
        <a:noFill/>
        <a:ln>
          <a:noFill/>
        </a:ln>
        <a:effectLst/>
      </c:spPr>
    </c:plotArea>
    <c:legend>
      <c:legendPos val="r"/>
      <c:overlay val="0"/>
      <c:spPr>
        <a:noFill/>
        <a:ln>
          <a:solidFill>
            <a:srgbClr val="0070C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Component</a:t>
            </a:r>
            <a:r>
              <a:rPr lang="en-AU" baseline="0"/>
              <a:t> Outputs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v>B</c:v>
          </c:tx>
          <c:spPr>
            <a:ln w="22225" cap="rnd">
              <a:solidFill>
                <a:srgbClr val="0070C0"/>
              </a:solidFill>
              <a:round/>
            </a:ln>
            <a:effectLst/>
          </c:spPr>
          <c:marker>
            <c:symbol val="none"/>
          </c:marker>
          <c:cat>
            <c:numRef>
              <c:f>'LED Calculation'!$A$2:$A$401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'LED Calculation'!$I$2:$I$401</c:f>
              <c:numCache>
                <c:formatCode>0.00E+00</c:formatCode>
                <c:ptCount val="400"/>
                <c:pt idx="0">
                  <c:v>0.51539062676211123</c:v>
                </c:pt>
                <c:pt idx="1">
                  <c:v>0.38584006696604439</c:v>
                </c:pt>
                <c:pt idx="2">
                  <c:v>0.31459228492200592</c:v>
                </c:pt>
                <c:pt idx="3">
                  <c:v>0.59668857685467713</c:v>
                </c:pt>
                <c:pt idx="4">
                  <c:v>0.51061143952618415</c:v>
                </c:pt>
                <c:pt idx="5">
                  <c:v>0.68580349265343621</c:v>
                </c:pt>
                <c:pt idx="6">
                  <c:v>0.58082411230480491</c:v>
                </c:pt>
                <c:pt idx="7">
                  <c:v>0.63198901184291378</c:v>
                </c:pt>
                <c:pt idx="8">
                  <c:v>0.71039523897021728</c:v>
                </c:pt>
                <c:pt idx="9">
                  <c:v>0.29351971617278161</c:v>
                </c:pt>
                <c:pt idx="10">
                  <c:v>0.60204801054469392</c:v>
                </c:pt>
                <c:pt idx="11">
                  <c:v>0.55002334209148129</c:v>
                </c:pt>
                <c:pt idx="12">
                  <c:v>0.5701416283942341</c:v>
                </c:pt>
                <c:pt idx="13">
                  <c:v>0.5248022930315388</c:v>
                </c:pt>
                <c:pt idx="14">
                  <c:v>0.57938773993997084</c:v>
                </c:pt>
                <c:pt idx="15">
                  <c:v>0.44698152019529819</c:v>
                </c:pt>
                <c:pt idx="16">
                  <c:v>0.3255636673650984</c:v>
                </c:pt>
                <c:pt idx="17">
                  <c:v>0.47122823806441611</c:v>
                </c:pt>
                <c:pt idx="18">
                  <c:v>0.30534591139368422</c:v>
                </c:pt>
                <c:pt idx="19">
                  <c:v>0.41782606226326496</c:v>
                </c:pt>
                <c:pt idx="20">
                  <c:v>0.33140432122764463</c:v>
                </c:pt>
                <c:pt idx="21">
                  <c:v>0.47018066852940649</c:v>
                </c:pt>
                <c:pt idx="22">
                  <c:v>0.6758413436779277</c:v>
                </c:pt>
                <c:pt idx="23">
                  <c:v>0.29332126399955405</c:v>
                </c:pt>
                <c:pt idx="24">
                  <c:v>0.82322679034974677</c:v>
                </c:pt>
                <c:pt idx="25">
                  <c:v>0.43918609384957874</c:v>
                </c:pt>
                <c:pt idx="26">
                  <c:v>0.41769532495222744</c:v>
                </c:pt>
                <c:pt idx="27">
                  <c:v>0.6230455874124301</c:v>
                </c:pt>
                <c:pt idx="28">
                  <c:v>0.54648649707887298</c:v>
                </c:pt>
                <c:pt idx="29">
                  <c:v>0.26214584381280848</c:v>
                </c:pt>
                <c:pt idx="30">
                  <c:v>0.65037529204465983</c:v>
                </c:pt>
                <c:pt idx="31">
                  <c:v>0.23667858402289366</c:v>
                </c:pt>
                <c:pt idx="32">
                  <c:v>0.36086551045755916</c:v>
                </c:pt>
                <c:pt idx="33">
                  <c:v>0.45742088377212992</c:v>
                </c:pt>
                <c:pt idx="34">
                  <c:v>0.2496356936158261</c:v>
                </c:pt>
                <c:pt idx="35">
                  <c:v>0.57753855335013304</c:v>
                </c:pt>
                <c:pt idx="36">
                  <c:v>0.53940334585690686</c:v>
                </c:pt>
                <c:pt idx="37">
                  <c:v>0.58329515090335271</c:v>
                </c:pt>
                <c:pt idx="38">
                  <c:v>0.3810493431920694</c:v>
                </c:pt>
                <c:pt idx="39">
                  <c:v>0.75038566682131891</c:v>
                </c:pt>
                <c:pt idx="40">
                  <c:v>0.60653812290317632</c:v>
                </c:pt>
                <c:pt idx="41">
                  <c:v>0.55320738711637119</c:v>
                </c:pt>
                <c:pt idx="42">
                  <c:v>0.44133664822840757</c:v>
                </c:pt>
                <c:pt idx="43">
                  <c:v>0.56061823757531659</c:v>
                </c:pt>
                <c:pt idx="44">
                  <c:v>0.54990017361021792</c:v>
                </c:pt>
                <c:pt idx="45">
                  <c:v>0.37464572691239156</c:v>
                </c:pt>
                <c:pt idx="46">
                  <c:v>0.62125531149829694</c:v>
                </c:pt>
                <c:pt idx="47">
                  <c:v>0.52038427252059671</c:v>
                </c:pt>
                <c:pt idx="48">
                  <c:v>0.4353707281534307</c:v>
                </c:pt>
                <c:pt idx="49">
                  <c:v>0.65380545279776414</c:v>
                </c:pt>
                <c:pt idx="50">
                  <c:v>0.41773719009224058</c:v>
                </c:pt>
                <c:pt idx="51">
                  <c:v>0.72667722356684972</c:v>
                </c:pt>
                <c:pt idx="52">
                  <c:v>0.35835404247596159</c:v>
                </c:pt>
                <c:pt idx="53">
                  <c:v>0.92460447114646738</c:v>
                </c:pt>
                <c:pt idx="54">
                  <c:v>0.3441532989358605</c:v>
                </c:pt>
                <c:pt idx="55">
                  <c:v>0.28554370808771701</c:v>
                </c:pt>
                <c:pt idx="56">
                  <c:v>0.4894020539828578</c:v>
                </c:pt>
                <c:pt idx="57">
                  <c:v>0.63171215532223701</c:v>
                </c:pt>
                <c:pt idx="58">
                  <c:v>0.44565470429569093</c:v>
                </c:pt>
                <c:pt idx="59">
                  <c:v>0.40961809391425469</c:v>
                </c:pt>
                <c:pt idx="60">
                  <c:v>0.51222498278968243</c:v>
                </c:pt>
                <c:pt idx="61">
                  <c:v>0.57557779491999761</c:v>
                </c:pt>
                <c:pt idx="62">
                  <c:v>0.19826754761847615</c:v>
                </c:pt>
                <c:pt idx="63">
                  <c:v>0.53956512788917188</c:v>
                </c:pt>
                <c:pt idx="64">
                  <c:v>0.39607665927652003</c:v>
                </c:pt>
                <c:pt idx="65">
                  <c:v>0.33671200731584722</c:v>
                </c:pt>
                <c:pt idx="66">
                  <c:v>0.62375379120388197</c:v>
                </c:pt>
                <c:pt idx="67">
                  <c:v>0.22118112613647484</c:v>
                </c:pt>
                <c:pt idx="68">
                  <c:v>0.61245436853837809</c:v>
                </c:pt>
                <c:pt idx="69">
                  <c:v>0.5936699292447879</c:v>
                </c:pt>
                <c:pt idx="70">
                  <c:v>0.41711004392148121</c:v>
                </c:pt>
                <c:pt idx="71">
                  <c:v>0.69946928708466161</c:v>
                </c:pt>
                <c:pt idx="72">
                  <c:v>0.6048210928932003</c:v>
                </c:pt>
                <c:pt idx="73">
                  <c:v>0.40319308129492815</c:v>
                </c:pt>
                <c:pt idx="74">
                  <c:v>0.5823341820738358</c:v>
                </c:pt>
                <c:pt idx="75">
                  <c:v>0.68058095340102376</c:v>
                </c:pt>
                <c:pt idx="76">
                  <c:v>0.42534261085098163</c:v>
                </c:pt>
                <c:pt idx="77">
                  <c:v>0.39021126307195153</c:v>
                </c:pt>
                <c:pt idx="78">
                  <c:v>0.30745013467431292</c:v>
                </c:pt>
                <c:pt idx="79">
                  <c:v>0.34744168667242542</c:v>
                </c:pt>
                <c:pt idx="80">
                  <c:v>0.59620015258927994</c:v>
                </c:pt>
                <c:pt idx="81">
                  <c:v>0.36419637962559387</c:v>
                </c:pt>
                <c:pt idx="82">
                  <c:v>0.49105499534079167</c:v>
                </c:pt>
                <c:pt idx="83">
                  <c:v>0.45444782290867197</c:v>
                </c:pt>
                <c:pt idx="84">
                  <c:v>0.57098792092041528</c:v>
                </c:pt>
                <c:pt idx="85">
                  <c:v>0.46435749837437207</c:v>
                </c:pt>
                <c:pt idx="86">
                  <c:v>0.43595639202717035</c:v>
                </c:pt>
                <c:pt idx="87">
                  <c:v>0.33662346066326748</c:v>
                </c:pt>
                <c:pt idx="88">
                  <c:v>0.44773611689498355</c:v>
                </c:pt>
                <c:pt idx="89">
                  <c:v>0.63092128707584771</c:v>
                </c:pt>
                <c:pt idx="90">
                  <c:v>0.23121506572061618</c:v>
                </c:pt>
                <c:pt idx="91">
                  <c:v>0.16962191400684992</c:v>
                </c:pt>
                <c:pt idx="92">
                  <c:v>0.512859826012241</c:v>
                </c:pt>
                <c:pt idx="93">
                  <c:v>0.63569357061951659</c:v>
                </c:pt>
                <c:pt idx="94">
                  <c:v>0.62977725416806829</c:v>
                </c:pt>
                <c:pt idx="95">
                  <c:v>0.68279843845433708</c:v>
                </c:pt>
                <c:pt idx="96">
                  <c:v>0.3124583214260806</c:v>
                </c:pt>
                <c:pt idx="97">
                  <c:v>0.53442424356238649</c:v>
                </c:pt>
                <c:pt idx="98">
                  <c:v>0.3874467586088744</c:v>
                </c:pt>
                <c:pt idx="99">
                  <c:v>0.38933114065333319</c:v>
                </c:pt>
                <c:pt idx="100">
                  <c:v>0.40333713583558134</c:v>
                </c:pt>
                <c:pt idx="101">
                  <c:v>0.38280625565980547</c:v>
                </c:pt>
                <c:pt idx="102">
                  <c:v>0.26418872764216828</c:v>
                </c:pt>
                <c:pt idx="103">
                  <c:v>0.72124219631499797</c:v>
                </c:pt>
                <c:pt idx="104">
                  <c:v>0.4500492303853319</c:v>
                </c:pt>
                <c:pt idx="105">
                  <c:v>0.63582512747802011</c:v>
                </c:pt>
                <c:pt idx="106">
                  <c:v>0.51450548935145868</c:v>
                </c:pt>
                <c:pt idx="107">
                  <c:v>0.41868080901225213</c:v>
                </c:pt>
                <c:pt idx="108">
                  <c:v>0.48980800303681105</c:v>
                </c:pt>
                <c:pt idx="109">
                  <c:v>0.58937266016359224</c:v>
                </c:pt>
                <c:pt idx="110">
                  <c:v>0.41036523695343924</c:v>
                </c:pt>
                <c:pt idx="111">
                  <c:v>0.46629107070939524</c:v>
                </c:pt>
                <c:pt idx="112">
                  <c:v>0.54588057117467614</c:v>
                </c:pt>
                <c:pt idx="113">
                  <c:v>0.50898372170507544</c:v>
                </c:pt>
                <c:pt idx="114">
                  <c:v>0.42731055693988712</c:v>
                </c:pt>
                <c:pt idx="115">
                  <c:v>0.73345132872504615</c:v>
                </c:pt>
                <c:pt idx="116">
                  <c:v>0.42026868211230989</c:v>
                </c:pt>
                <c:pt idx="117">
                  <c:v>0.26523450980621177</c:v>
                </c:pt>
                <c:pt idx="118">
                  <c:v>0.68569107585139699</c:v>
                </c:pt>
                <c:pt idx="119">
                  <c:v>0.5081701822304735</c:v>
                </c:pt>
                <c:pt idx="120">
                  <c:v>0.43151866521654203</c:v>
                </c:pt>
                <c:pt idx="121">
                  <c:v>0.28525156616582448</c:v>
                </c:pt>
                <c:pt idx="122">
                  <c:v>0.35374000617800677</c:v>
                </c:pt>
                <c:pt idx="123">
                  <c:v>0.62366819027363574</c:v>
                </c:pt>
                <c:pt idx="124">
                  <c:v>0.50048876624050143</c:v>
                </c:pt>
                <c:pt idx="125">
                  <c:v>0.58950116351306825</c:v>
                </c:pt>
                <c:pt idx="126">
                  <c:v>0.58962056621984904</c:v>
                </c:pt>
                <c:pt idx="127">
                  <c:v>0.5022662710431004</c:v>
                </c:pt>
                <c:pt idx="128">
                  <c:v>0.51826633523788546</c:v>
                </c:pt>
                <c:pt idx="129">
                  <c:v>0.48252827913612134</c:v>
                </c:pt>
                <c:pt idx="130">
                  <c:v>0.46988645772976384</c:v>
                </c:pt>
                <c:pt idx="131">
                  <c:v>0.37018723019686639</c:v>
                </c:pt>
                <c:pt idx="132">
                  <c:v>0.44150213191245025</c:v>
                </c:pt>
                <c:pt idx="133">
                  <c:v>0.63510522239689948</c:v>
                </c:pt>
                <c:pt idx="134">
                  <c:v>0.62048892979774617</c:v>
                </c:pt>
                <c:pt idx="135">
                  <c:v>0.85994326554992995</c:v>
                </c:pt>
                <c:pt idx="136">
                  <c:v>0.43871462709625059</c:v>
                </c:pt>
                <c:pt idx="137">
                  <c:v>0.48494279226169001</c:v>
                </c:pt>
                <c:pt idx="138">
                  <c:v>0.41179644270569826</c:v>
                </c:pt>
                <c:pt idx="139">
                  <c:v>0.57712357726929431</c:v>
                </c:pt>
                <c:pt idx="140">
                  <c:v>0.65343126683802877</c:v>
                </c:pt>
                <c:pt idx="141">
                  <c:v>0.52730306717886855</c:v>
                </c:pt>
                <c:pt idx="142">
                  <c:v>0.51684467896758124</c:v>
                </c:pt>
                <c:pt idx="143">
                  <c:v>0.91216764269690087</c:v>
                </c:pt>
                <c:pt idx="144">
                  <c:v>0.30546179902437892</c:v>
                </c:pt>
                <c:pt idx="145">
                  <c:v>0.46154344780808682</c:v>
                </c:pt>
                <c:pt idx="146">
                  <c:v>0.67796068058120185</c:v>
                </c:pt>
                <c:pt idx="147">
                  <c:v>0.51918889347777852</c:v>
                </c:pt>
                <c:pt idx="148">
                  <c:v>0.53094868011549257</c:v>
                </c:pt>
                <c:pt idx="149">
                  <c:v>0.61113493068917935</c:v>
                </c:pt>
                <c:pt idx="150">
                  <c:v>0.4770176805300595</c:v>
                </c:pt>
                <c:pt idx="151">
                  <c:v>0.36988345955711782</c:v>
                </c:pt>
                <c:pt idx="152">
                  <c:v>0.32338280581039025</c:v>
                </c:pt>
                <c:pt idx="153">
                  <c:v>0.57217628715716295</c:v>
                </c:pt>
                <c:pt idx="154">
                  <c:v>0.38559058842150462</c:v>
                </c:pt>
                <c:pt idx="155">
                  <c:v>0.55761134328063799</c:v>
                </c:pt>
                <c:pt idx="156">
                  <c:v>0.43754898787601326</c:v>
                </c:pt>
                <c:pt idx="157">
                  <c:v>0.36785719056484173</c:v>
                </c:pt>
                <c:pt idx="158">
                  <c:v>0.5402620464152309</c:v>
                </c:pt>
                <c:pt idx="159">
                  <c:v>0.41832838392711458</c:v>
                </c:pt>
                <c:pt idx="160">
                  <c:v>0.4910705008786187</c:v>
                </c:pt>
                <c:pt idx="161">
                  <c:v>0.49479676125022864</c:v>
                </c:pt>
                <c:pt idx="162">
                  <c:v>0.52546650914407866</c:v>
                </c:pt>
                <c:pt idx="163">
                  <c:v>0.6782847109426885</c:v>
                </c:pt>
                <c:pt idx="164">
                  <c:v>0.22881938379450764</c:v>
                </c:pt>
                <c:pt idx="165">
                  <c:v>0.46645672695715845</c:v>
                </c:pt>
                <c:pt idx="166">
                  <c:v>0.42262698209699334</c:v>
                </c:pt>
                <c:pt idx="167">
                  <c:v>0.58342741580817481</c:v>
                </c:pt>
                <c:pt idx="168">
                  <c:v>0.5842668458834066</c:v>
                </c:pt>
                <c:pt idx="169">
                  <c:v>0.19934081658003294</c:v>
                </c:pt>
                <c:pt idx="170">
                  <c:v>0.47435305357422458</c:v>
                </c:pt>
                <c:pt idx="171">
                  <c:v>0.64903041533088524</c:v>
                </c:pt>
                <c:pt idx="172">
                  <c:v>0.58510198138995606</c:v>
                </c:pt>
                <c:pt idx="173">
                  <c:v>0.43254687190957475</c:v>
                </c:pt>
                <c:pt idx="174">
                  <c:v>0.34134618383309057</c:v>
                </c:pt>
                <c:pt idx="175">
                  <c:v>0.23955108169349004</c:v>
                </c:pt>
                <c:pt idx="176">
                  <c:v>0.48197757706393618</c:v>
                </c:pt>
                <c:pt idx="177">
                  <c:v>0.45770419524917899</c:v>
                </c:pt>
                <c:pt idx="178">
                  <c:v>0.37476683475163319</c:v>
                </c:pt>
                <c:pt idx="179">
                  <c:v>0.58069848631881871</c:v>
                </c:pt>
                <c:pt idx="180">
                  <c:v>0.67748182772226384</c:v>
                </c:pt>
                <c:pt idx="181">
                  <c:v>0.23331344146315353</c:v>
                </c:pt>
                <c:pt idx="182">
                  <c:v>0.44432493224099062</c:v>
                </c:pt>
                <c:pt idx="183">
                  <c:v>0.68740579961681125</c:v>
                </c:pt>
                <c:pt idx="184">
                  <c:v>0.48473617576480782</c:v>
                </c:pt>
                <c:pt idx="185">
                  <c:v>0.41718840698928</c:v>
                </c:pt>
                <c:pt idx="186">
                  <c:v>0.40881996114263863</c:v>
                </c:pt>
                <c:pt idx="187">
                  <c:v>0.6761677487912322</c:v>
                </c:pt>
                <c:pt idx="188">
                  <c:v>0.59616629026473456</c:v>
                </c:pt>
                <c:pt idx="189">
                  <c:v>0.53760127781464528</c:v>
                </c:pt>
                <c:pt idx="190">
                  <c:v>0.46316512332740761</c:v>
                </c:pt>
                <c:pt idx="191">
                  <c:v>0.44617898018168234</c:v>
                </c:pt>
                <c:pt idx="192">
                  <c:v>0.22308527783407414</c:v>
                </c:pt>
                <c:pt idx="193">
                  <c:v>0.35749048690872437</c:v>
                </c:pt>
                <c:pt idx="194">
                  <c:v>0.46310620933891411</c:v>
                </c:pt>
                <c:pt idx="195">
                  <c:v>0.55196854682991037</c:v>
                </c:pt>
                <c:pt idx="196">
                  <c:v>0.33582506844762916</c:v>
                </c:pt>
                <c:pt idx="197">
                  <c:v>6.5186657901194017E-2</c:v>
                </c:pt>
                <c:pt idx="198">
                  <c:v>0.75740402901128956</c:v>
                </c:pt>
                <c:pt idx="199">
                  <c:v>0.49915341361489624</c:v>
                </c:pt>
                <c:pt idx="200">
                  <c:v>0.48085981179171866</c:v>
                </c:pt>
                <c:pt idx="201">
                  <c:v>0.44962242980517292</c:v>
                </c:pt>
                <c:pt idx="202">
                  <c:v>0.41865530252677924</c:v>
                </c:pt>
                <c:pt idx="203">
                  <c:v>0.3880763614564533</c:v>
                </c:pt>
                <c:pt idx="204">
                  <c:v>0.35800041176253533</c:v>
                </c:pt>
                <c:pt idx="205">
                  <c:v>0.32853880182646361</c:v>
                </c:pt>
                <c:pt idx="206">
                  <c:v>0.2997991262482872</c:v>
                </c:pt>
                <c:pt idx="207">
                  <c:v>0.27188496029743153</c:v>
                </c:pt>
                <c:pt idx="208">
                  <c:v>0.24489562356016656</c:v>
                </c:pt>
                <c:pt idx="209">
                  <c:v>0.21892597039116857</c:v>
                </c:pt>
                <c:pt idx="210">
                  <c:v>0.1940662047157404</c:v>
                </c:pt>
                <c:pt idx="211">
                  <c:v>0.17040171674428295</c:v>
                </c:pt>
                <c:pt idx="212">
                  <c:v>0.14801293924167042</c:v>
                </c:pt>
                <c:pt idx="213">
                  <c:v>0.12697522113077123</c:v>
                </c:pt>
                <c:pt idx="214">
                  <c:v>0.10735871638924799</c:v>
                </c:pt>
                <c:pt idx="215">
                  <c:v>8.9228286410216684E-2</c:v>
                </c:pt>
                <c:pt idx="216">
                  <c:v>7.2643414227884381E-2</c:v>
                </c:pt>
                <c:pt idx="217">
                  <c:v>5.765812924772E-2</c:v>
                </c:pt>
                <c:pt idx="218">
                  <c:v>4.4320941356313107E-2</c:v>
                </c:pt>
                <c:pt idx="219">
                  <c:v>3.2674783509879443E-2</c:v>
                </c:pt>
                <c:pt idx="220">
                  <c:v>2.2756962104798578E-2</c:v>
                </c:pt>
                <c:pt idx="221">
                  <c:v>1.4599114613186311E-2</c:v>
                </c:pt>
                <c:pt idx="222">
                  <c:v>8.2271741176779059E-3</c:v>
                </c:pt>
                <c:pt idx="223">
                  <c:v>3.6613405009235465E-3</c:v>
                </c:pt>
                <c:pt idx="224">
                  <c:v>9.1605813736203492E-4</c:v>
                </c:pt>
                <c:pt idx="225">
                  <c:v>4.1229471902551152E-16</c:v>
                </c:pt>
                <c:pt idx="226">
                  <c:v>9.1605813736203492E-4</c:v>
                </c:pt>
                <c:pt idx="227">
                  <c:v>3.6613405009235465E-3</c:v>
                </c:pt>
                <c:pt idx="228">
                  <c:v>8.2271741176779059E-3</c:v>
                </c:pt>
                <c:pt idx="229">
                  <c:v>1.4599114613185898E-2</c:v>
                </c:pt>
                <c:pt idx="230">
                  <c:v>2.2756962104797756E-2</c:v>
                </c:pt>
                <c:pt idx="231">
                  <c:v>3.2674783509879443E-2</c:v>
                </c:pt>
                <c:pt idx="232">
                  <c:v>4.4320941356313107E-2</c:v>
                </c:pt>
                <c:pt idx="233">
                  <c:v>5.765812924772E-2</c:v>
                </c:pt>
                <c:pt idx="234">
                  <c:v>7.2643414227883549E-2</c:v>
                </c:pt>
                <c:pt idx="235">
                  <c:v>8.9228286410215865E-2</c:v>
                </c:pt>
                <c:pt idx="236">
                  <c:v>0.10735871638924799</c:v>
                </c:pt>
                <c:pt idx="237">
                  <c:v>0.12697522113077123</c:v>
                </c:pt>
                <c:pt idx="238">
                  <c:v>0.14801293924167</c:v>
                </c:pt>
                <c:pt idx="239">
                  <c:v>0.17040171674428212</c:v>
                </c:pt>
                <c:pt idx="240">
                  <c:v>0.19406620471573996</c:v>
                </c:pt>
                <c:pt idx="241">
                  <c:v>0.21892597039116771</c:v>
                </c:pt>
                <c:pt idx="242">
                  <c:v>0.24489562356016656</c:v>
                </c:pt>
                <c:pt idx="243">
                  <c:v>0.27188496029743114</c:v>
                </c:pt>
                <c:pt idx="244">
                  <c:v>0.29979912624828675</c:v>
                </c:pt>
                <c:pt idx="245">
                  <c:v>0.32853880182646322</c:v>
                </c:pt>
                <c:pt idx="246">
                  <c:v>0.35800041176253489</c:v>
                </c:pt>
                <c:pt idx="247">
                  <c:v>0.38807636145645291</c:v>
                </c:pt>
                <c:pt idx="248">
                  <c:v>0.41865530252677885</c:v>
                </c:pt>
                <c:pt idx="249">
                  <c:v>0.44962242980517247</c:v>
                </c:pt>
                <c:pt idx="250">
                  <c:v>0.48085981179171783</c:v>
                </c:pt>
                <c:pt idx="251">
                  <c:v>0.51224675626227367</c:v>
                </c:pt>
                <c:pt idx="252">
                  <c:v>0.54366021230297745</c:v>
                </c:pt>
                <c:pt idx="253">
                  <c:v>0.5749752095427092</c:v>
                </c:pt>
                <c:pt idx="254">
                  <c:v>0.60606533476763969</c:v>
                </c:pt>
                <c:pt idx="255">
                  <c:v>0.63680324544236566</c:v>
                </c:pt>
                <c:pt idx="256">
                  <c:v>0.66706121894176629</c:v>
                </c:pt>
                <c:pt idx="257">
                  <c:v>0.69671173553120724</c:v>
                </c:pt>
                <c:pt idx="258">
                  <c:v>0.72562809233760794</c:v>
                </c:pt>
                <c:pt idx="259">
                  <c:v>0.75368504474865361</c:v>
                </c:pt>
                <c:pt idx="260">
                  <c:v>0.78075947088309916</c:v>
                </c:pt>
                <c:pt idx="261">
                  <c:v>0.8067310540121353</c:v>
                </c:pt>
                <c:pt idx="262">
                  <c:v>0.83148297710205799</c:v>
                </c:pt>
                <c:pt idx="263">
                  <c:v>0.8549026230124146</c:v>
                </c:pt>
                <c:pt idx="264">
                  <c:v>0.87688227334124924</c:v>
                </c:pt>
                <c:pt idx="265">
                  <c:v>0.89731979847785803</c:v>
                </c:pt>
                <c:pt idx="266">
                  <c:v>0.91611933111921051</c:v>
                </c:pt>
                <c:pt idx="267">
                  <c:v>0.93319191534142121</c:v>
                </c:pt>
                <c:pt idx="268">
                  <c:v>0.94845612330196161</c:v>
                </c:pt>
                <c:pt idx="269">
                  <c:v>0.96183863178698259</c:v>
                </c:pt>
                <c:pt idx="270">
                  <c:v>0.97327475111328732</c:v>
                </c:pt>
                <c:pt idx="271">
                  <c:v>0.98270889934355377</c:v>
                </c:pt>
                <c:pt idx="272">
                  <c:v>0.99009501537007394</c:v>
                </c:pt>
                <c:pt idx="273">
                  <c:v>0.99539690515623425</c:v>
                </c:pt>
                <c:pt idx="274">
                  <c:v>0.99858851628210654</c:v>
                </c:pt>
                <c:pt idx="275">
                  <c:v>0.9996541369034776</c:v>
                </c:pt>
                <c:pt idx="276">
                  <c:v>0.99858851628210654</c:v>
                </c:pt>
                <c:pt idx="277">
                  <c:v>0.9953969051562348</c:v>
                </c:pt>
                <c:pt idx="278">
                  <c:v>0.99009501537007416</c:v>
                </c:pt>
                <c:pt idx="279">
                  <c:v>0.98270889934355377</c:v>
                </c:pt>
                <c:pt idx="280">
                  <c:v>0.97327475111328732</c:v>
                </c:pt>
                <c:pt idx="281">
                  <c:v>0.96183863178698314</c:v>
                </c:pt>
                <c:pt idx="282">
                  <c:v>0.94845612330196227</c:v>
                </c:pt>
                <c:pt idx="283">
                  <c:v>0.93319191534142143</c:v>
                </c:pt>
                <c:pt idx="284">
                  <c:v>0.91611933111921073</c:v>
                </c:pt>
                <c:pt idx="285">
                  <c:v>0.8973197984778587</c:v>
                </c:pt>
                <c:pt idx="286">
                  <c:v>0.87688227334125013</c:v>
                </c:pt>
                <c:pt idx="287">
                  <c:v>0.85490262301241504</c:v>
                </c:pt>
                <c:pt idx="288">
                  <c:v>0.83148297710205843</c:v>
                </c:pt>
                <c:pt idx="289">
                  <c:v>0.80673105401213574</c:v>
                </c:pt>
                <c:pt idx="290">
                  <c:v>0.78075947088309972</c:v>
                </c:pt>
                <c:pt idx="291">
                  <c:v>0.75368504474865361</c:v>
                </c:pt>
                <c:pt idx="292">
                  <c:v>0.7256280923376085</c:v>
                </c:pt>
                <c:pt idx="293">
                  <c:v>0.69671173553120758</c:v>
                </c:pt>
                <c:pt idx="294">
                  <c:v>0.66706121894176718</c:v>
                </c:pt>
                <c:pt idx="295">
                  <c:v>0.63680324544236666</c:v>
                </c:pt>
                <c:pt idx="296">
                  <c:v>0.60606533476763913</c:v>
                </c:pt>
                <c:pt idx="297">
                  <c:v>0.5749752095427102</c:v>
                </c:pt>
                <c:pt idx="298">
                  <c:v>0.54366021230297823</c:v>
                </c:pt>
                <c:pt idx="299">
                  <c:v>0.512246756262275</c:v>
                </c:pt>
                <c:pt idx="300">
                  <c:v>0.53277552867351685</c:v>
                </c:pt>
                <c:pt idx="301">
                  <c:v>0.32154866216734468</c:v>
                </c:pt>
                <c:pt idx="302">
                  <c:v>0.62816088942988657</c:v>
                </c:pt>
                <c:pt idx="303">
                  <c:v>0.50284373890461231</c:v>
                </c:pt>
                <c:pt idx="304">
                  <c:v>0.76635044247797779</c:v>
                </c:pt>
                <c:pt idx="305">
                  <c:v>0.44559985783513728</c:v>
                </c:pt>
                <c:pt idx="306">
                  <c:v>0.43922254985437292</c:v>
                </c:pt>
                <c:pt idx="307">
                  <c:v>0.38027845440840879</c:v>
                </c:pt>
                <c:pt idx="308">
                  <c:v>0.18043310821230474</c:v>
                </c:pt>
                <c:pt idx="309">
                  <c:v>0.49632339041120344</c:v>
                </c:pt>
                <c:pt idx="310">
                  <c:v>0.36254352747379737</c:v>
                </c:pt>
                <c:pt idx="311">
                  <c:v>0.34366076262503958</c:v>
                </c:pt>
                <c:pt idx="312">
                  <c:v>0.5643185607705653</c:v>
                </c:pt>
                <c:pt idx="313">
                  <c:v>0.56110979458047816</c:v>
                </c:pt>
                <c:pt idx="314">
                  <c:v>0.44542012225738414</c:v>
                </c:pt>
                <c:pt idx="315">
                  <c:v>0.24573338299031094</c:v>
                </c:pt>
                <c:pt idx="316">
                  <c:v>0.48561678894042787</c:v>
                </c:pt>
                <c:pt idx="317">
                  <c:v>0.31102201077570252</c:v>
                </c:pt>
                <c:pt idx="318">
                  <c:v>0.4114257896644512</c:v>
                </c:pt>
                <c:pt idx="319">
                  <c:v>0.29664898459832878</c:v>
                </c:pt>
                <c:pt idx="320">
                  <c:v>0.45534227991979159</c:v>
                </c:pt>
                <c:pt idx="321">
                  <c:v>0.58511834558287179</c:v>
                </c:pt>
                <c:pt idx="322">
                  <c:v>0.66353675276963076</c:v>
                </c:pt>
                <c:pt idx="323">
                  <c:v>0.50751009150385207</c:v>
                </c:pt>
                <c:pt idx="324">
                  <c:v>0.20111644176546462</c:v>
                </c:pt>
                <c:pt idx="325">
                  <c:v>0.62289094377065757</c:v>
                </c:pt>
                <c:pt idx="326">
                  <c:v>0.19076765380463695</c:v>
                </c:pt>
                <c:pt idx="327">
                  <c:v>0.51657718566303146</c:v>
                </c:pt>
                <c:pt idx="328">
                  <c:v>0.47936859386103819</c:v>
                </c:pt>
                <c:pt idx="329">
                  <c:v>0.70936366774628046</c:v>
                </c:pt>
                <c:pt idx="330">
                  <c:v>0.6809618595114042</c:v>
                </c:pt>
                <c:pt idx="331">
                  <c:v>0.61990253642466564</c:v>
                </c:pt>
                <c:pt idx="332">
                  <c:v>0.46619361786928548</c:v>
                </c:pt>
                <c:pt idx="333">
                  <c:v>0.48112092135019885</c:v>
                </c:pt>
                <c:pt idx="334">
                  <c:v>0.39635899904976535</c:v>
                </c:pt>
                <c:pt idx="335">
                  <c:v>0.43381393118974781</c:v>
                </c:pt>
                <c:pt idx="336">
                  <c:v>0.43742018576971714</c:v>
                </c:pt>
                <c:pt idx="337">
                  <c:v>0.44337559115506692</c:v>
                </c:pt>
                <c:pt idx="338">
                  <c:v>0.58662322824481616</c:v>
                </c:pt>
                <c:pt idx="339">
                  <c:v>0.41729615568187978</c:v>
                </c:pt>
                <c:pt idx="340">
                  <c:v>0.53719826410830374</c:v>
                </c:pt>
                <c:pt idx="341">
                  <c:v>0.70477795392206999</c:v>
                </c:pt>
                <c:pt idx="342">
                  <c:v>0.34387225075143463</c:v>
                </c:pt>
                <c:pt idx="343">
                  <c:v>0.56735498716334587</c:v>
                </c:pt>
                <c:pt idx="344">
                  <c:v>0.54138167324474029</c:v>
                </c:pt>
                <c:pt idx="345">
                  <c:v>0.11283495475738124</c:v>
                </c:pt>
                <c:pt idx="346">
                  <c:v>0.51039373892178297</c:v>
                </c:pt>
                <c:pt idx="347">
                  <c:v>0.53540356915493503</c:v>
                </c:pt>
                <c:pt idx="348">
                  <c:v>0.49743512157990943</c:v>
                </c:pt>
                <c:pt idx="349">
                  <c:v>0.46647147361389019</c:v>
                </c:pt>
                <c:pt idx="350">
                  <c:v>0.51979596373078529</c:v>
                </c:pt>
                <c:pt idx="351">
                  <c:v>0.36955928198929883</c:v>
                </c:pt>
                <c:pt idx="352">
                  <c:v>0.30438309498972294</c:v>
                </c:pt>
                <c:pt idx="353">
                  <c:v>0.58066880730098358</c:v>
                </c:pt>
                <c:pt idx="354">
                  <c:v>0.45012961014330199</c:v>
                </c:pt>
                <c:pt idx="355">
                  <c:v>0.49953315731110637</c:v>
                </c:pt>
                <c:pt idx="356">
                  <c:v>0.23848763251320546</c:v>
                </c:pt>
                <c:pt idx="357">
                  <c:v>0.42643480560693575</c:v>
                </c:pt>
                <c:pt idx="358">
                  <c:v>0.33318891974556708</c:v>
                </c:pt>
                <c:pt idx="359">
                  <c:v>0.59818707543822824</c:v>
                </c:pt>
                <c:pt idx="360">
                  <c:v>0.27617957948441735</c:v>
                </c:pt>
                <c:pt idx="361">
                  <c:v>0.38219495960881267</c:v>
                </c:pt>
                <c:pt idx="362">
                  <c:v>0.28386534282477321</c:v>
                </c:pt>
                <c:pt idx="363">
                  <c:v>0.50294179199196931</c:v>
                </c:pt>
                <c:pt idx="364">
                  <c:v>0.39527143760032418</c:v>
                </c:pt>
                <c:pt idx="365">
                  <c:v>0.72777684546585431</c:v>
                </c:pt>
                <c:pt idx="366">
                  <c:v>0.39623092497342399</c:v>
                </c:pt>
                <c:pt idx="367">
                  <c:v>0.41328035961898452</c:v>
                </c:pt>
                <c:pt idx="368">
                  <c:v>0.40011098734739348</c:v>
                </c:pt>
                <c:pt idx="369">
                  <c:v>0.53749014887712721</c:v>
                </c:pt>
                <c:pt idx="370">
                  <c:v>0.390760240990842</c:v>
                </c:pt>
                <c:pt idx="371">
                  <c:v>0.51247701790480782</c:v>
                </c:pt>
                <c:pt idx="372">
                  <c:v>0.46045281455265241</c:v>
                </c:pt>
                <c:pt idx="373">
                  <c:v>0.7424446652162251</c:v>
                </c:pt>
                <c:pt idx="374">
                  <c:v>0.33114543563611915</c:v>
                </c:pt>
                <c:pt idx="375">
                  <c:v>0.38728277273599698</c:v>
                </c:pt>
                <c:pt idx="376">
                  <c:v>0.32320702193520323</c:v>
                </c:pt>
                <c:pt idx="377">
                  <c:v>0.44873657052572979</c:v>
                </c:pt>
                <c:pt idx="378">
                  <c:v>0.35554745892935591</c:v>
                </c:pt>
                <c:pt idx="379">
                  <c:v>0.74213850288025229</c:v>
                </c:pt>
                <c:pt idx="380">
                  <c:v>0.50183935200719021</c:v>
                </c:pt>
                <c:pt idx="381">
                  <c:v>0.42311356950510748</c:v>
                </c:pt>
                <c:pt idx="382">
                  <c:v>0.24428111661494756</c:v>
                </c:pt>
                <c:pt idx="383">
                  <c:v>0.35058102319094075</c:v>
                </c:pt>
                <c:pt idx="384">
                  <c:v>0.55926052685596295</c:v>
                </c:pt>
                <c:pt idx="385">
                  <c:v>0.43100183097923717</c:v>
                </c:pt>
                <c:pt idx="386">
                  <c:v>0.19409749214726693</c:v>
                </c:pt>
                <c:pt idx="387">
                  <c:v>0.35070191116563815</c:v>
                </c:pt>
                <c:pt idx="388">
                  <c:v>0.56072416751275522</c:v>
                </c:pt>
                <c:pt idx="389">
                  <c:v>0.63498635475609655</c:v>
                </c:pt>
                <c:pt idx="390">
                  <c:v>0.44248188514620751</c:v>
                </c:pt>
                <c:pt idx="391">
                  <c:v>0.60530007140904585</c:v>
                </c:pt>
                <c:pt idx="392">
                  <c:v>0.35475246499722957</c:v>
                </c:pt>
                <c:pt idx="393">
                  <c:v>0.38315320018925875</c:v>
                </c:pt>
                <c:pt idx="394">
                  <c:v>0.42093042087247379</c:v>
                </c:pt>
                <c:pt idx="395">
                  <c:v>0.5721019641066547</c:v>
                </c:pt>
                <c:pt idx="396">
                  <c:v>0.1567796383072565</c:v>
                </c:pt>
                <c:pt idx="397">
                  <c:v>0.4597394410770122</c:v>
                </c:pt>
                <c:pt idx="398">
                  <c:v>0.41537590092850507</c:v>
                </c:pt>
                <c:pt idx="399">
                  <c:v>0.26987867218678857</c:v>
                </c:pt>
              </c:numCache>
            </c:numRef>
          </c:val>
          <c:smooth val="0"/>
          <c:extLst>
            <c:ext xmlns:c16="http://schemas.microsoft.com/office/drawing/2014/chart" uri="{C3380CC4-5D6E-409C-BE32-E72D297353CC}">
              <c16:uniqueId val="{00000000-C52C-4620-A3AC-3D1F7A437D6B}"/>
            </c:ext>
          </c:extLst>
        </c:ser>
        <c:ser>
          <c:idx val="1"/>
          <c:order val="1"/>
          <c:tx>
            <c:v>C</c:v>
          </c:tx>
          <c:spPr>
            <a:ln w="22225" cap="rnd">
              <a:solidFill>
                <a:srgbClr val="00B0F0"/>
              </a:solidFill>
              <a:round/>
            </a:ln>
            <a:effectLst/>
          </c:spPr>
          <c:marker>
            <c:symbol val="none"/>
          </c:marker>
          <c:cat>
            <c:numRef>
              <c:f>'LED Calculation'!$A$2:$A$401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'LED Calculation'!$J$2:$J$401</c:f>
              <c:numCache>
                <c:formatCode>General</c:formatCode>
                <c:ptCount val="400"/>
                <c:pt idx="0">
                  <c:v>3.5718411792573991E-2</c:v>
                </c:pt>
                <c:pt idx="1">
                  <c:v>3.9954678381429118E-2</c:v>
                </c:pt>
                <c:pt idx="2">
                  <c:v>4.2321850878565118E-2</c:v>
                </c:pt>
                <c:pt idx="3">
                  <c:v>3.3104365252246117E-2</c:v>
                </c:pt>
                <c:pt idx="4">
                  <c:v>3.5873141275297747E-2</c:v>
                </c:pt>
                <c:pt idx="5">
                  <c:v>3.0277813813067052E-2</c:v>
                </c:pt>
                <c:pt idx="6">
                  <c:v>3.3611802675857803E-2</c:v>
                </c:pt>
                <c:pt idx="7">
                  <c:v>3.1979870489978371E-2</c:v>
                </c:pt>
                <c:pt idx="8">
                  <c:v>2.9504900606676283E-2</c:v>
                </c:pt>
                <c:pt idx="9">
                  <c:v>4.3027093044384401E-2</c:v>
                </c:pt>
                <c:pt idx="10">
                  <c:v>3.2933230719718973E-2</c:v>
                </c:pt>
                <c:pt idx="11">
                  <c:v>3.4600677210543954E-2</c:v>
                </c:pt>
                <c:pt idx="12">
                  <c:v>3.3954217309900253E-2</c:v>
                </c:pt>
                <c:pt idx="13">
                  <c:v>3.5414047715752281E-2</c:v>
                </c:pt>
                <c:pt idx="14">
                  <c:v>3.3657809856954352E-2</c:v>
                </c:pt>
                <c:pt idx="15">
                  <c:v>3.7944483961561942E-2</c:v>
                </c:pt>
                <c:pt idx="16">
                  <c:v>4.1955594218384976E-2</c:v>
                </c:pt>
                <c:pt idx="17">
                  <c:v>3.7152702781134604E-2</c:v>
                </c:pt>
                <c:pt idx="18">
                  <c:v>4.2631013969972972E-2</c:v>
                </c:pt>
                <c:pt idx="19">
                  <c:v>3.8900615226429874E-2</c:v>
                </c:pt>
                <c:pt idx="20">
                  <c:v>4.1760874602320745E-2</c:v>
                </c:pt>
                <c:pt idx="21">
                  <c:v>3.7186848192819297E-2</c:v>
                </c:pt>
                <c:pt idx="22">
                  <c:v>3.0591791396919102E-2</c:v>
                </c:pt>
                <c:pt idx="23">
                  <c:v>4.3033745831030812E-2</c:v>
                </c:pt>
                <c:pt idx="24">
                  <c:v>2.5997502537805316E-2</c:v>
                </c:pt>
                <c:pt idx="25">
                  <c:v>3.8199695045104294E-2</c:v>
                </c:pt>
                <c:pt idx="26">
                  <c:v>3.8904912645564116E-2</c:v>
                </c:pt>
                <c:pt idx="27">
                  <c:v>3.2264161607266091E-2</c:v>
                </c:pt>
                <c:pt idx="28">
                  <c:v>3.4714541669689861E-2</c:v>
                </c:pt>
                <c:pt idx="29">
                  <c:v>4.408143208732819E-2</c:v>
                </c:pt>
                <c:pt idx="30">
                  <c:v>3.1396691631033279E-2</c:v>
                </c:pt>
                <c:pt idx="31">
                  <c:v>4.4941099719002071E-2</c:v>
                </c:pt>
                <c:pt idx="32">
                  <c:v>4.0781411560605399E-2</c:v>
                </c:pt>
                <c:pt idx="33">
                  <c:v>3.7603209728156568E-2</c:v>
                </c:pt>
                <c:pt idx="34">
                  <c:v>4.4503293611197918E-2</c:v>
                </c:pt>
                <c:pt idx="35">
                  <c:v>3.3717055108663997E-2</c:v>
                </c:pt>
                <c:pt idx="36">
                  <c:v>3.4942768902134227E-2</c:v>
                </c:pt>
                <c:pt idx="37">
                  <c:v>3.3532679764912747E-2</c:v>
                </c:pt>
                <c:pt idx="38">
                  <c:v>4.0113012377009691E-2</c:v>
                </c:pt>
                <c:pt idx="39">
                  <c:v>2.8254509210792086E-2</c:v>
                </c:pt>
                <c:pt idx="40">
                  <c:v>3.2789967972301666E-2</c:v>
                </c:pt>
                <c:pt idx="41">
                  <c:v>3.4498225801333778E-2</c:v>
                </c:pt>
                <c:pt idx="42">
                  <c:v>3.8129257357446253E-2</c:v>
                </c:pt>
                <c:pt idx="43">
                  <c:v>3.4259972584696985E-2</c:v>
                </c:pt>
                <c:pt idx="44">
                  <c:v>3.4604641388887837E-2</c:v>
                </c:pt>
                <c:pt idx="45">
                  <c:v>4.0324840459111368E-2</c:v>
                </c:pt>
                <c:pt idx="46">
                  <c:v>3.2321119388368624E-2</c:v>
                </c:pt>
                <c:pt idx="47">
                  <c:v>3.5556865190111378E-2</c:v>
                </c:pt>
                <c:pt idx="48">
                  <c:v>3.8324720058638365E-2</c:v>
                </c:pt>
                <c:pt idx="49">
                  <c:v>3.1288083496657342E-2</c:v>
                </c:pt>
                <c:pt idx="50">
                  <c:v>3.8903536501888082E-2</c:v>
                </c:pt>
                <c:pt idx="51">
                  <c:v>2.8994838055614067E-2</c:v>
                </c:pt>
                <c:pt idx="52">
                  <c:v>4.0864729756999146E-2</c:v>
                </c:pt>
                <c:pt idx="53">
                  <c:v>2.2899903255573333E-2</c:v>
                </c:pt>
                <c:pt idx="54">
                  <c:v>4.1336463895626313E-2</c:v>
                </c:pt>
                <c:pt idx="55">
                  <c:v>4.3294639368322896E-2</c:v>
                </c:pt>
                <c:pt idx="56">
                  <c:v>3.6561235943094975E-2</c:v>
                </c:pt>
                <c:pt idx="57">
                  <c:v>3.1988665015758554E-2</c:v>
                </c:pt>
                <c:pt idx="58">
                  <c:v>3.7987899659936798E-2</c:v>
                </c:pt>
                <c:pt idx="59">
                  <c:v>3.9170589548109293E-2</c:v>
                </c:pt>
                <c:pt idx="60">
                  <c:v>3.5820888494507777E-2</c:v>
                </c:pt>
                <c:pt idx="61">
                  <c:v>3.3779894122082862E-2</c:v>
                </c:pt>
                <c:pt idx="62">
                  <c:v>4.6244187389501049E-2</c:v>
                </c:pt>
                <c:pt idx="63">
                  <c:v>3.4937553215128155E-2</c:v>
                </c:pt>
                <c:pt idx="64">
                  <c:v>3.9616760521454776E-2</c:v>
                </c:pt>
                <c:pt idx="65">
                  <c:v>4.1584079050833826E-2</c:v>
                </c:pt>
                <c:pt idx="66">
                  <c:v>3.2241634555132674E-2</c:v>
                </c:pt>
                <c:pt idx="67">
                  <c:v>4.5465908012418683E-2</c:v>
                </c:pt>
                <c:pt idx="68">
                  <c:v>3.2601359948813691E-2</c:v>
                </c:pt>
                <c:pt idx="69">
                  <c:v>3.3200819777563589E-2</c:v>
                </c:pt>
                <c:pt idx="70">
                  <c:v>3.8924152302052158E-2</c:v>
                </c:pt>
                <c:pt idx="71">
                  <c:v>2.9847924203583547E-2</c:v>
                </c:pt>
                <c:pt idx="72">
                  <c:v>3.2844739828271234E-2</c:v>
                </c:pt>
                <c:pt idx="73">
                  <c:v>3.9382165011745435E-2</c:v>
                </c:pt>
                <c:pt idx="74">
                  <c:v>3.3563446365960176E-2</c:v>
                </c:pt>
                <c:pt idx="75">
                  <c:v>3.0442350254434272E-2</c:v>
                </c:pt>
                <c:pt idx="76">
                  <c:v>3.8653691507197607E-2</c:v>
                </c:pt>
                <c:pt idx="77">
                  <c:v>3.9810314696208167E-2</c:v>
                </c:pt>
                <c:pt idx="78">
                  <c:v>4.2560617264359335E-2</c:v>
                </c:pt>
                <c:pt idx="79">
                  <c:v>4.1227132782810517E-2</c:v>
                </c:pt>
                <c:pt idx="80">
                  <c:v>3.311996865808952E-2</c:v>
                </c:pt>
                <c:pt idx="81">
                  <c:v>4.0670960712979633E-2</c:v>
                </c:pt>
                <c:pt idx="82">
                  <c:v>3.6507525962097338E-2</c:v>
                </c:pt>
                <c:pt idx="83">
                  <c:v>3.7700344587379135E-2</c:v>
                </c:pt>
                <c:pt idx="84">
                  <c:v>3.3927069022482166E-2</c:v>
                </c:pt>
                <c:pt idx="85">
                  <c:v>3.7376757706690085E-2</c:v>
                </c:pt>
                <c:pt idx="86">
                  <c:v>3.8305523617736571E-2</c:v>
                </c:pt>
                <c:pt idx="87">
                  <c:v>4.1587027266763311E-2</c:v>
                </c:pt>
                <c:pt idx="88">
                  <c:v>3.7919796348908276E-2</c:v>
                </c:pt>
                <c:pt idx="89">
                  <c:v>3.2013789605899082E-2</c:v>
                </c:pt>
                <c:pt idx="90">
                  <c:v>4.5125972059064684E-2</c:v>
                </c:pt>
                <c:pt idx="91">
                  <c:v>4.722107521967811E-2</c:v>
                </c:pt>
                <c:pt idx="92">
                  <c:v>3.5800333502325518E-2</c:v>
                </c:pt>
                <c:pt idx="93">
                  <c:v>3.1862230350285778E-2</c:v>
                </c:pt>
                <c:pt idx="94">
                  <c:v>3.2050139297821419E-2</c:v>
                </c:pt>
                <c:pt idx="95">
                  <c:v>3.0372471393437336E-2</c:v>
                </c:pt>
                <c:pt idx="96">
                  <c:v>4.2393162415253934E-2</c:v>
                </c:pt>
                <c:pt idx="97">
                  <c:v>3.5103356039473871E-2</c:v>
                </c:pt>
                <c:pt idx="98">
                  <c:v>3.9901603947602754E-2</c:v>
                </c:pt>
                <c:pt idx="99">
                  <c:v>3.9839373688631309E-2</c:v>
                </c:pt>
                <c:pt idx="100">
                  <c:v>3.9377418935113866E-2</c:v>
                </c:pt>
                <c:pt idx="101">
                  <c:v>4.0054932248704003E-2</c:v>
                </c:pt>
                <c:pt idx="102">
                  <c:v>4.4012621462920495E-2</c:v>
                </c:pt>
                <c:pt idx="103">
                  <c:v>2.9164951828255285E-2</c:v>
                </c:pt>
                <c:pt idx="104">
                  <c:v>3.7844138304314136E-2</c:v>
                </c:pt>
                <c:pt idx="105">
                  <c:v>3.1858053980447387E-2</c:v>
                </c:pt>
                <c:pt idx="106">
                  <c:v>3.574705981692991E-2</c:v>
                </c:pt>
                <c:pt idx="107">
                  <c:v>3.8872521352701708E-2</c:v>
                </c:pt>
                <c:pt idx="108">
                  <c:v>3.6548043893356794E-2</c:v>
                </c:pt>
                <c:pt idx="109">
                  <c:v>3.333821043775833E-2</c:v>
                </c:pt>
                <c:pt idx="110">
                  <c:v>3.9146000155663233E-2</c:v>
                </c:pt>
                <c:pt idx="111">
                  <c:v>3.7313679081009479E-2</c:v>
                </c:pt>
                <c:pt idx="112">
                  <c:v>3.4734055186205592E-2</c:v>
                </c:pt>
                <c:pt idx="113">
                  <c:v>3.5925866725542384E-2</c:v>
                </c:pt>
                <c:pt idx="114">
                  <c:v>3.8589091850704242E-2</c:v>
                </c:pt>
                <c:pt idx="115">
                  <c:v>2.8783019538963683E-2</c:v>
                </c:pt>
                <c:pt idx="116">
                  <c:v>3.8820341158427113E-2</c:v>
                </c:pt>
                <c:pt idx="117">
                  <c:v>4.3977404829222043E-2</c:v>
                </c:pt>
                <c:pt idx="118">
                  <c:v>3.0281354059452266E-2</c:v>
                </c:pt>
                <c:pt idx="119">
                  <c:v>3.5952224239778501E-2</c:v>
                </c:pt>
                <c:pt idx="120">
                  <c:v>3.8451024583005346E-2</c:v>
                </c:pt>
                <c:pt idx="121">
                  <c:v>4.3304445316154613E-2</c:v>
                </c:pt>
                <c:pt idx="122">
                  <c:v>4.1017887158165636E-2</c:v>
                </c:pt>
                <c:pt idx="123">
                  <c:v>3.2244357274788478E-2</c:v>
                </c:pt>
                <c:pt idx="124">
                  <c:v>3.6201259943531384E-2</c:v>
                </c:pt>
                <c:pt idx="125">
                  <c:v>3.3334100605553835E-2</c:v>
                </c:pt>
                <c:pt idx="126">
                  <c:v>3.3330281908612334E-2</c:v>
                </c:pt>
                <c:pt idx="127">
                  <c:v>3.614360510904633E-2</c:v>
                </c:pt>
                <c:pt idx="128">
                  <c:v>3.562536564254578E-2</c:v>
                </c:pt>
                <c:pt idx="129">
                  <c:v>3.6784741435624366E-2</c:v>
                </c:pt>
                <c:pt idx="130">
                  <c:v>3.7196438986193313E-2</c:v>
                </c:pt>
                <c:pt idx="131">
                  <c:v>4.0472451990787771E-2</c:v>
                </c:pt>
                <c:pt idx="132">
                  <c:v>3.8123838224186718E-2</c:v>
                </c:pt>
                <c:pt idx="133">
                  <c:v>3.188090897820952E-2</c:v>
                </c:pt>
                <c:pt idx="134">
                  <c:v>3.2345506884674989E-2</c:v>
                </c:pt>
                <c:pt idx="135">
                  <c:v>2.4869801274713967E-2</c:v>
                </c:pt>
                <c:pt idx="136">
                  <c:v>3.8215140343668449E-2</c:v>
                </c:pt>
                <c:pt idx="137">
                  <c:v>3.6706203970334472E-2</c:v>
                </c:pt>
                <c:pt idx="138">
                  <c:v>3.9098905567176601E-2</c:v>
                </c:pt>
                <c:pt idx="139">
                  <c:v>3.3730352749300758E-2</c:v>
                </c:pt>
                <c:pt idx="140">
                  <c:v>3.1299928328696665E-2</c:v>
                </c:pt>
                <c:pt idx="141">
                  <c:v>3.5333252053864304E-2</c:v>
                </c:pt>
                <c:pt idx="142">
                  <c:v>3.5671359276179294E-2</c:v>
                </c:pt>
                <c:pt idx="143">
                  <c:v>2.3277203975099491E-2</c:v>
                </c:pt>
                <c:pt idx="144">
                  <c:v>4.2627136346802361E-2</c:v>
                </c:pt>
                <c:pt idx="145">
                  <c:v>3.7468594757589208E-2</c:v>
                </c:pt>
                <c:pt idx="146">
                  <c:v>3.0524954094949985E-2</c:v>
                </c:pt>
                <c:pt idx="147">
                  <c:v>3.5595524489574148E-2</c:v>
                </c:pt>
                <c:pt idx="148">
                  <c:v>3.5215526469366133E-2</c:v>
                </c:pt>
                <c:pt idx="149">
                  <c:v>3.2643407714373386E-2</c:v>
                </c:pt>
                <c:pt idx="150">
                  <c:v>3.6964099331912866E-2</c:v>
                </c:pt>
                <c:pt idx="151">
                  <c:v>4.0482512996125208E-2</c:v>
                </c:pt>
                <c:pt idx="152">
                  <c:v>4.2028347262147721E-2</c:v>
                </c:pt>
                <c:pt idx="153">
                  <c:v>3.3888953531562044E-2</c:v>
                </c:pt>
                <c:pt idx="154">
                  <c:v>3.9962920710153796E-2</c:v>
                </c:pt>
                <c:pt idx="155">
                  <c:v>3.4356607900070113E-2</c:v>
                </c:pt>
                <c:pt idx="156">
                  <c:v>3.8253331775012986E-2</c:v>
                </c:pt>
                <c:pt idx="157">
                  <c:v>4.0549636217644819E-2</c:v>
                </c:pt>
                <c:pt idx="158">
                  <c:v>3.4915086817913228E-2</c:v>
                </c:pt>
                <c:pt idx="159">
                  <c:v>3.88841044219412E-2</c:v>
                </c:pt>
                <c:pt idx="160">
                  <c:v>3.6507022198721227E-2</c:v>
                </c:pt>
                <c:pt idx="161">
                  <c:v>3.6385994901869147E-2</c:v>
                </c:pt>
                <c:pt idx="162">
                  <c:v>3.5392584899939961E-2</c:v>
                </c:pt>
                <c:pt idx="163">
                  <c:v>3.051473718751363E-2</c:v>
                </c:pt>
                <c:pt idx="164">
                  <c:v>4.5207086005410825E-2</c:v>
                </c:pt>
                <c:pt idx="165">
                  <c:v>3.7308275806978868E-2</c:v>
                </c:pt>
                <c:pt idx="166">
                  <c:v>3.8742867726446716E-2</c:v>
                </c:pt>
                <c:pt idx="167">
                  <c:v>3.3528445511666373E-2</c:v>
                </c:pt>
                <c:pt idx="168">
                  <c:v>3.3501574566485066E-2</c:v>
                </c:pt>
                <c:pt idx="169">
                  <c:v>4.6207670787654281E-2</c:v>
                </c:pt>
                <c:pt idx="170">
                  <c:v>3.7050883626925775E-2</c:v>
                </c:pt>
                <c:pt idx="171">
                  <c:v>3.1439290364212752E-2</c:v>
                </c:pt>
                <c:pt idx="172">
                  <c:v>3.3474844678614342E-2</c:v>
                </c:pt>
                <c:pt idx="173">
                  <c:v>3.8417303348750181E-2</c:v>
                </c:pt>
                <c:pt idx="174">
                  <c:v>4.1429838790789361E-2</c:v>
                </c:pt>
                <c:pt idx="175">
                  <c:v>4.4843964647558215E-2</c:v>
                </c:pt>
                <c:pt idx="176">
                  <c:v>3.6802658493464098E-2</c:v>
                </c:pt>
                <c:pt idx="177">
                  <c:v>3.7593955869085295E-2</c:v>
                </c:pt>
                <c:pt idx="178">
                  <c:v>4.0320832284918715E-2</c:v>
                </c:pt>
                <c:pt idx="179">
                  <c:v>3.3615826069205199E-2</c:v>
                </c:pt>
                <c:pt idx="180">
                  <c:v>3.0540053638531375E-2</c:v>
                </c:pt>
                <c:pt idx="181">
                  <c:v>4.5054949378482659E-2</c:v>
                </c:pt>
                <c:pt idx="182">
                  <c:v>3.8031421287447062E-2</c:v>
                </c:pt>
                <c:pt idx="183">
                  <c:v>3.0227360671461694E-2</c:v>
                </c:pt>
                <c:pt idx="184">
                  <c:v>3.6712923453099719E-2</c:v>
                </c:pt>
                <c:pt idx="185">
                  <c:v>3.8921576207606952E-2</c:v>
                </c:pt>
                <c:pt idx="186">
                  <c:v>3.9196860297765576E-2</c:v>
                </c:pt>
                <c:pt idx="187">
                  <c:v>3.0581496112555208E-2</c:v>
                </c:pt>
                <c:pt idx="188">
                  <c:v>3.3121050483326489E-2</c:v>
                </c:pt>
                <c:pt idx="189">
                  <c:v>3.50008748509964E-2</c:v>
                </c:pt>
                <c:pt idx="190">
                  <c:v>3.741566605666536E-2</c:v>
                </c:pt>
                <c:pt idx="191">
                  <c:v>3.7970743355660419E-2</c:v>
                </c:pt>
                <c:pt idx="192">
                  <c:v>4.5401357017008093E-2</c:v>
                </c:pt>
                <c:pt idx="193">
                  <c:v>4.0893385946686144E-2</c:v>
                </c:pt>
                <c:pt idx="194">
                  <c:v>3.7417588668642109E-2</c:v>
                </c:pt>
                <c:pt idx="195">
                  <c:v>3.4538081138635324E-2</c:v>
                </c:pt>
                <c:pt idx="196">
                  <c:v>4.1613612094424206E-2</c:v>
                </c:pt>
                <c:pt idx="197">
                  <c:v>5.0819467587145242E-2</c:v>
                </c:pt>
                <c:pt idx="198">
                  <c:v>2.8035891422630969E-2</c:v>
                </c:pt>
                <c:pt idx="199">
                  <c:v>3.6244583968148607E-2</c:v>
                </c:pt>
                <c:pt idx="200">
                  <c:v>3.6839029755299429E-2</c:v>
                </c:pt>
                <c:pt idx="201">
                  <c:v>3.9161787818416914E-2</c:v>
                </c:pt>
                <c:pt idx="202">
                  <c:v>4.1476516799503108E-2</c:v>
                </c:pt>
                <c:pt idx="203">
                  <c:v>4.3774062679069976E-2</c:v>
                </c:pt>
                <c:pt idx="204">
                  <c:v>4.6045326063540934E-2</c:v>
                </c:pt>
                <c:pt idx="205">
                  <c:v>4.8281298577326069E-2</c:v>
                </c:pt>
                <c:pt idx="206">
                  <c:v>5.0473099098828418E-2</c:v>
                </c:pt>
                <c:pt idx="207">
                  <c:v>5.2612009687344398E-2</c:v>
                </c:pt>
                <c:pt idx="208">
                  <c:v>5.468951104587598E-2</c:v>
                </c:pt>
                <c:pt idx="209">
                  <c:v>5.6697317363716367E-2</c:v>
                </c:pt>
                <c:pt idx="210">
                  <c:v>5.862741038237651E-2</c:v>
                </c:pt>
                <c:pt idx="211">
                  <c:v>6.047207252902051E-2</c:v>
                </c:pt>
                <c:pt idx="212">
                  <c:v>6.2223918963138315E-2</c:v>
                </c:pt>
                <c:pt idx="213">
                  <c:v>6.3875928384709624E-2</c:v>
                </c:pt>
                <c:pt idx="214">
                  <c:v>6.542147245565913E-2</c:v>
                </c:pt>
                <c:pt idx="215">
                  <c:v>6.6854343690953513E-2</c:v>
                </c:pt>
                <c:pt idx="216">
                  <c:v>6.8168781681273022E-2</c:v>
                </c:pt>
                <c:pt idx="217">
                  <c:v>6.9359497515773388E-2</c:v>
                </c:pt>
                <c:pt idx="218">
                  <c:v>7.0421696281033896E-2</c:v>
                </c:pt>
                <c:pt idx="219">
                  <c:v>7.1351097520814602E-2</c:v>
                </c:pt>
                <c:pt idx="220">
                  <c:v>7.2143953550686549E-2</c:v>
                </c:pt>
                <c:pt idx="221">
                  <c:v>7.2797065531884322E-2</c:v>
                </c:pt>
                <c:pt idx="222">
                  <c:v>7.330779721979927E-2</c:v>
                </c:pt>
                <c:pt idx="223">
                  <c:v>7.3674086314297421E-2</c:v>
                </c:pt>
                <c:pt idx="224">
                  <c:v>7.389445335142357E-2</c:v>
                </c:pt>
                <c:pt idx="225">
                  <c:v>7.3968008088937484E-2</c:v>
                </c:pt>
                <c:pt idx="226">
                  <c:v>7.389445335142357E-2</c:v>
                </c:pt>
                <c:pt idx="227">
                  <c:v>7.3674086314297421E-2</c:v>
                </c:pt>
                <c:pt idx="228">
                  <c:v>7.330779721979927E-2</c:v>
                </c:pt>
                <c:pt idx="229">
                  <c:v>7.2797065531884364E-2</c:v>
                </c:pt>
                <c:pt idx="230">
                  <c:v>7.2143953550686604E-2</c:v>
                </c:pt>
                <c:pt idx="231">
                  <c:v>7.1351097520814602E-2</c:v>
                </c:pt>
                <c:pt idx="232">
                  <c:v>7.0421696281033896E-2</c:v>
                </c:pt>
                <c:pt idx="233">
                  <c:v>6.9359497515773388E-2</c:v>
                </c:pt>
                <c:pt idx="234">
                  <c:v>6.8168781681273063E-2</c:v>
                </c:pt>
                <c:pt idx="235">
                  <c:v>6.6854343690953569E-2</c:v>
                </c:pt>
                <c:pt idx="236">
                  <c:v>6.542147245565913E-2</c:v>
                </c:pt>
                <c:pt idx="237">
                  <c:v>6.3875928384709624E-2</c:v>
                </c:pt>
                <c:pt idx="238">
                  <c:v>6.2223918963138343E-2</c:v>
                </c:pt>
                <c:pt idx="239">
                  <c:v>6.0472072529020537E-2</c:v>
                </c:pt>
                <c:pt idx="240">
                  <c:v>5.8627410382376531E-2</c:v>
                </c:pt>
                <c:pt idx="241">
                  <c:v>5.6697317363716387E-2</c:v>
                </c:pt>
                <c:pt idx="242">
                  <c:v>5.468951104587598E-2</c:v>
                </c:pt>
                <c:pt idx="243">
                  <c:v>5.2612009687344453E-2</c:v>
                </c:pt>
                <c:pt idx="244">
                  <c:v>5.0473099098828467E-2</c:v>
                </c:pt>
                <c:pt idx="245">
                  <c:v>4.8281298577326069E-2</c:v>
                </c:pt>
                <c:pt idx="246">
                  <c:v>4.6045326063540983E-2</c:v>
                </c:pt>
                <c:pt idx="247">
                  <c:v>4.3774062679070039E-2</c:v>
                </c:pt>
                <c:pt idx="248">
                  <c:v>4.1476516799503135E-2</c:v>
                </c:pt>
                <c:pt idx="249">
                  <c:v>3.9161787818416942E-2</c:v>
                </c:pt>
                <c:pt idx="250">
                  <c:v>3.6839029755299506E-2</c:v>
                </c:pt>
                <c:pt idx="251">
                  <c:v>3.4517414857753816E-2</c:v>
                </c:pt>
                <c:pt idx="252">
                  <c:v>3.2206097344979125E-2</c:v>
                </c:pt>
                <c:pt idx="253">
                  <c:v>2.9914177435570271E-2</c:v>
                </c:pt>
                <c:pt idx="254">
                  <c:v>2.7650665798193585E-2</c:v>
                </c:pt>
                <c:pt idx="255">
                  <c:v>2.5424448558756769E-2</c:v>
                </c:pt>
                <c:pt idx="256">
                  <c:v>2.3244252992352596E-2</c:v>
                </c:pt>
                <c:pt idx="257">
                  <c:v>2.1118614022610577E-2</c:v>
                </c:pt>
                <c:pt idx="258">
                  <c:v>1.9055841645172277E-2</c:v>
                </c:pt>
                <c:pt idx="259">
                  <c:v>1.7063989385914108E-2</c:v>
                </c:pt>
                <c:pt idx="260">
                  <c:v>1.5150823898290977E-2</c:v>
                </c:pt>
                <c:pt idx="261">
                  <c:v>1.3323795797862014E-2</c:v>
                </c:pt>
                <c:pt idx="262">
                  <c:v>1.1590011825694599E-2</c:v>
                </c:pt>
                <c:pt idx="263">
                  <c:v>9.9562084259939287E-3</c:v>
                </c:pt>
                <c:pt idx="264">
                  <c:v>8.4287268169947142E-3</c:v>
                </c:pt>
                <c:pt idx="265">
                  <c:v>7.0134896279154448E-3</c:v>
                </c:pt>
                <c:pt idx="266">
                  <c:v>5.715979168632754E-3</c:v>
                </c:pt>
                <c:pt idx="267">
                  <c:v>4.5412173927146934E-3</c:v>
                </c:pt>
                <c:pt idx="268">
                  <c:v>3.4937476085475671E-3</c:v>
                </c:pt>
                <c:pt idx="269">
                  <c:v>2.5776179875407223E-3</c:v>
                </c:pt>
                <c:pt idx="270">
                  <c:v>1.7963669127670004E-3</c:v>
                </c:pt>
                <c:pt idx="271">
                  <c:v>1.153010205917477E-3</c:v>
                </c:pt>
                <c:pt idx="272">
                  <c:v>6.5003026509690321E-4</c:v>
                </c:pt>
                <c:pt idx="273">
                  <c:v>2.8936714075675029E-4</c:v>
                </c:pt>
                <c:pt idx="274">
                  <c:v>7.2411571942088913E-5</c:v>
                </c:pt>
                <c:pt idx="275">
                  <c:v>0</c:v>
                </c:pt>
                <c:pt idx="276">
                  <c:v>7.2411571942088913E-5</c:v>
                </c:pt>
                <c:pt idx="277">
                  <c:v>2.893671407567253E-4</c:v>
                </c:pt>
                <c:pt idx="278">
                  <c:v>6.5003026509687816E-4</c:v>
                </c:pt>
                <c:pt idx="279">
                  <c:v>1.153010205917477E-3</c:v>
                </c:pt>
                <c:pt idx="280">
                  <c:v>1.7963669127670004E-3</c:v>
                </c:pt>
                <c:pt idx="281">
                  <c:v>2.5776179875406971E-3</c:v>
                </c:pt>
                <c:pt idx="282">
                  <c:v>3.493747608547542E-3</c:v>
                </c:pt>
                <c:pt idx="283">
                  <c:v>4.5412173927146682E-3</c:v>
                </c:pt>
                <c:pt idx="284">
                  <c:v>5.7159791686327288E-3</c:v>
                </c:pt>
                <c:pt idx="285">
                  <c:v>7.0134896279153945E-3</c:v>
                </c:pt>
                <c:pt idx="286">
                  <c:v>8.4287268169946639E-3</c:v>
                </c:pt>
                <c:pt idx="287">
                  <c:v>9.9562084259938784E-3</c:v>
                </c:pt>
                <c:pt idx="288">
                  <c:v>1.1590011825694548E-2</c:v>
                </c:pt>
                <c:pt idx="289">
                  <c:v>1.3323795797861963E-2</c:v>
                </c:pt>
                <c:pt idx="290">
                  <c:v>1.5150823898290929E-2</c:v>
                </c:pt>
                <c:pt idx="291">
                  <c:v>1.7063989385914084E-2</c:v>
                </c:pt>
                <c:pt idx="292">
                  <c:v>1.9055841645172253E-2</c:v>
                </c:pt>
                <c:pt idx="293">
                  <c:v>2.1118614022610553E-2</c:v>
                </c:pt>
                <c:pt idx="294">
                  <c:v>2.3244252992352523E-2</c:v>
                </c:pt>
                <c:pt idx="295">
                  <c:v>2.542444855875672E-2</c:v>
                </c:pt>
                <c:pt idx="296">
                  <c:v>2.765066579819361E-2</c:v>
                </c:pt>
                <c:pt idx="297">
                  <c:v>2.9914177435570198E-2</c:v>
                </c:pt>
                <c:pt idx="298">
                  <c:v>3.2206097344979076E-2</c:v>
                </c:pt>
                <c:pt idx="299">
                  <c:v>3.4517414857753691E-2</c:v>
                </c:pt>
                <c:pt idx="300">
                  <c:v>3.515655894058501E-2</c:v>
                </c:pt>
                <c:pt idx="301">
                  <c:v>4.2089553254938468E-2</c:v>
                </c:pt>
                <c:pt idx="302">
                  <c:v>3.2101507893765181E-2</c:v>
                </c:pt>
                <c:pt idx="303">
                  <c:v>3.6124877982596997E-2</c:v>
                </c:pt>
                <c:pt idx="304">
                  <c:v>2.7757573067219009E-2</c:v>
                </c:pt>
                <c:pt idx="305">
                  <c:v>3.7989694527775404E-2</c:v>
                </c:pt>
                <c:pt idx="306">
                  <c:v>3.8198500790944535E-2</c:v>
                </c:pt>
                <c:pt idx="307">
                  <c:v>4.0138501573925317E-2</c:v>
                </c:pt>
                <c:pt idx="308">
                  <c:v>4.6851875171545522E-2</c:v>
                </c:pt>
                <c:pt idx="309">
                  <c:v>3.6336431433345681E-2</c:v>
                </c:pt>
                <c:pt idx="310">
                  <c:v>4.0725761629358849E-2</c:v>
                </c:pt>
                <c:pt idx="311">
                  <c:v>4.1352844455536941E-2</c:v>
                </c:pt>
                <c:pt idx="312">
                  <c:v>3.4141115704720719E-2</c:v>
                </c:pt>
                <c:pt idx="313">
                  <c:v>3.4244179388008646E-2</c:v>
                </c:pt>
                <c:pt idx="314">
                  <c:v>3.7995576541422188E-2</c:v>
                </c:pt>
                <c:pt idx="315">
                  <c:v>4.4635054835834589E-2</c:v>
                </c:pt>
                <c:pt idx="316">
                  <c:v>3.6684286112240977E-2</c:v>
                </c:pt>
                <c:pt idx="317">
                  <c:v>4.2441173704883477E-2</c:v>
                </c:pt>
                <c:pt idx="318">
                  <c:v>3.9111101076155022E-2</c:v>
                </c:pt>
                <c:pt idx="319">
                  <c:v>4.2922216863502061E-2</c:v>
                </c:pt>
                <c:pt idx="320">
                  <c:v>3.7671116348087445E-2</c:v>
                </c:pt>
                <c:pt idx="321">
                  <c:v>3.3474320951366751E-2</c:v>
                </c:pt>
                <c:pt idx="322">
                  <c:v>3.0980289415021591E-2</c:v>
                </c:pt>
                <c:pt idx="323">
                  <c:v>3.597361275024958E-2</c:v>
                </c:pt>
                <c:pt idx="324">
                  <c:v>4.6147270819839055E-2</c:v>
                </c:pt>
                <c:pt idx="325">
                  <c:v>3.2269080962925106E-2</c:v>
                </c:pt>
                <c:pt idx="326">
                  <c:v>4.6499532080612596E-2</c:v>
                </c:pt>
                <c:pt idx="327">
                  <c:v>3.5680014426553587E-2</c:v>
                </c:pt>
                <c:pt idx="328">
                  <c:v>3.6887562986277128E-2</c:v>
                </c:pt>
                <c:pt idx="329">
                  <c:v>2.9537261380869179E-2</c:v>
                </c:pt>
                <c:pt idx="330">
                  <c:v>3.0430345118970234E-2</c:v>
                </c:pt>
                <c:pt idx="331">
                  <c:v>3.2364168886745127E-2</c:v>
                </c:pt>
                <c:pt idx="332">
                  <c:v>3.731685780468573E-2</c:v>
                </c:pt>
                <c:pt idx="333">
                  <c:v>3.6830532861567213E-2</c:v>
                </c:pt>
                <c:pt idx="334">
                  <c:v>3.9607448038475081E-2</c:v>
                </c:pt>
                <c:pt idx="335">
                  <c:v>3.8375756248642041E-2</c:v>
                </c:pt>
                <c:pt idx="336">
                  <c:v>3.8257552328984146E-2</c:v>
                </c:pt>
                <c:pt idx="337">
                  <c:v>3.8062497562299381E-2</c:v>
                </c:pt>
                <c:pt idx="338">
                  <c:v>3.3426163852270742E-2</c:v>
                </c:pt>
                <c:pt idx="339">
                  <c:v>3.8918034147385532E-2</c:v>
                </c:pt>
                <c:pt idx="340">
                  <c:v>3.5013871930514029E-2</c:v>
                </c:pt>
                <c:pt idx="341">
                  <c:v>2.9681181826923579E-2</c:v>
                </c:pt>
                <c:pt idx="342">
                  <c:v>4.1345810718585611E-2</c:v>
                </c:pt>
                <c:pt idx="343">
                  <c:v>3.4043636196848082E-2</c:v>
                </c:pt>
                <c:pt idx="344">
                  <c:v>3.487899891426928E-2</c:v>
                </c:pt>
                <c:pt idx="345">
                  <c:v>4.917052519561535E-2</c:v>
                </c:pt>
                <c:pt idx="346">
                  <c:v>3.5880192294924326E-2</c:v>
                </c:pt>
                <c:pt idx="347">
                  <c:v>3.5071760509731091E-2</c:v>
                </c:pt>
                <c:pt idx="348">
                  <c:v>3.6300345619855956E-2</c:v>
                </c:pt>
                <c:pt idx="349">
                  <c:v>3.7307794816473908E-2</c:v>
                </c:pt>
                <c:pt idx="350">
                  <c:v>3.5575890538630375E-2</c:v>
                </c:pt>
                <c:pt idx="351">
                  <c:v>4.0493250420876356E-2</c:v>
                </c:pt>
                <c:pt idx="352">
                  <c:v>4.2663232735033335E-2</c:v>
                </c:pt>
                <c:pt idx="353">
                  <c:v>3.3616776603815283E-2</c:v>
                </c:pt>
                <c:pt idx="354">
                  <c:v>3.7841509718647727E-2</c:v>
                </c:pt>
                <c:pt idx="355">
                  <c:v>3.623226266851369E-2</c:v>
                </c:pt>
                <c:pt idx="356">
                  <c:v>4.4879920670835217E-2</c:v>
                </c:pt>
                <c:pt idx="357">
                  <c:v>3.8617836705517591E-2</c:v>
                </c:pt>
                <c:pt idx="358">
                  <c:v>4.1701414259879971E-2</c:v>
                </c:pt>
                <c:pt idx="359">
                  <c:v>3.3056501207921932E-2</c:v>
                </c:pt>
                <c:pt idx="360">
                  <c:v>4.3609177067315923E-2</c:v>
                </c:pt>
                <c:pt idx="361">
                  <c:v>4.0075138679489426E-2</c:v>
                </c:pt>
                <c:pt idx="362">
                  <c:v>4.3350981010266534E-2</c:v>
                </c:pt>
                <c:pt idx="363">
                  <c:v>3.6121698318943171E-2</c:v>
                </c:pt>
                <c:pt idx="364">
                  <c:v>3.9643321639424793E-2</c:v>
                </c:pt>
                <c:pt idx="365">
                  <c:v>2.8960438467875625E-2</c:v>
                </c:pt>
                <c:pt idx="366">
                  <c:v>3.9611672285907985E-2</c:v>
                </c:pt>
                <c:pt idx="367">
                  <c:v>3.9050087790693813E-2</c:v>
                </c:pt>
                <c:pt idx="368">
                  <c:v>3.9483734870553733E-2</c:v>
                </c:pt>
                <c:pt idx="369">
                  <c:v>3.5004458644593062E-2</c:v>
                </c:pt>
                <c:pt idx="370">
                  <c:v>3.9792191151775132E-2</c:v>
                </c:pt>
                <c:pt idx="371">
                  <c:v>3.5812727836908739E-2</c:v>
                </c:pt>
                <c:pt idx="372">
                  <c:v>3.7504198842027908E-2</c:v>
                </c:pt>
                <c:pt idx="373">
                  <c:v>2.8502164023139626E-2</c:v>
                </c:pt>
                <c:pt idx="374">
                  <c:v>4.1769501701779163E-2</c:v>
                </c:pt>
                <c:pt idx="375">
                  <c:v>3.990702033358412E-2</c:v>
                </c:pt>
                <c:pt idx="376">
                  <c:v>4.2034212462235959E-2</c:v>
                </c:pt>
                <c:pt idx="377">
                  <c:v>3.7887069777968345E-2</c:v>
                </c:pt>
                <c:pt idx="378">
                  <c:v>4.0957877615161564E-2</c:v>
                </c:pt>
                <c:pt idx="379">
                  <c:v>2.8511718586892266E-2</c:v>
                </c:pt>
                <c:pt idx="380">
                  <c:v>3.6157451087644454E-2</c:v>
                </c:pt>
                <c:pt idx="381">
                  <c:v>3.8726886266735955E-2</c:v>
                </c:pt>
                <c:pt idx="382">
                  <c:v>4.4684111063312666E-2</c:v>
                </c:pt>
                <c:pt idx="383">
                  <c:v>4.1122810277813469E-2</c:v>
                </c:pt>
                <c:pt idx="384">
                  <c:v>3.4303600820680881E-2</c:v>
                </c:pt>
                <c:pt idx="385">
                  <c:v>3.8467976845033745E-2</c:v>
                </c:pt>
                <c:pt idx="386">
                  <c:v>4.6386126132755029E-2</c:v>
                </c:pt>
                <c:pt idx="387">
                  <c:v>4.111879411496349E-2</c:v>
                </c:pt>
                <c:pt idx="388">
                  <c:v>3.4256569064996453E-2</c:v>
                </c:pt>
                <c:pt idx="389">
                  <c:v>3.1884682951264315E-2</c:v>
                </c:pt>
                <c:pt idx="390">
                  <c:v>3.8091756936625649E-2</c:v>
                </c:pt>
                <c:pt idx="391">
                  <c:v>3.2829459288951951E-2</c:v>
                </c:pt>
                <c:pt idx="392">
                  <c:v>4.0984270229341729E-2</c:v>
                </c:pt>
                <c:pt idx="393">
                  <c:v>4.0043464845474254E-2</c:v>
                </c:pt>
                <c:pt idx="394">
                  <c:v>3.8798599190175968E-2</c:v>
                </c:pt>
                <c:pt idx="395">
                  <c:v>3.3891337146052691E-2</c:v>
                </c:pt>
                <c:pt idx="396">
                  <c:v>4.7660442098609784E-2</c:v>
                </c:pt>
                <c:pt idx="397">
                  <c:v>3.752749050172783E-2</c:v>
                </c:pt>
                <c:pt idx="398">
                  <c:v>3.898116843772309E-2</c:v>
                </c:pt>
                <c:pt idx="399">
                  <c:v>4.3821082818055572E-2</c:v>
                </c:pt>
              </c:numCache>
            </c:numRef>
          </c:val>
          <c:smooth val="0"/>
          <c:extLst>
            <c:ext xmlns:c16="http://schemas.microsoft.com/office/drawing/2014/chart" uri="{C3380CC4-5D6E-409C-BE32-E72D297353CC}">
              <c16:uniqueId val="{00000001-C52C-4620-A3AC-3D1F7A437D6B}"/>
            </c:ext>
          </c:extLst>
        </c:ser>
        <c:ser>
          <c:idx val="2"/>
          <c:order val="2"/>
          <c:tx>
            <c:v>G</c:v>
          </c:tx>
          <c:spPr>
            <a:ln w="22225" cap="rnd">
              <a:solidFill>
                <a:srgbClr val="92D050"/>
              </a:solidFill>
              <a:round/>
            </a:ln>
            <a:effectLst/>
          </c:spPr>
          <c:marker>
            <c:symbol val="none"/>
          </c:marker>
          <c:cat>
            <c:numRef>
              <c:f>'LED Calculation'!$A$2:$A$401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'LED Calculation'!$K$2:$K$401</c:f>
              <c:numCache>
                <c:formatCode>General</c:formatCode>
                <c:ptCount val="400"/>
                <c:pt idx="0">
                  <c:v>0.24279459890309885</c:v>
                </c:pt>
                <c:pt idx="1">
                  <c:v>0.21083360586756961</c:v>
                </c:pt>
                <c:pt idx="2">
                  <c:v>0.19298410928209991</c:v>
                </c:pt>
                <c:pt idx="3">
                  <c:v>0.26252797317768428</c:v>
                </c:pt>
                <c:pt idx="4">
                  <c:v>0.24162682321861975</c:v>
                </c:pt>
                <c:pt idx="5">
                  <c:v>0.28387538770470994</c:v>
                </c:pt>
                <c:pt idx="6">
                  <c:v>0.25869665714966383</c:v>
                </c:pt>
                <c:pt idx="7">
                  <c:v>0.27101944609689144</c:v>
                </c:pt>
                <c:pt idx="8">
                  <c:v>0.28971457051436911</c:v>
                </c:pt>
                <c:pt idx="9">
                  <c:v>0.18766764805498418</c:v>
                </c:pt>
                <c:pt idx="10">
                  <c:v>0.26382016836045225</c:v>
                </c:pt>
                <c:pt idx="11">
                  <c:v>0.25123128203459122</c:v>
                </c:pt>
                <c:pt idx="12">
                  <c:v>0.25611150250166176</c:v>
                </c:pt>
                <c:pt idx="13">
                  <c:v>0.24509178715973928</c:v>
                </c:pt>
                <c:pt idx="14">
                  <c:v>0.25834930440134352</c:v>
                </c:pt>
                <c:pt idx="15">
                  <c:v>0.22599690311991905</c:v>
                </c:pt>
                <c:pt idx="16">
                  <c:v>0.19574537894464836</c:v>
                </c:pt>
                <c:pt idx="17">
                  <c:v>0.23197087441148023</c:v>
                </c:pt>
                <c:pt idx="18">
                  <c:v>0.19065340915498483</c:v>
                </c:pt>
                <c:pt idx="19">
                  <c:v>0.2187839753824963</c:v>
                </c:pt>
                <c:pt idx="20">
                  <c:v>0.1972134713067713</c:v>
                </c:pt>
                <c:pt idx="21">
                  <c:v>0.23171323160093027</c:v>
                </c:pt>
                <c:pt idx="22">
                  <c:v>0.28150357828555489</c:v>
                </c:pt>
                <c:pt idx="23">
                  <c:v>0.18761749907104486</c:v>
                </c:pt>
                <c:pt idx="24">
                  <c:v>0.31622184467751874</c:v>
                </c:pt>
                <c:pt idx="25">
                  <c:v>0.22407151094963773</c:v>
                </c:pt>
                <c:pt idx="26">
                  <c:v>0.21875155883964278</c:v>
                </c:pt>
                <c:pt idx="27">
                  <c:v>0.26887250638495092</c:v>
                </c:pt>
                <c:pt idx="28">
                  <c:v>0.25037175785867211</c:v>
                </c:pt>
                <c:pt idx="29">
                  <c:v>0.17972069147581823</c:v>
                </c:pt>
                <c:pt idx="30">
                  <c:v>0.27542388236592164</c:v>
                </c:pt>
                <c:pt idx="31">
                  <c:v>0.17324208225378623</c:v>
                </c:pt>
                <c:pt idx="32">
                  <c:v>0.2045988781970294</c:v>
                </c:pt>
                <c:pt idx="33">
                  <c:v>0.22857171187379494</c:v>
                </c:pt>
                <c:pt idx="34">
                  <c:v>0.17654135146150088</c:v>
                </c:pt>
                <c:pt idx="35">
                  <c:v>0.25790200863085927</c:v>
                </c:pt>
                <c:pt idx="36">
                  <c:v>0.24864899774814106</c:v>
                </c:pt>
                <c:pt idx="37">
                  <c:v>0.2592940389339809</c:v>
                </c:pt>
                <c:pt idx="38">
                  <c:v>0.2096394785259815</c:v>
                </c:pt>
                <c:pt idx="39">
                  <c:v>0.29916262169555091</c:v>
                </c:pt>
                <c:pt idx="40">
                  <c:v>0.26490193932302986</c:v>
                </c:pt>
                <c:pt idx="41">
                  <c:v>0.25200466712062486</c:v>
                </c:pt>
                <c:pt idx="42">
                  <c:v>0.22460290661430479</c:v>
                </c:pt>
                <c:pt idx="43">
                  <c:v>0.25380324459255027</c:v>
                </c:pt>
                <c:pt idx="44">
                  <c:v>0.25120135751884276</c:v>
                </c:pt>
                <c:pt idx="45">
                  <c:v>0.20804195774325676</c:v>
                </c:pt>
                <c:pt idx="46">
                  <c:v>0.26844237905442653</c:v>
                </c:pt>
                <c:pt idx="47">
                  <c:v>0.24401385738038603</c:v>
                </c:pt>
                <c:pt idx="48">
                  <c:v>0.22312831335626035</c:v>
                </c:pt>
                <c:pt idx="49">
                  <c:v>0.27624418941386913</c:v>
                </c:pt>
                <c:pt idx="50">
                  <c:v>0.21876193944439615</c:v>
                </c:pt>
                <c:pt idx="51">
                  <c:v>0.29356839799748152</c:v>
                </c:pt>
                <c:pt idx="52">
                  <c:v>0.20397059008949422</c:v>
                </c:pt>
                <c:pt idx="53">
                  <c:v>0.33964530023913564</c:v>
                </c:pt>
                <c:pt idx="54">
                  <c:v>0.20041348999334396</c:v>
                </c:pt>
                <c:pt idx="55">
                  <c:v>0.18565091662726488</c:v>
                </c:pt>
                <c:pt idx="56">
                  <c:v>0.23643399867993481</c:v>
                </c:pt>
                <c:pt idx="57">
                  <c:v>0.27095302911374386</c:v>
                </c:pt>
                <c:pt idx="58">
                  <c:v>0.22566935568481944</c:v>
                </c:pt>
                <c:pt idx="59">
                  <c:v>0.21674753479323042</c:v>
                </c:pt>
                <c:pt idx="60">
                  <c:v>0.24202118244307524</c:v>
                </c:pt>
                <c:pt idx="61">
                  <c:v>0.25742758522238984</c:v>
                </c:pt>
                <c:pt idx="62">
                  <c:v>0.16342354891421498</c:v>
                </c:pt>
                <c:pt idx="63">
                  <c:v>0.24868836731844032</c:v>
                </c:pt>
                <c:pt idx="64">
                  <c:v>0.21338222950376923</c:v>
                </c:pt>
                <c:pt idx="65">
                  <c:v>0.19854646628229866</c:v>
                </c:pt>
                <c:pt idx="66">
                  <c:v>0.26904262477772956</c:v>
                </c:pt>
                <c:pt idx="67">
                  <c:v>0.16928748916345898</c:v>
                </c:pt>
                <c:pt idx="68">
                  <c:v>0.2663261506451966</c:v>
                </c:pt>
                <c:pt idx="69">
                  <c:v>0.26179968506808071</c:v>
                </c:pt>
                <c:pt idx="70">
                  <c:v>0.21860642942693417</c:v>
                </c:pt>
                <c:pt idx="71">
                  <c:v>0.28712301065020052</c:v>
                </c:pt>
                <c:pt idx="72">
                  <c:v>0.26448835624492117</c:v>
                </c:pt>
                <c:pt idx="73">
                  <c:v>0.2151516666173692</c:v>
                </c:pt>
                <c:pt idx="74">
                  <c:v>0.2590617486641611</c:v>
                </c:pt>
                <c:pt idx="75">
                  <c:v>0.28263245169396878</c:v>
                </c:pt>
                <c:pt idx="76">
                  <c:v>0.22064662413259939</c:v>
                </c:pt>
                <c:pt idx="77">
                  <c:v>0.21192239922773151</c:v>
                </c:pt>
                <c:pt idx="78">
                  <c:v>0.19118410101297856</c:v>
                </c:pt>
                <c:pt idx="79">
                  <c:v>0.20123787362944162</c:v>
                </c:pt>
                <c:pt idx="80">
                  <c:v>0.26241015752516539</c:v>
                </c:pt>
                <c:pt idx="81">
                  <c:v>0.20543178246269406</c:v>
                </c:pt>
                <c:pt idx="82">
                  <c:v>0.23683930857487207</c:v>
                </c:pt>
                <c:pt idx="83">
                  <c:v>0.2278388442771129</c:v>
                </c:pt>
                <c:pt idx="84">
                  <c:v>0.25631646058610863</c:v>
                </c:pt>
                <c:pt idx="85">
                  <c:v>0.23028030416752804</c:v>
                </c:pt>
                <c:pt idx="86">
                  <c:v>0.22327313138212973</c:v>
                </c:pt>
                <c:pt idx="87">
                  <c:v>0.1985242371357902</c:v>
                </c:pt>
                <c:pt idx="88">
                  <c:v>0.22618315857274227</c:v>
                </c:pt>
                <c:pt idx="89">
                  <c:v>0.27076328668590754</c:v>
                </c:pt>
                <c:pt idx="90">
                  <c:v>0.17184897245838068</c:v>
                </c:pt>
                <c:pt idx="91">
                  <c:v>0.15606426860861825</c:v>
                </c:pt>
                <c:pt idx="92">
                  <c:v>0.24217631486836932</c:v>
                </c:pt>
                <c:pt idx="93">
                  <c:v>0.27190788366266505</c:v>
                </c:pt>
                <c:pt idx="94">
                  <c:v>0.27048877304202007</c:v>
                </c:pt>
                <c:pt idx="95">
                  <c:v>0.28316032413436848</c:v>
                </c:pt>
                <c:pt idx="96">
                  <c:v>0.19244649946474898</c:v>
                </c:pt>
                <c:pt idx="97">
                  <c:v>0.24743685484927944</c:v>
                </c:pt>
                <c:pt idx="98">
                  <c:v>0.21123389107970453</c:v>
                </c:pt>
                <c:pt idx="99">
                  <c:v>0.21170323369333816</c:v>
                </c:pt>
                <c:pt idx="100">
                  <c:v>0.21518746462970254</c:v>
                </c:pt>
                <c:pt idx="101">
                  <c:v>0.21007750502488329</c:v>
                </c:pt>
                <c:pt idx="102">
                  <c:v>0.18023930080966938</c:v>
                </c:pt>
                <c:pt idx="103">
                  <c:v>0.29228304949391865</c:v>
                </c:pt>
                <c:pt idx="104">
                  <c:v>0.22675396477389528</c:v>
                </c:pt>
                <c:pt idx="105">
                  <c:v>0.27193942461674087</c:v>
                </c:pt>
                <c:pt idx="106">
                  <c:v>0.24257838398485781</c:v>
                </c:pt>
                <c:pt idx="107">
                  <c:v>0.21899589530765354</c:v>
                </c:pt>
                <c:pt idx="108">
                  <c:v>0.23653354907856358</c:v>
                </c:pt>
                <c:pt idx="109">
                  <c:v>0.26076232574904995</c:v>
                </c:pt>
                <c:pt idx="110">
                  <c:v>0.21693301096715198</c:v>
                </c:pt>
                <c:pt idx="111">
                  <c:v>0.23075624729128441</c:v>
                </c:pt>
                <c:pt idx="112">
                  <c:v>0.25022445860388914</c:v>
                </c:pt>
                <c:pt idx="113">
                  <c:v>0.24122890021728596</c:v>
                </c:pt>
                <c:pt idx="114">
                  <c:v>0.22113393908790185</c:v>
                </c:pt>
                <c:pt idx="115">
                  <c:v>0.29516891205071155</c:v>
                </c:pt>
                <c:pt idx="116">
                  <c:v>0.21938950772267746</c:v>
                </c:pt>
                <c:pt idx="117">
                  <c:v>0.18050472251724989</c:v>
                </c:pt>
                <c:pt idx="118">
                  <c:v>0.28384864372025675</c:v>
                </c:pt>
                <c:pt idx="119">
                  <c:v>0.24102997937179599</c:v>
                </c:pt>
                <c:pt idx="120">
                  <c:v>0.22217548318934771</c:v>
                </c:pt>
                <c:pt idx="121">
                  <c:v>0.1855770023054838</c:v>
                </c:pt>
                <c:pt idx="122">
                  <c:v>0.20281567950799312</c:v>
                </c:pt>
                <c:pt idx="123">
                  <c:v>0.26902206347801744</c:v>
                </c:pt>
                <c:pt idx="124">
                  <c:v>0.23915054413195758</c:v>
                </c:pt>
                <c:pt idx="125">
                  <c:v>0.2607933564214967</c:v>
                </c:pt>
                <c:pt idx="126">
                  <c:v>0.26082218894012438</c:v>
                </c:pt>
                <c:pt idx="127">
                  <c:v>0.23958564952288189</c:v>
                </c:pt>
                <c:pt idx="128">
                  <c:v>0.24349685230280016</c:v>
                </c:pt>
                <c:pt idx="129">
                  <c:v>0.23474740583547998</c:v>
                </c:pt>
                <c:pt idx="130">
                  <c:v>0.23164086492761274</c:v>
                </c:pt>
                <c:pt idx="131">
                  <c:v>0.20692876549091976</c:v>
                </c:pt>
                <c:pt idx="132">
                  <c:v>0.22464378987437036</c:v>
                </c:pt>
                <c:pt idx="133">
                  <c:v>0.27176681842547651</c:v>
                </c:pt>
                <c:pt idx="134">
                  <c:v>0.26825821358922097</c:v>
                </c:pt>
                <c:pt idx="135">
                  <c:v>0.32474786456934396</c:v>
                </c:pt>
                <c:pt idx="136">
                  <c:v>0.22395498944453948</c:v>
                </c:pt>
                <c:pt idx="137">
                  <c:v>0.23534004947042952</c:v>
                </c:pt>
                <c:pt idx="138">
                  <c:v>0.21728824449798551</c:v>
                </c:pt>
                <c:pt idx="139">
                  <c:v>0.25780161338074309</c:v>
                </c:pt>
                <c:pt idx="140">
                  <c:v>0.27615472577301975</c:v>
                </c:pt>
                <c:pt idx="141">
                  <c:v>0.24570161236407378</c:v>
                </c:pt>
                <c:pt idx="142">
                  <c:v>0.24314972011155569</c:v>
                </c:pt>
                <c:pt idx="143">
                  <c:v>0.3367915571788534</c:v>
                </c:pt>
                <c:pt idx="144">
                  <c:v>0.19068264080132816</c:v>
                </c:pt>
                <c:pt idx="145">
                  <c:v>0.22958738097915191</c:v>
                </c:pt>
                <c:pt idx="146">
                  <c:v>0.28200846148694952</c:v>
                </c:pt>
                <c:pt idx="147">
                  <c:v>0.24372207676010937</c:v>
                </c:pt>
                <c:pt idx="148">
                  <c:v>0.24659019018323844</c:v>
                </c:pt>
                <c:pt idx="149">
                  <c:v>0.26600863685507103</c:v>
                </c:pt>
                <c:pt idx="150">
                  <c:v>0.23339400075912303</c:v>
                </c:pt>
                <c:pt idx="151">
                  <c:v>0.20685289279341015</c:v>
                </c:pt>
                <c:pt idx="152">
                  <c:v>0.19519686822224638</c:v>
                </c:pt>
                <c:pt idx="153">
                  <c:v>0.25660421800745736</c:v>
                </c:pt>
                <c:pt idx="154">
                  <c:v>0.21077144288088306</c:v>
                </c:pt>
                <c:pt idx="155">
                  <c:v>0.25307373425621793</c:v>
                </c:pt>
                <c:pt idx="156">
                  <c:v>0.2236668692143178</c:v>
                </c:pt>
                <c:pt idx="157">
                  <c:v>0.20634670213468762</c:v>
                </c:pt>
                <c:pt idx="158">
                  <c:v>0.24885795082178377</c:v>
                </c:pt>
                <c:pt idx="159">
                  <c:v>0.21890852086449458</c:v>
                </c:pt>
                <c:pt idx="160">
                  <c:v>0.23684311012555237</c:v>
                </c:pt>
                <c:pt idx="161">
                  <c:v>0.23775642804766994</c:v>
                </c:pt>
                <c:pt idx="162">
                  <c:v>0.24525378224848771</c:v>
                </c:pt>
                <c:pt idx="163">
                  <c:v>0.28208563962864996</c:v>
                </c:pt>
                <c:pt idx="164">
                  <c:v>0.17123774997944108</c:v>
                </c:pt>
                <c:pt idx="165">
                  <c:v>0.23079701650480255</c:v>
                </c:pt>
                <c:pt idx="166">
                  <c:v>0.21997392174170366</c:v>
                </c:pt>
                <c:pt idx="167">
                  <c:v>0.25932600797549038</c:v>
                </c:pt>
                <c:pt idx="168">
                  <c:v>0.25952888687195919</c:v>
                </c:pt>
                <c:pt idx="169">
                  <c:v>0.16369866600834065</c:v>
                </c:pt>
                <c:pt idx="170">
                  <c:v>0.2327391554885159</c:v>
                </c:pt>
                <c:pt idx="171">
                  <c:v>0.2751021422666764</c:v>
                </c:pt>
                <c:pt idx="172">
                  <c:v>0.25973070168522822</c:v>
                </c:pt>
                <c:pt idx="173">
                  <c:v>0.22242987121848715</c:v>
                </c:pt>
                <c:pt idx="174">
                  <c:v>0.19970943213865694</c:v>
                </c:pt>
                <c:pt idx="175">
                  <c:v>0.17397406302654739</c:v>
                </c:pt>
                <c:pt idx="176">
                  <c:v>0.23461220483451753</c:v>
                </c:pt>
                <c:pt idx="177">
                  <c:v>0.22864153144501281</c:v>
                </c:pt>
                <c:pt idx="178">
                  <c:v>0.20807218522716683</c:v>
                </c:pt>
                <c:pt idx="179">
                  <c:v>0.25866628055030977</c:v>
                </c:pt>
                <c:pt idx="180">
                  <c:v>0.28189440033777374</c:v>
                </c:pt>
                <c:pt idx="181">
                  <c:v>0.17238416043593879</c:v>
                </c:pt>
                <c:pt idx="182">
                  <c:v>0.22534101147570712</c:v>
                </c:pt>
                <c:pt idx="183">
                  <c:v>0.28425652621622427</c:v>
                </c:pt>
                <c:pt idx="184">
                  <c:v>0.23528934395307818</c:v>
                </c:pt>
                <c:pt idx="185">
                  <c:v>0.21862586150725635</c:v>
                </c:pt>
                <c:pt idx="186">
                  <c:v>0.21654937709900904</c:v>
                </c:pt>
                <c:pt idx="187">
                  <c:v>0.28158134759945447</c:v>
                </c:pt>
                <c:pt idx="188">
                  <c:v>0.26240198906712581</c:v>
                </c:pt>
                <c:pt idx="189">
                  <c:v>0.24821039896178526</c:v>
                </c:pt>
                <c:pt idx="190">
                  <c:v>0.22998673400309838</c:v>
                </c:pt>
                <c:pt idx="191">
                  <c:v>0.22579879022694677</c:v>
                </c:pt>
                <c:pt idx="192">
                  <c:v>0.16977388227343385</c:v>
                </c:pt>
                <c:pt idx="193">
                  <c:v>0.20375450074772411</c:v>
                </c:pt>
                <c:pt idx="194">
                  <c:v>0.22997222761634609</c:v>
                </c:pt>
                <c:pt idx="195">
                  <c:v>0.25170380560058842</c:v>
                </c:pt>
                <c:pt idx="196">
                  <c:v>0.19832379165216693</c:v>
                </c:pt>
                <c:pt idx="197">
                  <c:v>0.12896644414088759</c:v>
                </c:pt>
                <c:pt idx="198">
                  <c:v>0.30081472122777542</c:v>
                </c:pt>
                <c:pt idx="199">
                  <c:v>0.23882359226075361</c:v>
                </c:pt>
                <c:pt idx="200">
                  <c:v>0.23433775081754088</c:v>
                </c:pt>
                <c:pt idx="201">
                  <c:v>0.21963349646590027</c:v>
                </c:pt>
                <c:pt idx="202">
                  <c:v>0.20498602253956838</c:v>
                </c:pt>
                <c:pt idx="203">
                  <c:v>0.19045314274257968</c:v>
                </c:pt>
                <c:pt idx="204">
                  <c:v>0.17609223384464548</c:v>
                </c:pt>
                <c:pt idx="205">
                  <c:v>0.16196000916759726</c:v>
                </c:pt>
                <c:pt idx="206">
                  <c:v>0.14811229441859311</c:v>
                </c:pt>
                <c:pt idx="207">
                  <c:v>0.13460380675157735</c:v>
                </c:pt>
                <c:pt idx="208">
                  <c:v>0.12148793793146014</c:v>
                </c:pt>
                <c:pt idx="209">
                  <c:v>0.10881654246527998</c:v>
                </c:pt>
                <c:pt idx="210">
                  <c:v>9.6639731551001862E-2</c:v>
                </c:pt>
                <c:pt idx="211">
                  <c:v>8.500567367761272E-2</c:v>
                </c:pt>
                <c:pt idx="212">
                  <c:v>7.396040268953824E-2</c:v>
                </c:pt>
                <c:pt idx="213">
                  <c:v>6.3547634104240663E-2</c:v>
                </c:pt>
                <c:pt idx="214">
                  <c:v>5.3808590443901023E-2</c:v>
                </c:pt>
                <c:pt idx="215">
                  <c:v>4.4781836310490424E-2</c:v>
                </c:pt>
                <c:pt idx="216">
                  <c:v>3.6503123898145605E-2</c:v>
                </c:pt>
                <c:pt idx="217">
                  <c:v>2.9005249597731937E-2</c:v>
                </c:pt>
                <c:pt idx="218">
                  <c:v>2.2317922305791278E-2</c:v>
                </c:pt>
                <c:pt idx="219">
                  <c:v>1.646764400390912E-2</c:v>
                </c:pt>
                <c:pt idx="220">
                  <c:v>1.1477603125012859E-2</c:v>
                </c:pt>
                <c:pt idx="221">
                  <c:v>7.3675811704616871E-3</c:v>
                </c:pt>
                <c:pt idx="222">
                  <c:v>4.1538729862434015E-3</c:v>
                </c:pt>
                <c:pt idx="223">
                  <c:v>1.8492210484360684E-3</c:v>
                </c:pt>
                <c:pt idx="224">
                  <c:v>4.6276404767216418E-4</c:v>
                </c:pt>
                <c:pt idx="225">
                  <c:v>-2.2273356554617191E-16</c:v>
                </c:pt>
                <c:pt idx="226">
                  <c:v>4.6276404767216418E-4</c:v>
                </c:pt>
                <c:pt idx="227">
                  <c:v>1.8492210484360684E-3</c:v>
                </c:pt>
                <c:pt idx="228">
                  <c:v>4.1538729862434015E-3</c:v>
                </c:pt>
                <c:pt idx="229">
                  <c:v>7.3675811704612413E-3</c:v>
                </c:pt>
                <c:pt idx="230">
                  <c:v>1.1477603125012413E-2</c:v>
                </c:pt>
                <c:pt idx="231">
                  <c:v>1.646764400390912E-2</c:v>
                </c:pt>
                <c:pt idx="232">
                  <c:v>2.2317922305791278E-2</c:v>
                </c:pt>
                <c:pt idx="233">
                  <c:v>2.9005249597731937E-2</c:v>
                </c:pt>
                <c:pt idx="234">
                  <c:v>3.6503123898145383E-2</c:v>
                </c:pt>
                <c:pt idx="235">
                  <c:v>4.4781836310490201E-2</c:v>
                </c:pt>
                <c:pt idx="236">
                  <c:v>5.3808590443901023E-2</c:v>
                </c:pt>
                <c:pt idx="237">
                  <c:v>6.3547634104240663E-2</c:v>
                </c:pt>
                <c:pt idx="238">
                  <c:v>7.3960402689537796E-2</c:v>
                </c:pt>
                <c:pt idx="239">
                  <c:v>8.5005673677612498E-2</c:v>
                </c:pt>
                <c:pt idx="240">
                  <c:v>9.663973155100164E-2</c:v>
                </c:pt>
                <c:pt idx="241">
                  <c:v>0.10881654246527976</c:v>
                </c:pt>
                <c:pt idx="242">
                  <c:v>0.12148793793146014</c:v>
                </c:pt>
                <c:pt idx="243">
                  <c:v>0.1346038067515769</c:v>
                </c:pt>
                <c:pt idx="244">
                  <c:v>0.14811229441859267</c:v>
                </c:pt>
                <c:pt idx="245">
                  <c:v>0.16196000916759704</c:v>
                </c:pt>
                <c:pt idx="246">
                  <c:v>0.17609223384464526</c:v>
                </c:pt>
                <c:pt idx="247">
                  <c:v>0.19045314274257946</c:v>
                </c:pt>
                <c:pt idx="248">
                  <c:v>0.20498602253956816</c:v>
                </c:pt>
                <c:pt idx="249">
                  <c:v>0.21963349646590027</c:v>
                </c:pt>
                <c:pt idx="250">
                  <c:v>0.23433775081754044</c:v>
                </c:pt>
                <c:pt idx="251">
                  <c:v>0.24904076293111202</c:v>
                </c:pt>
                <c:pt idx="252">
                  <c:v>0.26368452973407269</c:v>
                </c:pt>
                <c:pt idx="253">
                  <c:v>0.27821129598593825</c:v>
                </c:pt>
                <c:pt idx="254">
                  <c:v>0.29256378133125605</c:v>
                </c:pt>
                <c:pt idx="255">
                  <c:v>0.3066854052926512</c:v>
                </c:pt>
                <c:pt idx="256">
                  <c:v>0.32052050934258497</c:v>
                </c:pt>
                <c:pt idx="257">
                  <c:v>0.33401457520536854</c:v>
                </c:pt>
                <c:pt idx="258">
                  <c:v>0.34711443855656188</c:v>
                </c:pt>
                <c:pt idx="259">
                  <c:v>0.35976849730493188</c:v>
                </c:pt>
                <c:pt idx="260">
                  <c:v>0.37192691366290881</c:v>
                </c:pt>
                <c:pt idx="261">
                  <c:v>0.38354180923464848</c:v>
                </c:pt>
                <c:pt idx="262">
                  <c:v>0.39456745237666824</c:v>
                </c:pt>
                <c:pt idx="263">
                  <c:v>0.40496043711436397</c:v>
                </c:pt>
                <c:pt idx="264">
                  <c:v>0.41467985292864951</c:v>
                </c:pt>
                <c:pt idx="265">
                  <c:v>0.42368744476040998</c:v>
                </c:pt>
                <c:pt idx="266">
                  <c:v>0.43194776261645462</c:v>
                </c:pt>
                <c:pt idx="267">
                  <c:v>0.43942830019905776</c:v>
                </c:pt>
                <c:pt idx="268">
                  <c:v>0.44609962202207404</c:v>
                </c:pt>
                <c:pt idx="269">
                  <c:v>0.45193547851972471</c:v>
                </c:pt>
                <c:pt idx="270">
                  <c:v>0.4569129086995502</c:v>
                </c:pt>
                <c:pt idx="271">
                  <c:v>0.46101232993844848</c:v>
                </c:pt>
                <c:pt idx="272">
                  <c:v>0.46421761457005023</c:v>
                </c:pt>
                <c:pt idx="273">
                  <c:v>0.46651615296273424</c:v>
                </c:pt>
                <c:pt idx="274">
                  <c:v>0.46789890284012703</c:v>
                </c:pt>
                <c:pt idx="275">
                  <c:v>0.4683604246497301</c:v>
                </c:pt>
                <c:pt idx="276">
                  <c:v>0.46789890284012703</c:v>
                </c:pt>
                <c:pt idx="277">
                  <c:v>0.46651615296273435</c:v>
                </c:pt>
                <c:pt idx="278">
                  <c:v>0.46421761457005034</c:v>
                </c:pt>
                <c:pt idx="279">
                  <c:v>0.46101232993844848</c:v>
                </c:pt>
                <c:pt idx="280">
                  <c:v>0.4569129086995502</c:v>
                </c:pt>
                <c:pt idx="281">
                  <c:v>0.45193547851972482</c:v>
                </c:pt>
                <c:pt idx="282">
                  <c:v>0.44609962202207426</c:v>
                </c:pt>
                <c:pt idx="283">
                  <c:v>0.43942830019905788</c:v>
                </c:pt>
                <c:pt idx="284">
                  <c:v>0.43194776261645473</c:v>
                </c:pt>
                <c:pt idx="285">
                  <c:v>0.4236874447604102</c:v>
                </c:pt>
                <c:pt idx="286">
                  <c:v>0.41467985292864973</c:v>
                </c:pt>
                <c:pt idx="287">
                  <c:v>0.4049604371143643</c:v>
                </c:pt>
                <c:pt idx="288">
                  <c:v>0.39456745237666857</c:v>
                </c:pt>
                <c:pt idx="289">
                  <c:v>0.38354180923464881</c:v>
                </c:pt>
                <c:pt idx="290">
                  <c:v>0.37192691366290914</c:v>
                </c:pt>
                <c:pt idx="291">
                  <c:v>0.35976849730493199</c:v>
                </c:pt>
                <c:pt idx="292">
                  <c:v>0.34711443855656188</c:v>
                </c:pt>
                <c:pt idx="293">
                  <c:v>0.33401457520536876</c:v>
                </c:pt>
                <c:pt idx="294">
                  <c:v>0.32052050934258541</c:v>
                </c:pt>
                <c:pt idx="295">
                  <c:v>0.30668540529265165</c:v>
                </c:pt>
                <c:pt idx="296">
                  <c:v>0.29256378133125582</c:v>
                </c:pt>
                <c:pt idx="297">
                  <c:v>0.27821129598593869</c:v>
                </c:pt>
                <c:pt idx="298">
                  <c:v>0.26368452973407291</c:v>
                </c:pt>
                <c:pt idx="299">
                  <c:v>0.24904076293111269</c:v>
                </c:pt>
                <c:pt idx="300">
                  <c:v>0.24703527627759689</c:v>
                </c:pt>
                <c:pt idx="301">
                  <c:v>0.1947354199403479</c:v>
                </c:pt>
                <c:pt idx="302">
                  <c:v>0.27010083920622907</c:v>
                </c:pt>
                <c:pt idx="303">
                  <c:v>0.23972697897560685</c:v>
                </c:pt>
                <c:pt idx="304">
                  <c:v>0.30291806857267589</c:v>
                </c:pt>
                <c:pt idx="305">
                  <c:v>0.22565581445108182</c:v>
                </c:pt>
                <c:pt idx="306">
                  <c:v>0.22408052058363243</c:v>
                </c:pt>
                <c:pt idx="307">
                  <c:v>0.20944724641973397</c:v>
                </c:pt>
                <c:pt idx="308">
                  <c:v>0.1588454573943282</c:v>
                </c:pt>
                <c:pt idx="309">
                  <c:v>0.23813045817793502</c:v>
                </c:pt>
                <c:pt idx="310">
                  <c:v>0.20501852959112676</c:v>
                </c:pt>
                <c:pt idx="311">
                  <c:v>0.20028997782002275</c:v>
                </c:pt>
                <c:pt idx="312">
                  <c:v>0.25470052426356632</c:v>
                </c:pt>
                <c:pt idx="313">
                  <c:v>0.25392247025880688</c:v>
                </c:pt>
                <c:pt idx="314">
                  <c:v>0.22561143810845674</c:v>
                </c:pt>
                <c:pt idx="315">
                  <c:v>0.17554838487086658</c:v>
                </c:pt>
                <c:pt idx="316">
                  <c:v>0.23550544300691326</c:v>
                </c:pt>
                <c:pt idx="317">
                  <c:v>0.19208455125409543</c:v>
                </c:pt>
                <c:pt idx="318">
                  <c:v>0.21719625375003185</c:v>
                </c:pt>
                <c:pt idx="319">
                  <c:v>0.18845821645840699</c:v>
                </c:pt>
                <c:pt idx="320">
                  <c:v>0.2280593655931526</c:v>
                </c:pt>
                <c:pt idx="321">
                  <c:v>0.25973465591658462</c:v>
                </c:pt>
                <c:pt idx="322">
                  <c:v>0.27856901153556174</c:v>
                </c:pt>
                <c:pt idx="323">
                  <c:v>0.24086856037765569</c:v>
                </c:pt>
                <c:pt idx="324">
                  <c:v>0.16415372471300774</c:v>
                </c:pt>
                <c:pt idx="325">
                  <c:v>0.26883535678706333</c:v>
                </c:pt>
                <c:pt idx="326">
                  <c:v>0.16149982158372095</c:v>
                </c:pt>
                <c:pt idx="327">
                  <c:v>0.24308439656111175</c:v>
                </c:pt>
                <c:pt idx="328">
                  <c:v>0.23397152638179036</c:v>
                </c:pt>
                <c:pt idx="329">
                  <c:v>0.28947007682743742</c:v>
                </c:pt>
                <c:pt idx="330">
                  <c:v>0.28272313933319498</c:v>
                </c:pt>
                <c:pt idx="331">
                  <c:v>0.26811728548035718</c:v>
                </c:pt>
                <c:pt idx="332">
                  <c:v>0.23073226294960011</c:v>
                </c:pt>
                <c:pt idx="333">
                  <c:v>0.23440186740349406</c:v>
                </c:pt>
                <c:pt idx="334">
                  <c:v>0.21345246759691572</c:v>
                </c:pt>
                <c:pt idx="335">
                  <c:v>0.22274329841249527</c:v>
                </c:pt>
                <c:pt idx="336">
                  <c:v>0.22363502901876717</c:v>
                </c:pt>
                <c:pt idx="337">
                  <c:v>0.2251065613550112</c:v>
                </c:pt>
                <c:pt idx="338">
                  <c:v>0.26009825184880792</c:v>
                </c:pt>
                <c:pt idx="339">
                  <c:v>0.21865258010612382</c:v>
                </c:pt>
                <c:pt idx="340">
                  <c:v>0.24811229422130895</c:v>
                </c:pt>
                <c:pt idx="341">
                  <c:v>0.28838273844631085</c:v>
                </c:pt>
                <c:pt idx="342">
                  <c:v>0.20034301333664092</c:v>
                </c:pt>
                <c:pt idx="343">
                  <c:v>0.25543643439862396</c:v>
                </c:pt>
                <c:pt idx="344">
                  <c:v>0.2491303551316906</c:v>
                </c:pt>
                <c:pt idx="345">
                  <c:v>0.14138186068231012</c:v>
                </c:pt>
                <c:pt idx="346">
                  <c:v>0.24157360842956258</c:v>
                </c:pt>
                <c:pt idx="347">
                  <c:v>0.24767534144291103</c:v>
                </c:pt>
                <c:pt idx="348">
                  <c:v>0.23840278131161172</c:v>
                </c:pt>
                <c:pt idx="349">
                  <c:v>0.23080064571446457</c:v>
                </c:pt>
                <c:pt idx="350">
                  <c:v>0.24387026354200633</c:v>
                </c:pt>
                <c:pt idx="351">
                  <c:v>0.20677191917974724</c:v>
                </c:pt>
                <c:pt idx="352">
                  <c:v>0.19041052719799467</c:v>
                </c:pt>
                <c:pt idx="353">
                  <c:v>0.25865910402185194</c:v>
                </c:pt>
                <c:pt idx="354">
                  <c:v>0.22677379641103992</c:v>
                </c:pt>
                <c:pt idx="355">
                  <c:v>0.23891657672991906</c:v>
                </c:pt>
                <c:pt idx="356">
                  <c:v>0.17370310783543164</c:v>
                </c:pt>
                <c:pt idx="357">
                  <c:v>0.22091709830833148</c:v>
                </c:pt>
                <c:pt idx="358">
                  <c:v>0.19766178326114997</c:v>
                </c:pt>
                <c:pt idx="359">
                  <c:v>0.26288937914353055</c:v>
                </c:pt>
                <c:pt idx="360">
                  <c:v>0.18328008521239378</c:v>
                </c:pt>
                <c:pt idx="361">
                  <c:v>0.20992511245071566</c:v>
                </c:pt>
                <c:pt idx="362">
                  <c:v>0.18522623171757996</c:v>
                </c:pt>
                <c:pt idx="363">
                  <c:v>0.23975097523345176</c:v>
                </c:pt>
                <c:pt idx="364">
                  <c:v>0.21318189661054127</c:v>
                </c:pt>
                <c:pt idx="365">
                  <c:v>0.29382831951492511</c:v>
                </c:pt>
                <c:pt idx="366">
                  <c:v>0.2134206067911478</c:v>
                </c:pt>
                <c:pt idx="367">
                  <c:v>0.21765647896900095</c:v>
                </c:pt>
                <c:pt idx="368">
                  <c:v>0.21438556719003088</c:v>
                </c:pt>
                <c:pt idx="369">
                  <c:v>0.24818334769845693</c:v>
                </c:pt>
                <c:pt idx="370">
                  <c:v>0.21205908917124316</c:v>
                </c:pt>
                <c:pt idx="371">
                  <c:v>0.24208277240959467</c:v>
                </c:pt>
                <c:pt idx="372">
                  <c:v>0.22931874614591607</c:v>
                </c:pt>
                <c:pt idx="373">
                  <c:v>0.29729116323586324</c:v>
                </c:pt>
                <c:pt idx="374">
                  <c:v>0.19714842610827127</c:v>
                </c:pt>
                <c:pt idx="375">
                  <c:v>0.21119304075446227</c:v>
                </c:pt>
                <c:pt idx="376">
                  <c:v>0.19515264871184476</c:v>
                </c:pt>
                <c:pt idx="377">
                  <c:v>0.22643006506127344</c:v>
                </c:pt>
                <c:pt idx="378">
                  <c:v>0.20326818859133641</c:v>
                </c:pt>
                <c:pt idx="379">
                  <c:v>0.29721896364339784</c:v>
                </c:pt>
                <c:pt idx="380">
                  <c:v>0.23948115729322189</c:v>
                </c:pt>
                <c:pt idx="381">
                  <c:v>0.22009447742441726</c:v>
                </c:pt>
                <c:pt idx="382">
                  <c:v>0.175178697498867</c:v>
                </c:pt>
                <c:pt idx="383">
                  <c:v>0.20202450520185564</c:v>
                </c:pt>
                <c:pt idx="384">
                  <c:v>0.25347388889307204</c:v>
                </c:pt>
                <c:pt idx="385">
                  <c:v>0.2220475983642293</c:v>
                </c:pt>
                <c:pt idx="386">
                  <c:v>0.16235419433922901</c:v>
                </c:pt>
                <c:pt idx="387">
                  <c:v>0.20205478888006745</c:v>
                </c:pt>
                <c:pt idx="388">
                  <c:v>0.25382893834451059</c:v>
                </c:pt>
                <c:pt idx="389">
                  <c:v>0.2717383165788208</c:v>
                </c:pt>
                <c:pt idx="390">
                  <c:v>0.22488581967859089</c:v>
                </c:pt>
                <c:pt idx="391">
                  <c:v>0.26460373943225202</c:v>
                </c:pt>
                <c:pt idx="392">
                  <c:v>0.2030691713901556</c:v>
                </c:pt>
                <c:pt idx="393">
                  <c:v>0.21016398995438315</c:v>
                </c:pt>
                <c:pt idx="394">
                  <c:v>0.21955351557914529</c:v>
                </c:pt>
                <c:pt idx="395">
                  <c:v>0.25658622257257591</c:v>
                </c:pt>
                <c:pt idx="396">
                  <c:v>0.15275473432552739</c:v>
                </c:pt>
                <c:pt idx="397">
                  <c:v>0.22914301012637359</c:v>
                </c:pt>
                <c:pt idx="398">
                  <c:v>0.21817634559186747</c:v>
                </c:pt>
                <c:pt idx="399">
                  <c:v>0.18168291344025617</c:v>
                </c:pt>
              </c:numCache>
            </c:numRef>
          </c:val>
          <c:smooth val="0"/>
          <c:extLst>
            <c:ext xmlns:c16="http://schemas.microsoft.com/office/drawing/2014/chart" uri="{C3380CC4-5D6E-409C-BE32-E72D297353CC}">
              <c16:uniqueId val="{00000002-C52C-4620-A3AC-3D1F7A437D6B}"/>
            </c:ext>
          </c:extLst>
        </c:ser>
        <c:ser>
          <c:idx val="3"/>
          <c:order val="3"/>
          <c:tx>
            <c:v>A</c:v>
          </c:tx>
          <c:spPr>
            <a:ln w="22225" cap="rnd">
              <a:solidFill>
                <a:srgbClr val="FFC000"/>
              </a:solidFill>
              <a:round/>
            </a:ln>
            <a:effectLst/>
          </c:spPr>
          <c:marker>
            <c:symbol val="none"/>
          </c:marker>
          <c:cat>
            <c:numRef>
              <c:f>'LED Calculation'!$A$2:$A$401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'LED Calculation'!$L$2:$L$401</c:f>
              <c:numCache>
                <c:formatCode>General</c:formatCode>
                <c:ptCount val="400"/>
                <c:pt idx="0">
                  <c:v>0.28026728499908493</c:v>
                </c:pt>
                <c:pt idx="1">
                  <c:v>0.29636337823034825</c:v>
                </c:pt>
                <c:pt idx="2">
                  <c:v>0.30540827601938847</c:v>
                </c:pt>
                <c:pt idx="3">
                  <c:v>0.27039155529339531</c:v>
                </c:pt>
                <c:pt idx="4">
                  <c:v>0.28085318388771036</c:v>
                </c:pt>
                <c:pt idx="5">
                  <c:v>0.25976033509912833</c:v>
                </c:pt>
                <c:pt idx="6">
                  <c:v>0.2723053061527923</c:v>
                </c:pt>
                <c:pt idx="7">
                  <c:v>0.26615627588167168</c:v>
                </c:pt>
                <c:pt idx="8">
                  <c:v>0.25686167394655923</c:v>
                </c:pt>
                <c:pt idx="9">
                  <c:v>0.30811013282590749</c:v>
                </c:pt>
                <c:pt idx="10">
                  <c:v>0.26974649609778412</c:v>
                </c:pt>
                <c:pt idx="11">
                  <c:v>0.27603933307922734</c:v>
                </c:pt>
                <c:pt idx="12">
                  <c:v>0.27359758933379424</c:v>
                </c:pt>
                <c:pt idx="13">
                  <c:v>0.27911521900765546</c:v>
                </c:pt>
                <c:pt idx="14">
                  <c:v>0.27247889641937495</c:v>
                </c:pt>
                <c:pt idx="15">
                  <c:v>0.28871113323805386</c:v>
                </c:pt>
                <c:pt idx="16">
                  <c:v>0.30400640925097433</c:v>
                </c:pt>
                <c:pt idx="17">
                  <c:v>0.28570417232900974</c:v>
                </c:pt>
                <c:pt idx="18">
                  <c:v>0.30659230566800239</c:v>
                </c:pt>
                <c:pt idx="19">
                  <c:v>0.29234760360687717</c:v>
                </c:pt>
                <c:pt idx="20">
                  <c:v>0.30326147056424202</c:v>
                </c:pt>
                <c:pt idx="21">
                  <c:v>0.28583376443152336</c:v>
                </c:pt>
                <c:pt idx="22">
                  <c:v>0.26093887256442383</c:v>
                </c:pt>
                <c:pt idx="23">
                  <c:v>0.30813563609308786</c:v>
                </c:pt>
                <c:pt idx="24">
                  <c:v>0.24375238195845947</c:v>
                </c:pt>
                <c:pt idx="25">
                  <c:v>0.28968120723262214</c:v>
                </c:pt>
                <c:pt idx="26">
                  <c:v>0.29236396133841258</c:v>
                </c:pt>
                <c:pt idx="27">
                  <c:v>0.26722629366784401</c:v>
                </c:pt>
                <c:pt idx="28">
                  <c:v>0.27646968010101464</c:v>
                </c:pt>
                <c:pt idx="29">
                  <c:v>0.312155599309825</c:v>
                </c:pt>
                <c:pt idx="30">
                  <c:v>0.26396284400573233</c:v>
                </c:pt>
                <c:pt idx="31">
                  <c:v>0.31545963714609965</c:v>
                </c:pt>
                <c:pt idx="32">
                  <c:v>0.29951812515462001</c:v>
                </c:pt>
                <c:pt idx="33">
                  <c:v>0.28741457935028691</c:v>
                </c:pt>
                <c:pt idx="34">
                  <c:v>0.3137763557760202</c:v>
                </c:pt>
                <c:pt idx="35">
                  <c:v>0.2727024547106997</c:v>
                </c:pt>
                <c:pt idx="36">
                  <c:v>0.27733250125614856</c:v>
                </c:pt>
                <c:pt idx="37">
                  <c:v>0.27200679713612941</c:v>
                </c:pt>
                <c:pt idx="38">
                  <c:v>0.29696722281709298</c:v>
                </c:pt>
                <c:pt idx="39">
                  <c:v>0.25217987507954132</c:v>
                </c:pt>
                <c:pt idx="40">
                  <c:v>0.26920663287310032</c:v>
                </c:pt>
                <c:pt idx="41">
                  <c:v>0.27565219041515798</c:v>
                </c:pt>
                <c:pt idx="42">
                  <c:v>0.28941342725415603</c:v>
                </c:pt>
                <c:pt idx="43">
                  <c:v>0.27475213364793599</c:v>
                </c:pt>
                <c:pt idx="44">
                  <c:v>0.27605431420350313</c:v>
                </c:pt>
                <c:pt idx="45">
                  <c:v>0.29777533531695644</c:v>
                </c:pt>
                <c:pt idx="46">
                  <c:v>0.26744073136187119</c:v>
                </c:pt>
                <c:pt idx="47">
                  <c:v>0.27965573315089864</c:v>
                </c:pt>
                <c:pt idx="48">
                  <c:v>0.29015658796799754</c:v>
                </c:pt>
                <c:pt idx="49">
                  <c:v>0.2635545793853728</c:v>
                </c:pt>
                <c:pt idx="50">
                  <c:v>0.29235872316083567</c:v>
                </c:pt>
                <c:pt idx="51">
                  <c:v>0.25495074067339646</c:v>
                </c:pt>
                <c:pt idx="52">
                  <c:v>0.2998363084015076</c:v>
                </c:pt>
                <c:pt idx="53">
                  <c:v>0.23223415370944384</c:v>
                </c:pt>
                <c:pt idx="54">
                  <c:v>0.30163866899151393</c:v>
                </c:pt>
                <c:pt idx="55">
                  <c:v>0.30913599658582924</c:v>
                </c:pt>
                <c:pt idx="56">
                  <c:v>0.28346055376061757</c:v>
                </c:pt>
                <c:pt idx="57">
                  <c:v>0.26618936940666982</c:v>
                </c:pt>
                <c:pt idx="58">
                  <c:v>0.28887612967243936</c:v>
                </c:pt>
                <c:pt idx="59">
                  <c:v>0.29337546767210426</c:v>
                </c:pt>
                <c:pt idx="60">
                  <c:v>0.28065530657103765</c:v>
                </c:pt>
                <c:pt idx="61">
                  <c:v>0.27293959758983599</c:v>
                </c:pt>
                <c:pt idx="62">
                  <c:v>0.32047744030836112</c:v>
                </c:pt>
                <c:pt idx="63">
                  <c:v>0.2773127795315618</c:v>
                </c:pt>
                <c:pt idx="64">
                  <c:v>0.29507519283661382</c:v>
                </c:pt>
                <c:pt idx="65">
                  <c:v>0.30258532059925836</c:v>
                </c:pt>
                <c:pt idx="66">
                  <c:v>0.26714148809767119</c:v>
                </c:pt>
                <c:pt idx="67">
                  <c:v>0.31747913207920164</c:v>
                </c:pt>
                <c:pt idx="68">
                  <c:v>0.26849608536417224</c:v>
                </c:pt>
                <c:pt idx="69">
                  <c:v>0.27075520183895008</c:v>
                </c:pt>
                <c:pt idx="70">
                  <c:v>0.29243719678630153</c:v>
                </c:pt>
                <c:pt idx="71">
                  <c:v>0.25814767529331689</c:v>
                </c:pt>
                <c:pt idx="72">
                  <c:v>0.26941301713422705</c:v>
                </c:pt>
                <c:pt idx="73">
                  <c:v>0.29418132111639694</c:v>
                </c:pt>
                <c:pt idx="74">
                  <c:v>0.27212286647339978</c:v>
                </c:pt>
                <c:pt idx="75">
                  <c:v>0.26037786039959793</c:v>
                </c:pt>
                <c:pt idx="76">
                  <c:v>0.29140791115156306</c:v>
                </c:pt>
                <c:pt idx="77">
                  <c:v>0.29581295491929976</c:v>
                </c:pt>
                <c:pt idx="78">
                  <c:v>0.30632264533455034</c:v>
                </c:pt>
                <c:pt idx="79">
                  <c:v>0.30122081615874335</c:v>
                </c:pt>
                <c:pt idx="80">
                  <c:v>0.27045037834683117</c:v>
                </c:pt>
                <c:pt idx="81">
                  <c:v>0.29909639528347959</c:v>
                </c:pt>
                <c:pt idx="82">
                  <c:v>0.28325692493917459</c:v>
                </c:pt>
                <c:pt idx="83">
                  <c:v>0.28778353395903838</c:v>
                </c:pt>
                <c:pt idx="84">
                  <c:v>0.27349510435460828</c:v>
                </c:pt>
                <c:pt idx="85">
                  <c:v>0.28655466363850007</c:v>
                </c:pt>
                <c:pt idx="86">
                  <c:v>0.29008359110558679</c:v>
                </c:pt>
                <c:pt idx="87">
                  <c:v>0.30259659428506241</c:v>
                </c:pt>
                <c:pt idx="88">
                  <c:v>0.28861731615254954</c:v>
                </c:pt>
                <c:pt idx="89">
                  <c:v>0.2662839150533699</c:v>
                </c:pt>
                <c:pt idx="90">
                  <c:v>0.31617082476831004</c:v>
                </c:pt>
                <c:pt idx="91">
                  <c:v>0.32424673389773123</c:v>
                </c:pt>
                <c:pt idx="92">
                  <c:v>0.28057747108808229</c:v>
                </c:pt>
                <c:pt idx="93">
                  <c:v>0.26571364510020695</c:v>
                </c:pt>
                <c:pt idx="94">
                  <c:v>0.26642070839022258</c:v>
                </c:pt>
                <c:pt idx="95">
                  <c:v>0.26011557660955947</c:v>
                </c:pt>
                <c:pt idx="96">
                  <c:v>0.30568132797996772</c:v>
                </c:pt>
                <c:pt idx="97">
                  <c:v>0.27793980182806899</c:v>
                </c:pt>
                <c:pt idx="98">
                  <c:v>0.29616100268350148</c:v>
                </c:pt>
                <c:pt idx="99">
                  <c:v>0.29592373883544199</c:v>
                </c:pt>
                <c:pt idx="100">
                  <c:v>0.29416324097434282</c:v>
                </c:pt>
                <c:pt idx="101">
                  <c:v>0.29674570139366152</c:v>
                </c:pt>
                <c:pt idx="102">
                  <c:v>0.31189134809695779</c:v>
                </c:pt>
                <c:pt idx="103">
                  <c:v>0.25558789412488153</c:v>
                </c:pt>
                <c:pt idx="104">
                  <c:v>0.28832982714708261</c:v>
                </c:pt>
                <c:pt idx="105">
                  <c:v>0.26569793271394287</c:v>
                </c:pt>
                <c:pt idx="106">
                  <c:v>0.28037575228032446</c:v>
                </c:pt>
                <c:pt idx="107">
                  <c:v>0.2922406697907704</c:v>
                </c:pt>
                <c:pt idx="108">
                  <c:v>0.283410537498961</c:v>
                </c:pt>
                <c:pt idx="109">
                  <c:v>0.27127328217874375</c:v>
                </c:pt>
                <c:pt idx="110">
                  <c:v>0.29328182981925865</c:v>
                </c:pt>
                <c:pt idx="111">
                  <c:v>0.28631519079180678</c:v>
                </c:pt>
                <c:pt idx="112">
                  <c:v>0.27654343892331779</c:v>
                </c:pt>
                <c:pt idx="113">
                  <c:v>0.28105286860466772</c:v>
                </c:pt>
                <c:pt idx="114">
                  <c:v>0.29116213565321192</c:v>
                </c:pt>
                <c:pt idx="115">
                  <c:v>0.2541576247191637</c:v>
                </c:pt>
                <c:pt idx="116">
                  <c:v>0.2920420696341457</c:v>
                </c:pt>
                <c:pt idx="117">
                  <c:v>0.31175611908880813</c:v>
                </c:pt>
                <c:pt idx="118">
                  <c:v>0.25977362035927964</c:v>
                </c:pt>
                <c:pt idx="119">
                  <c:v>0.28115269779704843</c:v>
                </c:pt>
                <c:pt idx="120">
                  <c:v>0.29063693573074106</c:v>
                </c:pt>
                <c:pt idx="121">
                  <c:v>0.30917360499922408</c:v>
                </c:pt>
                <c:pt idx="122">
                  <c:v>0.30042131873538241</c:v>
                </c:pt>
                <c:pt idx="123">
                  <c:v>0.26715173791092206</c:v>
                </c:pt>
                <c:pt idx="124">
                  <c:v>0.28209613785821031</c:v>
                </c:pt>
                <c:pt idx="125">
                  <c:v>0.27125778290510394</c:v>
                </c:pt>
                <c:pt idx="126">
                  <c:v>0.27124338167364581</c:v>
                </c:pt>
                <c:pt idx="127">
                  <c:v>0.28187768503410604</c:v>
                </c:pt>
                <c:pt idx="128">
                  <c:v>0.27991502885988839</c:v>
                </c:pt>
                <c:pt idx="129">
                  <c:v>0.28430811887323965</c:v>
                </c:pt>
                <c:pt idx="130">
                  <c:v>0.28587016571089985</c:v>
                </c:pt>
                <c:pt idx="131">
                  <c:v>0.2983386382599183</c:v>
                </c:pt>
                <c:pt idx="132">
                  <c:v>0.28939282688300111</c:v>
                </c:pt>
                <c:pt idx="133">
                  <c:v>0.26578391934894258</c:v>
                </c:pt>
                <c:pt idx="134">
                  <c:v>0.26753255278036214</c:v>
                </c:pt>
                <c:pt idx="135">
                  <c:v>0.23955273445520847</c:v>
                </c:pt>
                <c:pt idx="136">
                  <c:v>0.28973992922692476</c:v>
                </c:pt>
                <c:pt idx="137">
                  <c:v>0.28401025736025415</c:v>
                </c:pt>
                <c:pt idx="138">
                  <c:v>0.29310250176859964</c:v>
                </c:pt>
                <c:pt idx="139">
                  <c:v>0.27275263552082385</c:v>
                </c:pt>
                <c:pt idx="140">
                  <c:v>0.26359910135460995</c:v>
                </c:pt>
                <c:pt idx="141">
                  <c:v>0.27880949242843206</c:v>
                </c:pt>
                <c:pt idx="142">
                  <c:v>0.28008914575220334</c:v>
                </c:pt>
                <c:pt idx="143">
                  <c:v>0.23363419762390539</c:v>
                </c:pt>
                <c:pt idx="144">
                  <c:v>0.30657745125940855</c:v>
                </c:pt>
                <c:pt idx="145">
                  <c:v>0.28690336085742757</c:v>
                </c:pt>
                <c:pt idx="146">
                  <c:v>0.26068794416378882</c:v>
                </c:pt>
                <c:pt idx="147">
                  <c:v>0.27980206710514116</c:v>
                </c:pt>
                <c:pt idx="148">
                  <c:v>0.27836409824401959</c:v>
                </c:pt>
                <c:pt idx="149">
                  <c:v>0.26865447399890979</c:v>
                </c:pt>
                <c:pt idx="150">
                  <c:v>0.28498849918640839</c:v>
                </c:pt>
                <c:pt idx="151">
                  <c:v>0.29837703741706928</c:v>
                </c:pt>
                <c:pt idx="152">
                  <c:v>0.30428480477078396</c:v>
                </c:pt>
                <c:pt idx="153">
                  <c:v>0.27335122581780602</c:v>
                </c:pt>
                <c:pt idx="154">
                  <c:v>0.29639480829766113</c:v>
                </c:pt>
                <c:pt idx="155">
                  <c:v>0.27511715336381593</c:v>
                </c:pt>
                <c:pt idx="156">
                  <c:v>0.28988513707438457</c:v>
                </c:pt>
                <c:pt idx="157">
                  <c:v>0.29863323899113181</c:v>
                </c:pt>
                <c:pt idx="158">
                  <c:v>0.27722783080741054</c:v>
                </c:pt>
                <c:pt idx="159">
                  <c:v>0.29228475785333796</c:v>
                </c:pt>
                <c:pt idx="160">
                  <c:v>0.28325501512473256</c:v>
                </c:pt>
                <c:pt idx="161">
                  <c:v>0.28279623579097979</c:v>
                </c:pt>
                <c:pt idx="162">
                  <c:v>0.27903400083386154</c:v>
                </c:pt>
                <c:pt idx="163">
                  <c:v>0.26064958903121593</c:v>
                </c:pt>
                <c:pt idx="164">
                  <c:v>0.31648293593398946</c:v>
                </c:pt>
                <c:pt idx="165">
                  <c:v>0.28629467888288074</c:v>
                </c:pt>
                <c:pt idx="166">
                  <c:v>0.29174723466855484</c:v>
                </c:pt>
                <c:pt idx="167">
                  <c:v>0.2719908235525797</c:v>
                </c:pt>
                <c:pt idx="168">
                  <c:v>0.27188945636359846</c:v>
                </c:pt>
                <c:pt idx="169">
                  <c:v>0.32033666853022069</c:v>
                </c:pt>
                <c:pt idx="170">
                  <c:v>0.28531778207915626</c:v>
                </c:pt>
                <c:pt idx="171">
                  <c:v>0.26412299480812496</c:v>
                </c:pt>
                <c:pt idx="172">
                  <c:v>0.27178862572292806</c:v>
                </c:pt>
                <c:pt idx="173">
                  <c:v>0.29050868073106656</c:v>
                </c:pt>
                <c:pt idx="174">
                  <c:v>0.30199560094237854</c:v>
                </c:pt>
                <c:pt idx="175">
                  <c:v>0.31508605961607694</c:v>
                </c:pt>
                <c:pt idx="176">
                  <c:v>0.28437607666337711</c:v>
                </c:pt>
                <c:pt idx="177">
                  <c:v>0.28737943286959744</c:v>
                </c:pt>
                <c:pt idx="178">
                  <c:v>0.29776004163668324</c:v>
                </c:pt>
                <c:pt idx="179">
                  <c:v>0.27232048634565664</c:v>
                </c:pt>
                <c:pt idx="180">
                  <c:v>0.260744630276946</c:v>
                </c:pt>
                <c:pt idx="181">
                  <c:v>0.31589757943575114</c:v>
                </c:pt>
                <c:pt idx="182">
                  <c:v>0.28904154079957084</c:v>
                </c:pt>
                <c:pt idx="183">
                  <c:v>0.25957101095982121</c:v>
                </c:pt>
                <c:pt idx="184">
                  <c:v>0.28403574016740879</c:v>
                </c:pt>
                <c:pt idx="185">
                  <c:v>0.29242739078505126</c:v>
                </c:pt>
                <c:pt idx="186">
                  <c:v>0.29347551255219223</c:v>
                </c:pt>
                <c:pt idx="187">
                  <c:v>0.26090021905050426</c:v>
                </c:pt>
                <c:pt idx="188">
                  <c:v>0.2704544567597118</c:v>
                </c:pt>
                <c:pt idx="189">
                  <c:v>0.27755222485770392</c:v>
                </c:pt>
                <c:pt idx="190">
                  <c:v>0.28670238865931974</c:v>
                </c:pt>
                <c:pt idx="191">
                  <c:v>0.28881092764211092</c:v>
                </c:pt>
                <c:pt idx="192">
                  <c:v>0.31723063524561279</c:v>
                </c:pt>
                <c:pt idx="193">
                  <c:v>0.29994575382296967</c:v>
                </c:pt>
                <c:pt idx="194">
                  <c:v>0.28670968857397577</c:v>
                </c:pt>
                <c:pt idx="195">
                  <c:v>0.27580278770755623</c:v>
                </c:pt>
                <c:pt idx="196">
                  <c:v>0.30269825462004674</c:v>
                </c:pt>
                <c:pt idx="197">
                  <c:v>0.33818792510727641</c:v>
                </c:pt>
                <c:pt idx="198">
                  <c:v>0.25136226428591857</c:v>
                </c:pt>
                <c:pt idx="199">
                  <c:v>0.28226030539529251</c:v>
                </c:pt>
                <c:pt idx="200">
                  <c:v>0.28451403585765572</c:v>
                </c:pt>
                <c:pt idx="201">
                  <c:v>0.3036079244792968</c:v>
                </c:pt>
                <c:pt idx="202">
                  <c:v>0.32281177343730272</c:v>
                </c:pt>
                <c:pt idx="203">
                  <c:v>0.34205322813944816</c:v>
                </c:pt>
                <c:pt idx="204">
                  <c:v>0.36125725314571033</c:v>
                </c:pt>
                <c:pt idx="205">
                  <c:v>0.38034629368366052</c:v>
                </c:pt>
                <c:pt idx="206">
                  <c:v>0.39924050279462042</c:v>
                </c:pt>
                <c:pt idx="207">
                  <c:v>0.41785803824110057</c:v>
                </c:pt>
                <c:pt idx="208">
                  <c:v>0.43611543145651144</c:v>
                </c:pt>
                <c:pt idx="209">
                  <c:v>0.45392802879293748</c:v>
                </c:pt>
                <c:pt idx="210">
                  <c:v>0.47121050318332403</c:v>
                </c:pt>
                <c:pt idx="211">
                  <c:v>0.48787743214712898</c:v>
                </c:pt>
                <c:pt idx="212">
                  <c:v>0.50384393590320009</c:v>
                </c:pt>
                <c:pt idx="213">
                  <c:v>0.51902636728053164</c:v>
                </c:pt>
                <c:pt idx="214">
                  <c:v>0.5333430432056897</c:v>
                </c:pt>
                <c:pt idx="215">
                  <c:v>0.54671500585965205</c:v>
                </c:pt>
                <c:pt idx="216">
                  <c:v>0.55906680019542521</c:v>
                </c:pt>
                <c:pt idx="217">
                  <c:v>0.57032725344127955</c:v>
                </c:pt>
                <c:pt idx="218">
                  <c:v>0.58043024152328426</c:v>
                </c:pt>
                <c:pt idx="219">
                  <c:v>0.58931542705377005</c:v>
                </c:pt>
                <c:pt idx="220">
                  <c:v>0.59692895366588306</c:v>
                </c:pt>
                <c:pt idx="221">
                  <c:v>0.60322408203148914</c:v>
                </c:pt>
                <c:pt idx="222">
                  <c:v>0.60816175387024429</c:v>
                </c:pt>
                <c:pt idx="223">
                  <c:v>0.61171107161807337</c:v>
                </c:pt>
                <c:pt idx="224">
                  <c:v>0.61384968313775901</c:v>
                </c:pt>
                <c:pt idx="225">
                  <c:v>0.61456406287548104</c:v>
                </c:pt>
                <c:pt idx="226">
                  <c:v>0.61384968313775901</c:v>
                </c:pt>
                <c:pt idx="227">
                  <c:v>0.61171107161807337</c:v>
                </c:pt>
                <c:pt idx="228">
                  <c:v>0.60816175387024429</c:v>
                </c:pt>
                <c:pt idx="229">
                  <c:v>0.60322408203148958</c:v>
                </c:pt>
                <c:pt idx="230">
                  <c:v>0.5969289536658835</c:v>
                </c:pt>
                <c:pt idx="231">
                  <c:v>0.58931542705377005</c:v>
                </c:pt>
                <c:pt idx="232">
                  <c:v>0.58043024152328426</c:v>
                </c:pt>
                <c:pt idx="233">
                  <c:v>0.57032725344127955</c:v>
                </c:pt>
                <c:pt idx="234">
                  <c:v>0.55906680019542565</c:v>
                </c:pt>
                <c:pt idx="235">
                  <c:v>0.5467150058596526</c:v>
                </c:pt>
                <c:pt idx="236">
                  <c:v>0.5333430432056897</c:v>
                </c:pt>
                <c:pt idx="237">
                  <c:v>0.51902636728053164</c:v>
                </c:pt>
                <c:pt idx="238">
                  <c:v>0.50384393590320053</c:v>
                </c:pt>
                <c:pt idx="239">
                  <c:v>0.48787743214712942</c:v>
                </c:pt>
                <c:pt idx="240">
                  <c:v>0.47121050318332425</c:v>
                </c:pt>
                <c:pt idx="241">
                  <c:v>0.45392802879293787</c:v>
                </c:pt>
                <c:pt idx="242">
                  <c:v>0.43611543145651166</c:v>
                </c:pt>
                <c:pt idx="243">
                  <c:v>0.41785803824110102</c:v>
                </c:pt>
                <c:pt idx="244">
                  <c:v>0.39924050279462064</c:v>
                </c:pt>
                <c:pt idx="245">
                  <c:v>0.38034629368366069</c:v>
                </c:pt>
                <c:pt idx="246">
                  <c:v>0.36125725314571072</c:v>
                </c:pt>
                <c:pt idx="247">
                  <c:v>0.34205322813944838</c:v>
                </c:pt>
                <c:pt idx="248">
                  <c:v>0.32281177343730316</c:v>
                </c:pt>
                <c:pt idx="249">
                  <c:v>0.30360792447929696</c:v>
                </c:pt>
                <c:pt idx="250">
                  <c:v>0.28451403585765628</c:v>
                </c:pt>
                <c:pt idx="251">
                  <c:v>0.26559967968163462</c:v>
                </c:pt>
                <c:pt idx="252">
                  <c:v>0.24693159672657264</c:v>
                </c:pt>
                <c:pt idx="253">
                  <c:v>0.2285736922347783</c:v>
                </c:pt>
                <c:pt idx="254">
                  <c:v>0.21058706753164882</c:v>
                </c:pt>
                <c:pt idx="255">
                  <c:v>0.19303007825959392</c:v>
                </c:pt>
                <c:pt idx="256">
                  <c:v>0.17595841001362475</c:v>
                </c:pt>
                <c:pt idx="257">
                  <c:v>0.15942516247305835</c:v>
                </c:pt>
                <c:pt idx="258">
                  <c:v>0.14348093373911236</c:v>
                </c:pt>
                <c:pt idx="259">
                  <c:v>0.12817389747401328</c:v>
                </c:pt>
                <c:pt idx="260">
                  <c:v>0.11354986654997283</c:v>
                </c:pt>
                <c:pt idx="261">
                  <c:v>9.9652338205989274E-2</c:v>
                </c:pt>
                <c:pt idx="262">
                  <c:v>8.6522517121082249E-2</c:v>
                </c:pt>
                <c:pt idx="263">
                  <c:v>7.4199314285979784E-2</c:v>
                </c:pt>
                <c:pt idx="264">
                  <c:v>6.2719321031984993E-2</c:v>
                </c:pt>
                <c:pt idx="265">
                  <c:v>5.2116758997844723E-2</c:v>
                </c:pt>
                <c:pt idx="266">
                  <c:v>4.2423408128416419E-2</c:v>
                </c:pt>
                <c:pt idx="267">
                  <c:v>3.366851595388938E-2</c:v>
                </c:pt>
                <c:pt idx="268">
                  <c:v>2.5878692353350961E-2</c:v>
                </c:pt>
                <c:pt idx="269">
                  <c:v>1.9077794728777735E-2</c:v>
                </c:pt>
                <c:pt idx="270">
                  <c:v>1.3286808981655856E-2</c:v>
                </c:pt>
                <c:pt idx="271">
                  <c:v>8.5237318819448918E-3</c:v>
                </c:pt>
                <c:pt idx="272">
                  <c:v>4.8034603463227932E-3</c:v>
                </c:pt>
                <c:pt idx="273">
                  <c:v>2.1376928088447313E-3</c:v>
                </c:pt>
                <c:pt idx="274">
                  <c:v>5.3484729210284319E-4</c:v>
                </c:pt>
                <c:pt idx="275">
                  <c:v>3.558908569631868E-16</c:v>
                </c:pt>
                <c:pt idx="276">
                  <c:v>5.3484729210284319E-4</c:v>
                </c:pt>
                <c:pt idx="277">
                  <c:v>2.1376928088445535E-3</c:v>
                </c:pt>
                <c:pt idx="278">
                  <c:v>4.8034603463226154E-3</c:v>
                </c:pt>
                <c:pt idx="279">
                  <c:v>8.5237318819448918E-3</c:v>
                </c:pt>
                <c:pt idx="280">
                  <c:v>1.3286808981655856E-2</c:v>
                </c:pt>
                <c:pt idx="281">
                  <c:v>1.9077794728777554E-2</c:v>
                </c:pt>
                <c:pt idx="282">
                  <c:v>2.5878692353350604E-2</c:v>
                </c:pt>
                <c:pt idx="283">
                  <c:v>3.36685159538892E-2</c:v>
                </c:pt>
                <c:pt idx="284">
                  <c:v>4.2423408128416232E-2</c:v>
                </c:pt>
                <c:pt idx="285">
                  <c:v>5.2116758997844369E-2</c:v>
                </c:pt>
                <c:pt idx="286">
                  <c:v>6.2719321031984632E-2</c:v>
                </c:pt>
                <c:pt idx="287">
                  <c:v>7.4199314285979423E-2</c:v>
                </c:pt>
                <c:pt idx="288">
                  <c:v>8.6522517121081888E-2</c:v>
                </c:pt>
                <c:pt idx="289">
                  <c:v>9.9652338205988913E-2</c:v>
                </c:pt>
                <c:pt idx="290">
                  <c:v>0.11354986654997246</c:v>
                </c:pt>
                <c:pt idx="291">
                  <c:v>0.12817389747401312</c:v>
                </c:pt>
                <c:pt idx="292">
                  <c:v>0.14348093373911219</c:v>
                </c:pt>
                <c:pt idx="293">
                  <c:v>0.15942516247305796</c:v>
                </c:pt>
                <c:pt idx="294">
                  <c:v>0.17595841001362419</c:v>
                </c:pt>
                <c:pt idx="295">
                  <c:v>0.19303007825959356</c:v>
                </c:pt>
                <c:pt idx="296">
                  <c:v>0.21058706753164899</c:v>
                </c:pt>
                <c:pt idx="297">
                  <c:v>0.22857369223477772</c:v>
                </c:pt>
                <c:pt idx="298">
                  <c:v>0.24693159672657225</c:v>
                </c:pt>
                <c:pt idx="299">
                  <c:v>0.26559967968163384</c:v>
                </c:pt>
                <c:pt idx="300">
                  <c:v>0.27814103755501762</c:v>
                </c:pt>
                <c:pt idx="301">
                  <c:v>0.30451904164425259</c:v>
                </c:pt>
                <c:pt idx="302">
                  <c:v>0.2666140355259477</c:v>
                </c:pt>
                <c:pt idx="303">
                  <c:v>0.28180673290489711</c:v>
                </c:pt>
                <c:pt idx="304">
                  <c:v>0.25032178691412871</c:v>
                </c:pt>
                <c:pt idx="305">
                  <c:v>0.28888295112388823</c:v>
                </c:pt>
                <c:pt idx="306">
                  <c:v>0.28967666682178056</c:v>
                </c:pt>
                <c:pt idx="307">
                  <c:v>0.29706444722498404</c:v>
                </c:pt>
                <c:pt idx="308">
                  <c:v>0.32282141812276877</c:v>
                </c:pt>
                <c:pt idx="309">
                  <c:v>0.28260838182623566</c:v>
                </c:pt>
                <c:pt idx="310">
                  <c:v>0.29930562936066307</c:v>
                </c:pt>
                <c:pt idx="311">
                  <c:v>0.30170128065952861</c:v>
                </c:pt>
                <c:pt idx="312">
                  <c:v>0.27430325625349661</c:v>
                </c:pt>
                <c:pt idx="313">
                  <c:v>0.27469248366933569</c:v>
                </c:pt>
                <c:pt idx="314">
                  <c:v>0.28890530604568021</c:v>
                </c:pt>
                <c:pt idx="315">
                  <c:v>0.31428281671965713</c:v>
                </c:pt>
                <c:pt idx="316">
                  <c:v>0.2839271385852139</c:v>
                </c:pt>
                <c:pt idx="317">
                  <c:v>0.30586518225048831</c:v>
                </c:pt>
                <c:pt idx="318">
                  <c:v>0.29314893878271986</c:v>
                </c:pt>
                <c:pt idx="319">
                  <c:v>0.30770813192705382</c:v>
                </c:pt>
                <c:pt idx="320">
                  <c:v>0.28767250780737574</c:v>
                </c:pt>
                <c:pt idx="321">
                  <c:v>0.27178665016001929</c:v>
                </c:pt>
                <c:pt idx="322">
                  <c:v>0.26239795128381249</c:v>
                </c:pt>
                <c:pt idx="323">
                  <c:v>0.28123371008657222</c:v>
                </c:pt>
                <c:pt idx="324">
                  <c:v>0.32010384614934245</c:v>
                </c:pt>
                <c:pt idx="325">
                  <c:v>0.26724481353732948</c:v>
                </c:pt>
                <c:pt idx="326">
                  <c:v>0.32146205030376629</c:v>
                </c:pt>
                <c:pt idx="327">
                  <c:v>0.28012191281543691</c:v>
                </c:pt>
                <c:pt idx="328">
                  <c:v>0.28469813948548989</c:v>
                </c:pt>
                <c:pt idx="329">
                  <c:v>0.25698296496268203</c:v>
                </c:pt>
                <c:pt idx="330">
                  <c:v>0.26033279815008192</c:v>
                </c:pt>
                <c:pt idx="331">
                  <c:v>0.26760281958654863</c:v>
                </c:pt>
                <c:pt idx="332">
                  <c:v>0.28632725794958508</c:v>
                </c:pt>
                <c:pt idx="333">
                  <c:v>0.28448180568751125</c:v>
                </c:pt>
                <c:pt idx="334">
                  <c:v>0.29503970298002941</c:v>
                </c:pt>
                <c:pt idx="335">
                  <c:v>0.29035067096434014</c:v>
                </c:pt>
                <c:pt idx="336">
                  <c:v>0.28990118464002557</c:v>
                </c:pt>
                <c:pt idx="337">
                  <c:v>0.28915965873905997</c:v>
                </c:pt>
                <c:pt idx="338">
                  <c:v>0.27160500296448525</c:v>
                </c:pt>
                <c:pt idx="339">
                  <c:v>0.29241390786835364</c:v>
                </c:pt>
                <c:pt idx="340">
                  <c:v>0.27760137529991269</c:v>
                </c:pt>
                <c:pt idx="341">
                  <c:v>0.25752246727744194</c:v>
                </c:pt>
                <c:pt idx="342">
                  <c:v>0.3016743952816216</c:v>
                </c:pt>
                <c:pt idx="343">
                  <c:v>0.27393517860838223</c:v>
                </c:pt>
                <c:pt idx="344">
                  <c:v>0.27709138378656178</c:v>
                </c:pt>
                <c:pt idx="345">
                  <c:v>0.3317882681951777</c:v>
                </c:pt>
                <c:pt idx="346">
                  <c:v>0.28087988688124721</c:v>
                </c:pt>
                <c:pt idx="347">
                  <c:v>0.2778203026475321</c:v>
                </c:pt>
                <c:pt idx="348">
                  <c:v>0.28247162023654276</c:v>
                </c:pt>
                <c:pt idx="349">
                  <c:v>0.28629285295574025</c:v>
                </c:pt>
                <c:pt idx="350">
                  <c:v>0.27972774710701248</c:v>
                </c:pt>
                <c:pt idx="351">
                  <c:v>0.29841801894775699</c:v>
                </c:pt>
                <c:pt idx="352">
                  <c:v>0.30671573325551987</c:v>
                </c:pt>
                <c:pt idx="353">
                  <c:v>0.2723240727107713</c:v>
                </c:pt>
                <c:pt idx="354">
                  <c:v>0.28831983958193386</c:v>
                </c:pt>
                <c:pt idx="355">
                  <c:v>0.28221361514166399</c:v>
                </c:pt>
                <c:pt idx="356">
                  <c:v>0.31522433759073859</c:v>
                </c:pt>
                <c:pt idx="357">
                  <c:v>0.29127149485190451</c:v>
                </c:pt>
                <c:pt idx="358">
                  <c:v>0.30303404304199127</c:v>
                </c:pt>
                <c:pt idx="359">
                  <c:v>0.27021112268336178</c:v>
                </c:pt>
                <c:pt idx="360">
                  <c:v>0.31034265223291885</c:v>
                </c:pt>
                <c:pt idx="361">
                  <c:v>0.29682276755574688</c:v>
                </c:pt>
                <c:pt idx="362">
                  <c:v>0.30935209049072077</c:v>
                </c:pt>
                <c:pt idx="363">
                  <c:v>0.2817946862201513</c:v>
                </c:pt>
                <c:pt idx="364">
                  <c:v>0.295176420303012</c:v>
                </c:pt>
                <c:pt idx="365">
                  <c:v>0.25482191951623651</c:v>
                </c:pt>
                <c:pt idx="366">
                  <c:v>0.29505580150998156</c:v>
                </c:pt>
                <c:pt idx="367">
                  <c:v>0.29291662724633255</c:v>
                </c:pt>
                <c:pt idx="368">
                  <c:v>0.29456828568481475</c:v>
                </c:pt>
                <c:pt idx="369">
                  <c:v>0.27756577741527183</c:v>
                </c:pt>
                <c:pt idx="370">
                  <c:v>0.29574386386295032</c:v>
                </c:pt>
                <c:pt idx="371">
                  <c:v>0.2806244043324867</c:v>
                </c:pt>
                <c:pt idx="372">
                  <c:v>0.28703856091439095</c:v>
                </c:pt>
                <c:pt idx="373">
                  <c:v>0.25310642322855315</c:v>
                </c:pt>
                <c:pt idx="374">
                  <c:v>0.30329446995431619</c:v>
                </c:pt>
                <c:pt idx="375">
                  <c:v>0.29618165480244391</c:v>
                </c:pt>
                <c:pt idx="376">
                  <c:v>0.30430724996611397</c:v>
                </c:pt>
                <c:pt idx="377">
                  <c:v>0.28849295568779643</c:v>
                </c:pt>
                <c:pt idx="378">
                  <c:v>0.30019208391754537</c:v>
                </c:pt>
                <c:pt idx="379">
                  <c:v>0.25314217688771667</c:v>
                </c:pt>
                <c:pt idx="380">
                  <c:v>0.28193014520891785</c:v>
                </c:pt>
                <c:pt idx="381">
                  <c:v>0.29168642001162925</c:v>
                </c:pt>
                <c:pt idx="382">
                  <c:v>0.31447140787126521</c:v>
                </c:pt>
                <c:pt idx="383">
                  <c:v>0.30082217895166546</c:v>
                </c:pt>
                <c:pt idx="384">
                  <c:v>0.27491692300114323</c:v>
                </c:pt>
                <c:pt idx="385">
                  <c:v>0.29070141455368115</c:v>
                </c:pt>
                <c:pt idx="386">
                  <c:v>0.32102470164106478</c:v>
                </c:pt>
                <c:pt idx="387">
                  <c:v>0.30080683381669249</c:v>
                </c:pt>
                <c:pt idx="388">
                  <c:v>0.27473927862231456</c:v>
                </c:pt>
                <c:pt idx="389">
                  <c:v>0.26579811835479966</c:v>
                </c:pt>
                <c:pt idx="390">
                  <c:v>0.28927087647271016</c:v>
                </c:pt>
                <c:pt idx="391">
                  <c:v>0.26935543711734783</c:v>
                </c:pt>
                <c:pt idx="392">
                  <c:v>0.30029290007491977</c:v>
                </c:pt>
                <c:pt idx="393">
                  <c:v>0.29670196656131498</c:v>
                </c:pt>
                <c:pt idx="394">
                  <c:v>0.29195932391193924</c:v>
                </c:pt>
                <c:pt idx="395">
                  <c:v>0.27336022323307241</c:v>
                </c:pt>
                <c:pt idx="396">
                  <c:v>0.32594415259536585</c:v>
                </c:pt>
                <c:pt idx="397">
                  <c:v>0.28712701114790939</c:v>
                </c:pt>
                <c:pt idx="398">
                  <c:v>0.29265424183631827</c:v>
                </c:pt>
                <c:pt idx="399">
                  <c:v>0.31115595566536164</c:v>
                </c:pt>
              </c:numCache>
            </c:numRef>
          </c:val>
          <c:smooth val="0"/>
          <c:extLst>
            <c:ext xmlns:c16="http://schemas.microsoft.com/office/drawing/2014/chart" uri="{C3380CC4-5D6E-409C-BE32-E72D297353CC}">
              <c16:uniqueId val="{00000003-C52C-4620-A3AC-3D1F7A437D6B}"/>
            </c:ext>
          </c:extLst>
        </c:ser>
        <c:ser>
          <c:idx val="4"/>
          <c:order val="4"/>
          <c:tx>
            <c:v>R</c:v>
          </c:tx>
          <c:spPr>
            <a:ln w="22225" cap="rnd">
              <a:solidFill>
                <a:srgbClr val="FF0000"/>
              </a:solidFill>
              <a:round/>
            </a:ln>
            <a:effectLst/>
          </c:spPr>
          <c:marker>
            <c:symbol val="none"/>
          </c:marker>
          <c:cat>
            <c:numRef>
              <c:f>'LED Calculation'!$A$2:$A$401</c:f>
              <c:numCache>
                <c:formatCode>General</c:formatCode>
                <c:ptCount val="400"/>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pt idx="202">
                  <c:v>2.02</c:v>
                </c:pt>
                <c:pt idx="203">
                  <c:v>2.0299999999999998</c:v>
                </c:pt>
                <c:pt idx="204">
                  <c:v>2.04</c:v>
                </c:pt>
                <c:pt idx="205">
                  <c:v>2.0499999999999998</c:v>
                </c:pt>
                <c:pt idx="206">
                  <c:v>2.06</c:v>
                </c:pt>
                <c:pt idx="207">
                  <c:v>2.0699999999999998</c:v>
                </c:pt>
                <c:pt idx="208">
                  <c:v>2.08</c:v>
                </c:pt>
                <c:pt idx="209">
                  <c:v>2.09</c:v>
                </c:pt>
                <c:pt idx="210">
                  <c:v>2.1</c:v>
                </c:pt>
                <c:pt idx="211">
                  <c:v>2.11</c:v>
                </c:pt>
                <c:pt idx="212">
                  <c:v>2.12</c:v>
                </c:pt>
                <c:pt idx="213">
                  <c:v>2.13</c:v>
                </c:pt>
                <c:pt idx="214">
                  <c:v>2.14</c:v>
                </c:pt>
                <c:pt idx="215">
                  <c:v>2.15</c:v>
                </c:pt>
                <c:pt idx="216">
                  <c:v>2.16</c:v>
                </c:pt>
                <c:pt idx="217">
                  <c:v>2.17</c:v>
                </c:pt>
                <c:pt idx="218">
                  <c:v>2.1800000000000002</c:v>
                </c:pt>
                <c:pt idx="219">
                  <c:v>2.19</c:v>
                </c:pt>
                <c:pt idx="220">
                  <c:v>2.2000000000000002</c:v>
                </c:pt>
                <c:pt idx="221">
                  <c:v>2.21</c:v>
                </c:pt>
                <c:pt idx="222">
                  <c:v>2.2200000000000002</c:v>
                </c:pt>
                <c:pt idx="223">
                  <c:v>2.23</c:v>
                </c:pt>
                <c:pt idx="224">
                  <c:v>2.2400000000000002</c:v>
                </c:pt>
                <c:pt idx="225">
                  <c:v>2.25</c:v>
                </c:pt>
                <c:pt idx="226">
                  <c:v>2.2599999999999998</c:v>
                </c:pt>
                <c:pt idx="227">
                  <c:v>2.27</c:v>
                </c:pt>
                <c:pt idx="228">
                  <c:v>2.2799999999999998</c:v>
                </c:pt>
                <c:pt idx="229">
                  <c:v>2.29</c:v>
                </c:pt>
                <c:pt idx="230">
                  <c:v>2.2999999999999998</c:v>
                </c:pt>
                <c:pt idx="231">
                  <c:v>2.31</c:v>
                </c:pt>
                <c:pt idx="232">
                  <c:v>2.3199999999999998</c:v>
                </c:pt>
                <c:pt idx="233">
                  <c:v>2.33</c:v>
                </c:pt>
                <c:pt idx="234">
                  <c:v>2.34</c:v>
                </c:pt>
                <c:pt idx="235">
                  <c:v>2.35</c:v>
                </c:pt>
                <c:pt idx="236">
                  <c:v>2.36</c:v>
                </c:pt>
                <c:pt idx="237">
                  <c:v>2.37</c:v>
                </c:pt>
                <c:pt idx="238">
                  <c:v>2.38</c:v>
                </c:pt>
                <c:pt idx="239">
                  <c:v>2.39</c:v>
                </c:pt>
                <c:pt idx="240">
                  <c:v>2.4</c:v>
                </c:pt>
                <c:pt idx="241">
                  <c:v>2.41</c:v>
                </c:pt>
                <c:pt idx="242">
                  <c:v>2.42</c:v>
                </c:pt>
                <c:pt idx="243">
                  <c:v>2.4300000000000002</c:v>
                </c:pt>
                <c:pt idx="244">
                  <c:v>2.44</c:v>
                </c:pt>
                <c:pt idx="245">
                  <c:v>2.4500000000000002</c:v>
                </c:pt>
                <c:pt idx="246">
                  <c:v>2.46</c:v>
                </c:pt>
                <c:pt idx="247">
                  <c:v>2.4700000000000002</c:v>
                </c:pt>
                <c:pt idx="248">
                  <c:v>2.48</c:v>
                </c:pt>
                <c:pt idx="249">
                  <c:v>2.4900000000000002</c:v>
                </c:pt>
                <c:pt idx="250">
                  <c:v>2.5</c:v>
                </c:pt>
                <c:pt idx="251">
                  <c:v>2.5099999999999998</c:v>
                </c:pt>
                <c:pt idx="252">
                  <c:v>2.52</c:v>
                </c:pt>
                <c:pt idx="253">
                  <c:v>2.5299999999999998</c:v>
                </c:pt>
                <c:pt idx="254">
                  <c:v>2.54</c:v>
                </c:pt>
                <c:pt idx="255">
                  <c:v>2.5499999999999998</c:v>
                </c:pt>
                <c:pt idx="256">
                  <c:v>2.56</c:v>
                </c:pt>
                <c:pt idx="257">
                  <c:v>2.57</c:v>
                </c:pt>
                <c:pt idx="258">
                  <c:v>2.58</c:v>
                </c:pt>
                <c:pt idx="259">
                  <c:v>2.59</c:v>
                </c:pt>
                <c:pt idx="260">
                  <c:v>2.6</c:v>
                </c:pt>
                <c:pt idx="261">
                  <c:v>2.61</c:v>
                </c:pt>
                <c:pt idx="262">
                  <c:v>2.62</c:v>
                </c:pt>
                <c:pt idx="263">
                  <c:v>2.63</c:v>
                </c:pt>
                <c:pt idx="264">
                  <c:v>2.64</c:v>
                </c:pt>
                <c:pt idx="265">
                  <c:v>2.65</c:v>
                </c:pt>
                <c:pt idx="266">
                  <c:v>2.66</c:v>
                </c:pt>
                <c:pt idx="267">
                  <c:v>2.67</c:v>
                </c:pt>
                <c:pt idx="268">
                  <c:v>2.68</c:v>
                </c:pt>
                <c:pt idx="269">
                  <c:v>2.69</c:v>
                </c:pt>
                <c:pt idx="270">
                  <c:v>2.7</c:v>
                </c:pt>
                <c:pt idx="271">
                  <c:v>2.71</c:v>
                </c:pt>
                <c:pt idx="272">
                  <c:v>2.72</c:v>
                </c:pt>
                <c:pt idx="273">
                  <c:v>2.73</c:v>
                </c:pt>
                <c:pt idx="274">
                  <c:v>2.74</c:v>
                </c:pt>
                <c:pt idx="275">
                  <c:v>2.75</c:v>
                </c:pt>
                <c:pt idx="276">
                  <c:v>2.76</c:v>
                </c:pt>
                <c:pt idx="277">
                  <c:v>2.77</c:v>
                </c:pt>
                <c:pt idx="278">
                  <c:v>2.78</c:v>
                </c:pt>
                <c:pt idx="279">
                  <c:v>2.79</c:v>
                </c:pt>
                <c:pt idx="280">
                  <c:v>2.8</c:v>
                </c:pt>
                <c:pt idx="281">
                  <c:v>2.81</c:v>
                </c:pt>
                <c:pt idx="282">
                  <c:v>2.82</c:v>
                </c:pt>
                <c:pt idx="283">
                  <c:v>2.83</c:v>
                </c:pt>
                <c:pt idx="284">
                  <c:v>2.84</c:v>
                </c:pt>
                <c:pt idx="285">
                  <c:v>2.85</c:v>
                </c:pt>
                <c:pt idx="286">
                  <c:v>2.86</c:v>
                </c:pt>
                <c:pt idx="287">
                  <c:v>2.87</c:v>
                </c:pt>
                <c:pt idx="288">
                  <c:v>2.88</c:v>
                </c:pt>
                <c:pt idx="289">
                  <c:v>2.89</c:v>
                </c:pt>
                <c:pt idx="290">
                  <c:v>2.9</c:v>
                </c:pt>
                <c:pt idx="291">
                  <c:v>2.91</c:v>
                </c:pt>
                <c:pt idx="292">
                  <c:v>2.92</c:v>
                </c:pt>
                <c:pt idx="293">
                  <c:v>2.93</c:v>
                </c:pt>
                <c:pt idx="294">
                  <c:v>2.94</c:v>
                </c:pt>
                <c:pt idx="295">
                  <c:v>2.95</c:v>
                </c:pt>
                <c:pt idx="296">
                  <c:v>2.96</c:v>
                </c:pt>
                <c:pt idx="297">
                  <c:v>2.97</c:v>
                </c:pt>
                <c:pt idx="298">
                  <c:v>2.98</c:v>
                </c:pt>
                <c:pt idx="299">
                  <c:v>2.99</c:v>
                </c:pt>
                <c:pt idx="300">
                  <c:v>3</c:v>
                </c:pt>
                <c:pt idx="301">
                  <c:v>3.01</c:v>
                </c:pt>
                <c:pt idx="302">
                  <c:v>3.02</c:v>
                </c:pt>
                <c:pt idx="303">
                  <c:v>3.03</c:v>
                </c:pt>
                <c:pt idx="304">
                  <c:v>3.04</c:v>
                </c:pt>
                <c:pt idx="305">
                  <c:v>3.05</c:v>
                </c:pt>
                <c:pt idx="306">
                  <c:v>3.06</c:v>
                </c:pt>
                <c:pt idx="307">
                  <c:v>3.07</c:v>
                </c:pt>
                <c:pt idx="308">
                  <c:v>3.08</c:v>
                </c:pt>
                <c:pt idx="309">
                  <c:v>3.09</c:v>
                </c:pt>
                <c:pt idx="310">
                  <c:v>3.1</c:v>
                </c:pt>
                <c:pt idx="311">
                  <c:v>3.11</c:v>
                </c:pt>
                <c:pt idx="312">
                  <c:v>3.12</c:v>
                </c:pt>
                <c:pt idx="313">
                  <c:v>3.13</c:v>
                </c:pt>
                <c:pt idx="314">
                  <c:v>3.14</c:v>
                </c:pt>
                <c:pt idx="315">
                  <c:v>3.15</c:v>
                </c:pt>
                <c:pt idx="316">
                  <c:v>3.16</c:v>
                </c:pt>
                <c:pt idx="317">
                  <c:v>3.17</c:v>
                </c:pt>
                <c:pt idx="318">
                  <c:v>3.18</c:v>
                </c:pt>
                <c:pt idx="319">
                  <c:v>3.19</c:v>
                </c:pt>
                <c:pt idx="320">
                  <c:v>3.2</c:v>
                </c:pt>
                <c:pt idx="321">
                  <c:v>3.21</c:v>
                </c:pt>
                <c:pt idx="322">
                  <c:v>3.22</c:v>
                </c:pt>
                <c:pt idx="323">
                  <c:v>3.23</c:v>
                </c:pt>
                <c:pt idx="324">
                  <c:v>3.24</c:v>
                </c:pt>
                <c:pt idx="325">
                  <c:v>3.25</c:v>
                </c:pt>
                <c:pt idx="326">
                  <c:v>3.26</c:v>
                </c:pt>
                <c:pt idx="327">
                  <c:v>3.27</c:v>
                </c:pt>
                <c:pt idx="328">
                  <c:v>3.28</c:v>
                </c:pt>
                <c:pt idx="329">
                  <c:v>3.29</c:v>
                </c:pt>
                <c:pt idx="330">
                  <c:v>3.3</c:v>
                </c:pt>
                <c:pt idx="331">
                  <c:v>3.31</c:v>
                </c:pt>
                <c:pt idx="332">
                  <c:v>3.32</c:v>
                </c:pt>
                <c:pt idx="333">
                  <c:v>3.33</c:v>
                </c:pt>
                <c:pt idx="334">
                  <c:v>3.34</c:v>
                </c:pt>
                <c:pt idx="335">
                  <c:v>3.35</c:v>
                </c:pt>
                <c:pt idx="336">
                  <c:v>3.36</c:v>
                </c:pt>
                <c:pt idx="337">
                  <c:v>3.37</c:v>
                </c:pt>
                <c:pt idx="338">
                  <c:v>3.38</c:v>
                </c:pt>
                <c:pt idx="339">
                  <c:v>3.39</c:v>
                </c:pt>
                <c:pt idx="340">
                  <c:v>3.4</c:v>
                </c:pt>
                <c:pt idx="341">
                  <c:v>3.41</c:v>
                </c:pt>
                <c:pt idx="342">
                  <c:v>3.42</c:v>
                </c:pt>
                <c:pt idx="343">
                  <c:v>3.43</c:v>
                </c:pt>
                <c:pt idx="344">
                  <c:v>3.44</c:v>
                </c:pt>
                <c:pt idx="345">
                  <c:v>3.45</c:v>
                </c:pt>
                <c:pt idx="346">
                  <c:v>3.46</c:v>
                </c:pt>
                <c:pt idx="347">
                  <c:v>3.47</c:v>
                </c:pt>
                <c:pt idx="348">
                  <c:v>3.48</c:v>
                </c:pt>
                <c:pt idx="349">
                  <c:v>3.49</c:v>
                </c:pt>
                <c:pt idx="350">
                  <c:v>3.5</c:v>
                </c:pt>
                <c:pt idx="351">
                  <c:v>3.51</c:v>
                </c:pt>
                <c:pt idx="352">
                  <c:v>3.52</c:v>
                </c:pt>
                <c:pt idx="353">
                  <c:v>3.53</c:v>
                </c:pt>
                <c:pt idx="354">
                  <c:v>3.54</c:v>
                </c:pt>
                <c:pt idx="355">
                  <c:v>3.55</c:v>
                </c:pt>
                <c:pt idx="356">
                  <c:v>3.56</c:v>
                </c:pt>
                <c:pt idx="357">
                  <c:v>3.57</c:v>
                </c:pt>
                <c:pt idx="358">
                  <c:v>3.58</c:v>
                </c:pt>
                <c:pt idx="359">
                  <c:v>3.59</c:v>
                </c:pt>
                <c:pt idx="360">
                  <c:v>3.6</c:v>
                </c:pt>
                <c:pt idx="361">
                  <c:v>3.61</c:v>
                </c:pt>
                <c:pt idx="362">
                  <c:v>3.62</c:v>
                </c:pt>
                <c:pt idx="363">
                  <c:v>3.63</c:v>
                </c:pt>
                <c:pt idx="364">
                  <c:v>3.64</c:v>
                </c:pt>
                <c:pt idx="365">
                  <c:v>3.65</c:v>
                </c:pt>
                <c:pt idx="366">
                  <c:v>3.66</c:v>
                </c:pt>
                <c:pt idx="367">
                  <c:v>3.67</c:v>
                </c:pt>
                <c:pt idx="368">
                  <c:v>3.68</c:v>
                </c:pt>
                <c:pt idx="369">
                  <c:v>3.69</c:v>
                </c:pt>
                <c:pt idx="370">
                  <c:v>3.7</c:v>
                </c:pt>
                <c:pt idx="371">
                  <c:v>3.71</c:v>
                </c:pt>
                <c:pt idx="372">
                  <c:v>3.72</c:v>
                </c:pt>
                <c:pt idx="373">
                  <c:v>3.73</c:v>
                </c:pt>
                <c:pt idx="374">
                  <c:v>3.74</c:v>
                </c:pt>
                <c:pt idx="375">
                  <c:v>3.75</c:v>
                </c:pt>
                <c:pt idx="376">
                  <c:v>3.76</c:v>
                </c:pt>
                <c:pt idx="377">
                  <c:v>3.77</c:v>
                </c:pt>
                <c:pt idx="378">
                  <c:v>3.78</c:v>
                </c:pt>
                <c:pt idx="379">
                  <c:v>3.79</c:v>
                </c:pt>
                <c:pt idx="380">
                  <c:v>3.8</c:v>
                </c:pt>
                <c:pt idx="381">
                  <c:v>3.81</c:v>
                </c:pt>
                <c:pt idx="382">
                  <c:v>3.82</c:v>
                </c:pt>
                <c:pt idx="383">
                  <c:v>3.83</c:v>
                </c:pt>
                <c:pt idx="384">
                  <c:v>3.84</c:v>
                </c:pt>
                <c:pt idx="385">
                  <c:v>3.85</c:v>
                </c:pt>
                <c:pt idx="386">
                  <c:v>3.86</c:v>
                </c:pt>
                <c:pt idx="387">
                  <c:v>3.87</c:v>
                </c:pt>
                <c:pt idx="388">
                  <c:v>3.88</c:v>
                </c:pt>
                <c:pt idx="389">
                  <c:v>3.89</c:v>
                </c:pt>
                <c:pt idx="390">
                  <c:v>3.9</c:v>
                </c:pt>
                <c:pt idx="391">
                  <c:v>3.91</c:v>
                </c:pt>
                <c:pt idx="392">
                  <c:v>3.92</c:v>
                </c:pt>
                <c:pt idx="393">
                  <c:v>3.93</c:v>
                </c:pt>
                <c:pt idx="394">
                  <c:v>3.94</c:v>
                </c:pt>
                <c:pt idx="395">
                  <c:v>3.95</c:v>
                </c:pt>
                <c:pt idx="396">
                  <c:v>3.96</c:v>
                </c:pt>
                <c:pt idx="397">
                  <c:v>3.97</c:v>
                </c:pt>
                <c:pt idx="398">
                  <c:v>3.98</c:v>
                </c:pt>
                <c:pt idx="399">
                  <c:v>3.99</c:v>
                </c:pt>
              </c:numCache>
            </c:numRef>
          </c:cat>
          <c:val>
            <c:numRef>
              <c:f>'LED Calculation'!$M$2:$M$401</c:f>
              <c:numCache>
                <c:formatCode>General</c:formatCode>
                <c:ptCount val="400"/>
                <c:pt idx="0">
                  <c:v>8.6042762141449347E-2</c:v>
                </c:pt>
                <c:pt idx="1">
                  <c:v>7.6888782227201607E-2</c:v>
                </c:pt>
                <c:pt idx="2">
                  <c:v>7.1782486151629118E-2</c:v>
                </c:pt>
                <c:pt idx="3">
                  <c:v>9.170150053761035E-2</c:v>
                </c:pt>
                <c:pt idx="4">
                  <c:v>8.5708055746555309E-2</c:v>
                </c:pt>
                <c:pt idx="5">
                  <c:v>9.7829000960866538E-2</c:v>
                </c:pt>
                <c:pt idx="6">
                  <c:v>9.060242190943088E-2</c:v>
                </c:pt>
                <c:pt idx="7">
                  <c:v>9.4138131394033472E-2</c:v>
                </c:pt>
                <c:pt idx="8">
                  <c:v>9.950613518875269E-2</c:v>
                </c:pt>
                <c:pt idx="9">
                  <c:v>7.0262409378789192E-2</c:v>
                </c:pt>
                <c:pt idx="10">
                  <c:v>9.2072233551881447E-2</c:v>
                </c:pt>
                <c:pt idx="11">
                  <c:v>8.8461420436372173E-2</c:v>
                </c:pt>
                <c:pt idx="12">
                  <c:v>8.9860937987358946E-2</c:v>
                </c:pt>
                <c:pt idx="13">
                  <c:v>8.6701233055890961E-2</c:v>
                </c:pt>
                <c:pt idx="14">
                  <c:v>9.0502787621716513E-2</c:v>
                </c:pt>
                <c:pt idx="15">
                  <c:v>8.1229999165133918E-2</c:v>
                </c:pt>
                <c:pt idx="16">
                  <c:v>7.2572135698273685E-2</c:v>
                </c:pt>
                <c:pt idx="17">
                  <c:v>8.2941185056485622E-2</c:v>
                </c:pt>
                <c:pt idx="18">
                  <c:v>7.1116048017602851E-2</c:v>
                </c:pt>
                <c:pt idx="19">
                  <c:v>7.9164567869969643E-2</c:v>
                </c:pt>
                <c:pt idx="20">
                  <c:v>7.299201285107626E-2</c:v>
                </c:pt>
                <c:pt idx="21">
                  <c:v>8.2867375847352001E-2</c:v>
                </c:pt>
                <c:pt idx="22">
                  <c:v>9.714789970551875E-2</c:v>
                </c:pt>
                <c:pt idx="23">
                  <c:v>7.0248072650207952E-2</c:v>
                </c:pt>
                <c:pt idx="24">
                  <c:v>0.10712536535739474</c:v>
                </c:pt>
                <c:pt idx="25">
                  <c:v>8.0678591929001231E-2</c:v>
                </c:pt>
                <c:pt idx="26">
                  <c:v>7.9155286934662186E-2</c:v>
                </c:pt>
                <c:pt idx="27">
                  <c:v>9.3521974398319385E-2</c:v>
                </c:pt>
                <c:pt idx="28">
                  <c:v>8.8214965039501381E-2</c:v>
                </c:pt>
                <c:pt idx="29">
                  <c:v>6.7990934659214949E-2</c:v>
                </c:pt>
                <c:pt idx="30">
                  <c:v>9.5402369270492546E-2</c:v>
                </c:pt>
                <c:pt idx="31">
                  <c:v>6.6139786745462822E-2</c:v>
                </c:pt>
                <c:pt idx="32">
                  <c:v>7.5104693806211306E-2</c:v>
                </c:pt>
                <c:pt idx="33">
                  <c:v>8.1967469012917613E-2</c:v>
                </c:pt>
                <c:pt idx="34">
                  <c:v>6.7082423843014369E-2</c:v>
                </c:pt>
                <c:pt idx="35">
                  <c:v>9.0374488184576787E-2</c:v>
                </c:pt>
                <c:pt idx="36">
                  <c:v>8.7721019979443746E-2</c:v>
                </c:pt>
                <c:pt idx="37">
                  <c:v>9.0773778065733196E-2</c:v>
                </c:pt>
                <c:pt idx="38">
                  <c:v>7.6547038060668884E-2</c:v>
                </c:pt>
                <c:pt idx="39">
                  <c:v>0.10222078673550547</c:v>
                </c:pt>
                <c:pt idx="40">
                  <c:v>9.238261283316887E-2</c:v>
                </c:pt>
                <c:pt idx="41">
                  <c:v>8.8683185291331887E-2</c:v>
                </c:pt>
                <c:pt idx="42">
                  <c:v>8.0830771728324743E-2</c:v>
                </c:pt>
                <c:pt idx="43">
                  <c:v>8.9198950885168743E-2</c:v>
                </c:pt>
                <c:pt idx="44">
                  <c:v>8.8452839872121852E-2</c:v>
                </c:pt>
                <c:pt idx="45">
                  <c:v>7.608987785762486E-2</c:v>
                </c:pt>
                <c:pt idx="46">
                  <c:v>9.3398538283775229E-2</c:v>
                </c:pt>
                <c:pt idx="47">
                  <c:v>8.6392244108723232E-2</c:v>
                </c:pt>
                <c:pt idx="48">
                  <c:v>8.0408490675374644E-2</c:v>
                </c:pt>
                <c:pt idx="49">
                  <c:v>9.5637857001272905E-2</c:v>
                </c:pt>
                <c:pt idx="50">
                  <c:v>7.9158258925586519E-2</c:v>
                </c:pt>
                <c:pt idx="51">
                  <c:v>0.10061328655858641</c:v>
                </c:pt>
                <c:pt idx="52">
                  <c:v>7.4924936112401155E-2</c:v>
                </c:pt>
                <c:pt idx="53">
                  <c:v>0.11386608862338737</c:v>
                </c:pt>
                <c:pt idx="54">
                  <c:v>7.3907324865908314E-2</c:v>
                </c:pt>
                <c:pt idx="55">
                  <c:v>6.9685887417435671E-2</c:v>
                </c:pt>
                <c:pt idx="56">
                  <c:v>8.4219917790158055E-2</c:v>
                </c:pt>
                <c:pt idx="57">
                  <c:v>9.4119069241708028E-2</c:v>
                </c:pt>
                <c:pt idx="58">
                  <c:v>8.1136190316221518E-2</c:v>
                </c:pt>
                <c:pt idx="59">
                  <c:v>7.858155748525289E-2</c:v>
                </c:pt>
                <c:pt idx="60">
                  <c:v>8.5821084432333022E-2</c:v>
                </c:pt>
                <c:pt idx="61">
                  <c:v>9.0238410582205275E-2</c:v>
                </c:pt>
                <c:pt idx="62">
                  <c:v>6.3335392750846195E-2</c:v>
                </c:pt>
                <c:pt idx="63">
                  <c:v>8.7732307467529302E-2</c:v>
                </c:pt>
                <c:pt idx="64">
                  <c:v>7.7618230454100365E-2</c:v>
                </c:pt>
                <c:pt idx="65">
                  <c:v>7.3373277070555021E-2</c:v>
                </c:pt>
                <c:pt idx="66">
                  <c:v>9.3570794941594954E-2</c:v>
                </c:pt>
                <c:pt idx="67">
                  <c:v>6.5010109767600965E-2</c:v>
                </c:pt>
                <c:pt idx="68">
                  <c:v>9.2791268423623674E-2</c:v>
                </c:pt>
                <c:pt idx="69">
                  <c:v>9.1492563363410676E-2</c:v>
                </c:pt>
                <c:pt idx="70">
                  <c:v>7.9113736203510698E-2</c:v>
                </c:pt>
                <c:pt idx="71">
                  <c:v>9.8761728682328978E-2</c:v>
                </c:pt>
                <c:pt idx="72">
                  <c:v>9.2263946644896969E-2</c:v>
                </c:pt>
                <c:pt idx="73">
                  <c:v>7.8124717196776675E-2</c:v>
                </c:pt>
                <c:pt idx="74">
                  <c:v>9.070714612146126E-2</c:v>
                </c:pt>
                <c:pt idx="75">
                  <c:v>9.7472063449261764E-2</c:v>
                </c:pt>
                <c:pt idx="76">
                  <c:v>7.9697872558820618E-2</c:v>
                </c:pt>
                <c:pt idx="77">
                  <c:v>7.7200397899786583E-2</c:v>
                </c:pt>
                <c:pt idx="78">
                  <c:v>7.1267787093908144E-2</c:v>
                </c:pt>
                <c:pt idx="79">
                  <c:v>7.4143148432779998E-2</c:v>
                </c:pt>
                <c:pt idx="80">
                  <c:v>9.1667700146265296E-2</c:v>
                </c:pt>
                <c:pt idx="81">
                  <c:v>7.5343001843186985E-2</c:v>
                </c:pt>
                <c:pt idx="82">
                  <c:v>8.4336056713539415E-2</c:v>
                </c:pt>
                <c:pt idx="83">
                  <c:v>8.1757553926785353E-2</c:v>
                </c:pt>
                <c:pt idx="84">
                  <c:v>8.9919721554465648E-2</c:v>
                </c:pt>
                <c:pt idx="85">
                  <c:v>8.2456888825349448E-2</c:v>
                </c:pt>
                <c:pt idx="86">
                  <c:v>8.0449961089457192E-2</c:v>
                </c:pt>
                <c:pt idx="87">
                  <c:v>7.3366918877023263E-2</c:v>
                </c:pt>
                <c:pt idx="88">
                  <c:v>8.128334295355831E-2</c:v>
                </c:pt>
                <c:pt idx="89">
                  <c:v>9.4064612127054428E-2</c:v>
                </c:pt>
                <c:pt idx="90">
                  <c:v>6.5741804170329918E-2</c:v>
                </c:pt>
                <c:pt idx="91">
                  <c:v>6.1234268344620993E-2</c:v>
                </c:pt>
                <c:pt idx="92">
                  <c:v>8.5865548058143462E-2</c:v>
                </c:pt>
                <c:pt idx="93">
                  <c:v>9.4393125099421299E-2</c:v>
                </c:pt>
                <c:pt idx="94">
                  <c:v>9.3985826070185824E-2</c:v>
                </c:pt>
                <c:pt idx="95">
                  <c:v>9.7623651548101639E-2</c:v>
                </c:pt>
                <c:pt idx="96">
                  <c:v>7.1628756024002663E-2</c:v>
                </c:pt>
                <c:pt idx="97">
                  <c:v>8.7373501696504041E-2</c:v>
                </c:pt>
                <c:pt idx="98">
                  <c:v>7.7003343104098745E-2</c:v>
                </c:pt>
                <c:pt idx="99">
                  <c:v>7.7137670832119004E-2</c:v>
                </c:pt>
                <c:pt idx="100">
                  <c:v>7.813496451761727E-2</c:v>
                </c:pt>
                <c:pt idx="101">
                  <c:v>7.6672393480239798E-2</c:v>
                </c:pt>
                <c:pt idx="102">
                  <c:v>6.8139142549759779E-2</c:v>
                </c:pt>
                <c:pt idx="103">
                  <c:v>0.10024400139937129</c:v>
                </c:pt>
                <c:pt idx="104">
                  <c:v>8.1446825459434227E-2</c:v>
                </c:pt>
                <c:pt idx="105">
                  <c:v>9.4402177979582572E-2</c:v>
                </c:pt>
                <c:pt idx="106">
                  <c:v>8.598078950577516E-2</c:v>
                </c:pt>
                <c:pt idx="107">
                  <c:v>7.9225241410801839E-2</c:v>
                </c:pt>
                <c:pt idx="108">
                  <c:v>8.4248443106280435E-2</c:v>
                </c:pt>
                <c:pt idx="109">
                  <c:v>9.1194969709094825E-2</c:v>
                </c:pt>
                <c:pt idx="110">
                  <c:v>7.8634654944091123E-2</c:v>
                </c:pt>
                <c:pt idx="111">
                  <c:v>8.2593227950413156E-2</c:v>
                </c:pt>
                <c:pt idx="112">
                  <c:v>8.8172730234465854E-2</c:v>
                </c:pt>
                <c:pt idx="113">
                  <c:v>8.5594007761481655E-2</c:v>
                </c:pt>
                <c:pt idx="114">
                  <c:v>7.9837405971869321E-2</c:v>
                </c:pt>
                <c:pt idx="115">
                  <c:v>0.10107315109188596</c:v>
                </c:pt>
                <c:pt idx="116">
                  <c:v>7.9337935861709605E-2</c:v>
                </c:pt>
                <c:pt idx="117">
                  <c:v>6.8214996021897817E-2</c:v>
                </c:pt>
                <c:pt idx="118">
                  <c:v>9.7821320594213543E-2</c:v>
                </c:pt>
                <c:pt idx="119">
                  <c:v>8.5536996222169037E-2</c:v>
                </c:pt>
                <c:pt idx="120">
                  <c:v>8.0135643150230682E-2</c:v>
                </c:pt>
                <c:pt idx="121">
                  <c:v>6.9664758610306882E-2</c:v>
                </c:pt>
                <c:pt idx="122">
                  <c:v>7.4594521870630759E-2</c:v>
                </c:pt>
                <c:pt idx="123">
                  <c:v>9.356489424304068E-2</c:v>
                </c:pt>
                <c:pt idx="124">
                  <c:v>8.4998368644704808E-2</c:v>
                </c:pt>
                <c:pt idx="125">
                  <c:v>9.1203871458341745E-2</c:v>
                </c:pt>
                <c:pt idx="126">
                  <c:v>9.1212142636253685E-2</c:v>
                </c:pt>
                <c:pt idx="127">
                  <c:v>8.5123061312046985E-2</c:v>
                </c:pt>
                <c:pt idx="128">
                  <c:v>8.6244049987348262E-2</c:v>
                </c:pt>
                <c:pt idx="129">
                  <c:v>8.3736659346725237E-2</c:v>
                </c:pt>
                <c:pt idx="130">
                  <c:v>8.2846644489065813E-2</c:v>
                </c:pt>
                <c:pt idx="131">
                  <c:v>7.577133759416102E-2</c:v>
                </c:pt>
                <c:pt idx="132">
                  <c:v>8.0842479934826128E-2</c:v>
                </c:pt>
                <c:pt idx="133">
                  <c:v>9.4352636739469198E-2</c:v>
                </c:pt>
                <c:pt idx="134">
                  <c:v>9.3345688024534371E-2</c:v>
                </c:pt>
                <c:pt idx="135">
                  <c:v>0.10957809615515191</c:v>
                </c:pt>
                <c:pt idx="136">
                  <c:v>8.0645223292725068E-2</c:v>
                </c:pt>
                <c:pt idx="137">
                  <c:v>8.3906464800405006E-2</c:v>
                </c:pt>
                <c:pt idx="138">
                  <c:v>7.8736351230208779E-2</c:v>
                </c:pt>
                <c:pt idx="139">
                  <c:v>9.0345691828975713E-2</c:v>
                </c:pt>
                <c:pt idx="140">
                  <c:v>9.5612173993925187E-2</c:v>
                </c:pt>
                <c:pt idx="141">
                  <c:v>8.6876046608877155E-2</c:v>
                </c:pt>
                <c:pt idx="142">
                  <c:v>8.6144550183979152E-2</c:v>
                </c:pt>
                <c:pt idx="143">
                  <c:v>0.11304445123946404</c:v>
                </c:pt>
                <c:pt idx="144">
                  <c:v>7.1124406032736134E-2</c:v>
                </c:pt>
                <c:pt idx="145">
                  <c:v>8.2258398846173017E-2</c:v>
                </c:pt>
                <c:pt idx="146">
                  <c:v>9.729287825291616E-2</c:v>
                </c:pt>
                <c:pt idx="147">
                  <c:v>8.6308607789083058E-2</c:v>
                </c:pt>
                <c:pt idx="148">
                  <c:v>8.7130776855963349E-2</c:v>
                </c:pt>
                <c:pt idx="149">
                  <c:v>9.2700160340160945E-2</c:v>
                </c:pt>
                <c:pt idx="150">
                  <c:v>8.3348896754720403E-2</c:v>
                </c:pt>
                <c:pt idx="151">
                  <c:v>7.5749627209611842E-2</c:v>
                </c:pt>
                <c:pt idx="152">
                  <c:v>7.2415268065606414E-2</c:v>
                </c:pt>
                <c:pt idx="153">
                  <c:v>9.0002253570119317E-2</c:v>
                </c:pt>
                <c:pt idx="154">
                  <c:v>7.6870991490863627E-2</c:v>
                </c:pt>
                <c:pt idx="155">
                  <c:v>8.8989748999233467E-2</c:v>
                </c:pt>
                <c:pt idx="156">
                  <c:v>8.0562714166825436E-2</c:v>
                </c:pt>
                <c:pt idx="157">
                  <c:v>7.5604786661113435E-2</c:v>
                </c:pt>
                <c:pt idx="158">
                  <c:v>8.7780928297623004E-2</c:v>
                </c:pt>
                <c:pt idx="159">
                  <c:v>7.9200225677172789E-2</c:v>
                </c:pt>
                <c:pt idx="160">
                  <c:v>8.4337146033740221E-2</c:v>
                </c:pt>
                <c:pt idx="161">
                  <c:v>8.4598859537212023E-2</c:v>
                </c:pt>
                <c:pt idx="162">
                  <c:v>8.6747670360027326E-2</c:v>
                </c:pt>
                <c:pt idx="163">
                  <c:v>9.7315040463923155E-2</c:v>
                </c:pt>
                <c:pt idx="164">
                  <c:v>6.5567198839238769E-2</c:v>
                </c:pt>
                <c:pt idx="165">
                  <c:v>8.2604906880650183E-2</c:v>
                </c:pt>
                <c:pt idx="166">
                  <c:v>7.9505262226039847E-2</c:v>
                </c:pt>
                <c:pt idx="167">
                  <c:v>9.0782948370802766E-2</c:v>
                </c:pt>
                <c:pt idx="168">
                  <c:v>9.0841144411936359E-2</c:v>
                </c:pt>
                <c:pt idx="169">
                  <c:v>6.3413954693836705E-2</c:v>
                </c:pt>
                <c:pt idx="170">
                  <c:v>8.3161286632707318E-2</c:v>
                </c:pt>
                <c:pt idx="171">
                  <c:v>9.5310008963738743E-2</c:v>
                </c:pt>
                <c:pt idx="172">
                  <c:v>9.0899035770912601E-2</c:v>
                </c:pt>
                <c:pt idx="173">
                  <c:v>8.020848719389119E-2</c:v>
                </c:pt>
                <c:pt idx="174">
                  <c:v>7.3705929003074558E-2</c:v>
                </c:pt>
                <c:pt idx="175">
                  <c:v>6.6348908951591956E-2</c:v>
                </c:pt>
                <c:pt idx="176">
                  <c:v>8.3697921946229881E-2</c:v>
                </c:pt>
                <c:pt idx="177">
                  <c:v>8.1987467793653152E-2</c:v>
                </c:pt>
                <c:pt idx="178">
                  <c:v>7.6098527693356913E-2</c:v>
                </c:pt>
                <c:pt idx="179">
                  <c:v>9.0593708653438368E-2</c:v>
                </c:pt>
                <c:pt idx="180">
                  <c:v>9.7260124991034994E-2</c:v>
                </c:pt>
                <c:pt idx="181">
                  <c:v>6.5894693181982961E-2</c:v>
                </c:pt>
                <c:pt idx="182">
                  <c:v>8.1042154725718046E-2</c:v>
                </c:pt>
                <c:pt idx="183">
                  <c:v>9.7938457784622429E-2</c:v>
                </c:pt>
                <c:pt idx="184">
                  <c:v>8.3891936367557832E-2</c:v>
                </c:pt>
                <c:pt idx="185">
                  <c:v>7.9119299615773506E-2</c:v>
                </c:pt>
                <c:pt idx="186">
                  <c:v>7.8524830118619104E-2</c:v>
                </c:pt>
                <c:pt idx="187">
                  <c:v>9.7170231145493863E-2</c:v>
                </c:pt>
                <c:pt idx="188">
                  <c:v>9.1665356686342583E-2</c:v>
                </c:pt>
                <c:pt idx="189">
                  <c:v>8.7595272534433874E-2</c:v>
                </c:pt>
                <c:pt idx="190">
                  <c:v>8.2372793957643506E-2</c:v>
                </c:pt>
                <c:pt idx="191">
                  <c:v>8.1173259905076831E-2</c:v>
                </c:pt>
                <c:pt idx="192">
                  <c:v>6.5149042431519311E-2</c:v>
                </c:pt>
                <c:pt idx="193">
                  <c:v>7.4863112645849675E-2</c:v>
                </c:pt>
                <c:pt idx="194">
                  <c:v>8.2368638549595377E-2</c:v>
                </c:pt>
                <c:pt idx="195">
                  <c:v>8.8596913581919137E-2</c:v>
                </c:pt>
                <c:pt idx="196">
                  <c:v>7.3309585839601926E-2</c:v>
                </c:pt>
                <c:pt idx="197">
                  <c:v>5.3503943631981528E-2</c:v>
                </c:pt>
                <c:pt idx="198">
                  <c:v>0.10269559840908489</c:v>
                </c:pt>
                <c:pt idx="199">
                  <c:v>8.4904672335066628E-2</c:v>
                </c:pt>
                <c:pt idx="200">
                  <c:v>8.361928693212968E-2</c:v>
                </c:pt>
                <c:pt idx="201">
                  <c:v>7.8339125380121638E-2</c:v>
                </c:pt>
                <c:pt idx="202">
                  <c:v>7.3083795981088093E-2</c:v>
                </c:pt>
                <c:pt idx="203">
                  <c:v>6.7873959244171916E-2</c:v>
                </c:pt>
                <c:pt idx="204">
                  <c:v>6.2730050660565848E-2</c:v>
                </c:pt>
                <c:pt idx="205">
                  <c:v>5.767220219194593E-2</c:v>
                </c:pt>
                <c:pt idx="206">
                  <c:v>5.272016562208115E-2</c:v>
                </c:pt>
                <c:pt idx="207">
                  <c:v>4.7893238024850418E-2</c:v>
                </c:pt>
                <c:pt idx="208">
                  <c:v>4.3210189584646515E-2</c:v>
                </c:pt>
                <c:pt idx="209">
                  <c:v>3.8689193988050569E-2</c:v>
                </c:pt>
                <c:pt idx="210">
                  <c:v>3.4347761588834846E-2</c:v>
                </c:pt>
                <c:pt idx="211">
                  <c:v>3.020267553197627E-2</c:v>
                </c:pt>
                <c:pt idx="212">
                  <c:v>2.6269931006492431E-2</c:v>
                </c:pt>
                <c:pt idx="213">
                  <c:v>2.2564677781693205E-2</c:v>
                </c:pt>
                <c:pt idx="214">
                  <c:v>1.9101166166875828E-2</c:v>
                </c:pt>
                <c:pt idx="215">
                  <c:v>1.5892696520676281E-2</c:v>
                </c:pt>
                <c:pt idx="216">
                  <c:v>1.2951572423202959E-2</c:v>
                </c:pt>
                <c:pt idx="217">
                  <c:v>1.0289057611757845E-2</c:v>
                </c:pt>
                <c:pt idx="218">
                  <c:v>7.9153367693583117E-3</c:v>
                </c:pt>
                <c:pt idx="219">
                  <c:v>5.8394802444020691E-3</c:v>
                </c:pt>
                <c:pt idx="220">
                  <c:v>4.0694127696113015E-3</c:v>
                </c:pt>
                <c:pt idx="221">
                  <c:v>2.6118862388265613E-3</c:v>
                </c:pt>
                <c:pt idx="222">
                  <c:v>1.4724565912061914E-3</c:v>
                </c:pt>
                <c:pt idx="223">
                  <c:v>6.5546484388765704E-4</c:v>
                </c:pt>
                <c:pt idx="224">
                  <c:v>1.6402230609931942E-4</c:v>
                </c:pt>
                <c:pt idx="225">
                  <c:v>1.0329946291272794E-16</c:v>
                </c:pt>
                <c:pt idx="226">
                  <c:v>1.6402230609931942E-4</c:v>
                </c:pt>
                <c:pt idx="227">
                  <c:v>6.5546484388765704E-4</c:v>
                </c:pt>
                <c:pt idx="228">
                  <c:v>1.4724565912061914E-3</c:v>
                </c:pt>
                <c:pt idx="229">
                  <c:v>2.6118862388264581E-3</c:v>
                </c:pt>
                <c:pt idx="230">
                  <c:v>4.0694127696111974E-3</c:v>
                </c:pt>
                <c:pt idx="231">
                  <c:v>5.8394802444020691E-3</c:v>
                </c:pt>
                <c:pt idx="232">
                  <c:v>7.9153367693583117E-3</c:v>
                </c:pt>
                <c:pt idx="233">
                  <c:v>1.0289057611757845E-2</c:v>
                </c:pt>
                <c:pt idx="234">
                  <c:v>1.2951572423202854E-2</c:v>
                </c:pt>
                <c:pt idx="235">
                  <c:v>1.5892696520676174E-2</c:v>
                </c:pt>
                <c:pt idx="236">
                  <c:v>1.9101166166875828E-2</c:v>
                </c:pt>
                <c:pt idx="237">
                  <c:v>2.2564677781693205E-2</c:v>
                </c:pt>
                <c:pt idx="238">
                  <c:v>2.6269931006492327E-2</c:v>
                </c:pt>
                <c:pt idx="239">
                  <c:v>3.0202675531976166E-2</c:v>
                </c:pt>
                <c:pt idx="240">
                  <c:v>3.4347761588834798E-2</c:v>
                </c:pt>
                <c:pt idx="241">
                  <c:v>3.8689193988050465E-2</c:v>
                </c:pt>
                <c:pt idx="242">
                  <c:v>4.3210189584646459E-2</c:v>
                </c:pt>
                <c:pt idx="243">
                  <c:v>4.7893238024850314E-2</c:v>
                </c:pt>
                <c:pt idx="244">
                  <c:v>5.2720165622081046E-2</c:v>
                </c:pt>
                <c:pt idx="245">
                  <c:v>5.7672202191945882E-2</c:v>
                </c:pt>
                <c:pt idx="246">
                  <c:v>6.2730050660565737E-2</c:v>
                </c:pt>
                <c:pt idx="247">
                  <c:v>6.7873959244171819E-2</c:v>
                </c:pt>
                <c:pt idx="248">
                  <c:v>7.3083795981087982E-2</c:v>
                </c:pt>
                <c:pt idx="249">
                  <c:v>7.8339125380121583E-2</c:v>
                </c:pt>
                <c:pt idx="250">
                  <c:v>8.3619286932129527E-2</c:v>
                </c:pt>
                <c:pt idx="251">
                  <c:v>8.8903475214339694E-2</c:v>
                </c:pt>
                <c:pt idx="252">
                  <c:v>9.4170821300038621E-2</c:v>
                </c:pt>
                <c:pt idx="253">
                  <c:v>9.9400475169756281E-2</c:v>
                </c:pt>
                <c:pt idx="254">
                  <c:v>0.10457168880427781</c:v>
                </c:pt>
                <c:pt idx="255">
                  <c:v>0.10966389962496258</c:v>
                </c:pt>
                <c:pt idx="256">
                  <c:v>0.11465681393322279</c:v>
                </c:pt>
                <c:pt idx="257">
                  <c:v>0.11953048998882539</c:v>
                </c:pt>
                <c:pt idx="258">
                  <c:v>0.1242654203562636</c:v>
                </c:pt>
                <c:pt idx="259">
                  <c:v>0.12884261313997059</c:v>
                </c:pt>
                <c:pt idx="260">
                  <c:v>0.13324367172296259</c:v>
                </c:pt>
                <c:pt idx="261">
                  <c:v>0.13745087261972605</c:v>
                </c:pt>
                <c:pt idx="262">
                  <c:v>0.1414472410531121</c:v>
                </c:pt>
                <c:pt idx="263">
                  <c:v>0.14521662386677639</c:v>
                </c:pt>
                <c:pt idx="264">
                  <c:v>0.14874375938949619</c:v>
                </c:pt>
                <c:pt idx="265">
                  <c:v>0.15201434387560042</c:v>
                </c:pt>
                <c:pt idx="266">
                  <c:v>0.15501509415685044</c:v>
                </c:pt>
                <c:pt idx="267">
                  <c:v>0.15773380615540655</c:v>
                </c:pt>
                <c:pt idx="268">
                  <c:v>0.16015940892503996</c:v>
                </c:pt>
                <c:pt idx="269">
                  <c:v>0.16228201390836836</c:v>
                </c:pt>
                <c:pt idx="270">
                  <c:v>0.16409295912155453</c:v>
                </c:pt>
                <c:pt idx="271">
                  <c:v>0.16558484800440418</c:v>
                </c:pt>
                <c:pt idx="272">
                  <c:v>0.16675158270293985</c:v>
                </c:pt>
                <c:pt idx="273">
                  <c:v>0.16758839158305985</c:v>
                </c:pt>
                <c:pt idx="274">
                  <c:v>0.16809185080751363</c:v>
                </c:pt>
                <c:pt idx="275">
                  <c:v>0.16825989984381487</c:v>
                </c:pt>
                <c:pt idx="276">
                  <c:v>0.16809185080751363</c:v>
                </c:pt>
                <c:pt idx="277">
                  <c:v>0.16758839158305991</c:v>
                </c:pt>
                <c:pt idx="278">
                  <c:v>0.16675158270293991</c:v>
                </c:pt>
                <c:pt idx="279">
                  <c:v>0.16558484800440418</c:v>
                </c:pt>
                <c:pt idx="280">
                  <c:v>0.16409295912155453</c:v>
                </c:pt>
                <c:pt idx="281">
                  <c:v>0.16228201390836841</c:v>
                </c:pt>
                <c:pt idx="282">
                  <c:v>0.16015940892504008</c:v>
                </c:pt>
                <c:pt idx="283">
                  <c:v>0.15773380615540661</c:v>
                </c:pt>
                <c:pt idx="284">
                  <c:v>0.1550150941568505</c:v>
                </c:pt>
                <c:pt idx="285">
                  <c:v>0.15201434387560053</c:v>
                </c:pt>
                <c:pt idx="286">
                  <c:v>0.1487437593894963</c:v>
                </c:pt>
                <c:pt idx="287">
                  <c:v>0.1452166238667765</c:v>
                </c:pt>
                <c:pt idx="288">
                  <c:v>0.14144724105311218</c:v>
                </c:pt>
                <c:pt idx="289">
                  <c:v>0.13745087261972613</c:v>
                </c:pt>
                <c:pt idx="290">
                  <c:v>0.1332436717229627</c:v>
                </c:pt>
                <c:pt idx="291">
                  <c:v>0.12884261313997061</c:v>
                </c:pt>
                <c:pt idx="292">
                  <c:v>0.12426542035626365</c:v>
                </c:pt>
                <c:pt idx="293">
                  <c:v>0.11953048998882548</c:v>
                </c:pt>
                <c:pt idx="294">
                  <c:v>0.11465681393322294</c:v>
                </c:pt>
                <c:pt idx="295">
                  <c:v>0.10966389962496267</c:v>
                </c:pt>
                <c:pt idx="296">
                  <c:v>0.10457168880427775</c:v>
                </c:pt>
                <c:pt idx="297">
                  <c:v>9.9400475169756461E-2</c:v>
                </c:pt>
                <c:pt idx="298">
                  <c:v>9.4170821300038732E-2</c:v>
                </c:pt>
                <c:pt idx="299">
                  <c:v>8.8903475214339903E-2</c:v>
                </c:pt>
                <c:pt idx="300">
                  <c:v>8.7258374515769399E-2</c:v>
                </c:pt>
                <c:pt idx="301">
                  <c:v>7.2283302411331435E-2</c:v>
                </c:pt>
                <c:pt idx="302">
                  <c:v>9.3874489888471496E-2</c:v>
                </c:pt>
                <c:pt idx="303">
                  <c:v>8.5163564109707546E-2</c:v>
                </c:pt>
                <c:pt idx="304">
                  <c:v>0.10330015159555687</c:v>
                </c:pt>
                <c:pt idx="305">
                  <c:v>8.1132312168482518E-2</c:v>
                </c:pt>
                <c:pt idx="306">
                  <c:v>8.068117205434755E-2</c:v>
                </c:pt>
                <c:pt idx="307">
                  <c:v>7.6492025456325871E-2</c:v>
                </c:pt>
                <c:pt idx="308">
                  <c:v>6.2028230829878774E-2</c:v>
                </c:pt>
                <c:pt idx="309">
                  <c:v>8.4706042042472687E-2</c:v>
                </c:pt>
                <c:pt idx="310">
                  <c:v>7.5224762018308883E-2</c:v>
                </c:pt>
                <c:pt idx="311">
                  <c:v>7.3871993705401706E-2</c:v>
                </c:pt>
                <c:pt idx="312">
                  <c:v>8.9456273882845661E-2</c:v>
                </c:pt>
                <c:pt idx="313">
                  <c:v>8.9233141946257463E-2</c:v>
                </c:pt>
                <c:pt idx="314">
                  <c:v>8.1119603003175153E-2</c:v>
                </c:pt>
                <c:pt idx="315">
                  <c:v>6.6798707057150838E-2</c:v>
                </c:pt>
                <c:pt idx="316">
                  <c:v>8.3953854537083206E-2</c:v>
                </c:pt>
                <c:pt idx="317">
                  <c:v>7.1525258723694099E-2</c:v>
                </c:pt>
                <c:pt idx="318">
                  <c:v>7.8710015947561468E-2</c:v>
                </c:pt>
                <c:pt idx="319">
                  <c:v>7.0488423714218554E-2</c:v>
                </c:pt>
                <c:pt idx="320">
                  <c:v>8.1820717031134596E-2</c:v>
                </c:pt>
                <c:pt idx="321">
                  <c:v>9.0900170062948371E-2</c:v>
                </c:pt>
                <c:pt idx="322">
                  <c:v>9.6305299258672095E-2</c:v>
                </c:pt>
                <c:pt idx="323">
                  <c:v>8.5490733261468929E-2</c:v>
                </c:pt>
                <c:pt idx="324">
                  <c:v>6.3543902678084616E-2</c:v>
                </c:pt>
                <c:pt idx="325">
                  <c:v>9.3511313265928805E-2</c:v>
                </c:pt>
                <c:pt idx="326">
                  <c:v>6.2786085125685454E-2</c:v>
                </c:pt>
                <c:pt idx="327">
                  <c:v>8.612582643125323E-2</c:v>
                </c:pt>
                <c:pt idx="328">
                  <c:v>8.3514359959199411E-2</c:v>
                </c:pt>
                <c:pt idx="329">
                  <c:v>9.9435902299910062E-2</c:v>
                </c:pt>
                <c:pt idx="330">
                  <c:v>9.7498105773933016E-2</c:v>
                </c:pt>
                <c:pt idx="331">
                  <c:v>9.3305245968179601E-2</c:v>
                </c:pt>
                <c:pt idx="332">
                  <c:v>8.2586357299694546E-2</c:v>
                </c:pt>
                <c:pt idx="333">
                  <c:v>8.3637657163049051E-2</c:v>
                </c:pt>
                <c:pt idx="334">
                  <c:v>7.7638334722616692E-2</c:v>
                </c:pt>
                <c:pt idx="335">
                  <c:v>8.0298238310128667E-2</c:v>
                </c:pt>
                <c:pt idx="336">
                  <c:v>8.0553596143761189E-2</c:v>
                </c:pt>
                <c:pt idx="337">
                  <c:v>8.0975010665639224E-2</c:v>
                </c:pt>
                <c:pt idx="338">
                  <c:v>9.1004470368139703E-2</c:v>
                </c:pt>
                <c:pt idx="339">
                  <c:v>7.9126949169486954E-2</c:v>
                </c:pt>
                <c:pt idx="340">
                  <c:v>8.7567145998313334E-2</c:v>
                </c:pt>
                <c:pt idx="341">
                  <c:v>9.9123564892899294E-2</c:v>
                </c:pt>
                <c:pt idx="342">
                  <c:v>7.3887164705857503E-2</c:v>
                </c:pt>
                <c:pt idx="343">
                  <c:v>8.9667327233296332E-2</c:v>
                </c:pt>
                <c:pt idx="344">
                  <c:v>8.7859029417143644E-2</c:v>
                </c:pt>
                <c:pt idx="345">
                  <c:v>5.704452093847294E-2</c:v>
                </c:pt>
                <c:pt idx="346">
                  <c:v>8.5692803829220746E-2</c:v>
                </c:pt>
                <c:pt idx="347">
                  <c:v>8.7441873628644112E-2</c:v>
                </c:pt>
                <c:pt idx="348">
                  <c:v>8.4784080461185823E-2</c:v>
                </c:pt>
                <c:pt idx="349">
                  <c:v>8.260594652127895E-2</c:v>
                </c:pt>
                <c:pt idx="350">
                  <c:v>8.6351084068517464E-2</c:v>
                </c:pt>
                <c:pt idx="351">
                  <c:v>7.5726457323062435E-2</c:v>
                </c:pt>
                <c:pt idx="352">
                  <c:v>7.104660279970193E-2</c:v>
                </c:pt>
                <c:pt idx="353">
                  <c:v>9.0591650132219162E-2</c:v>
                </c:pt>
                <c:pt idx="354">
                  <c:v>8.1452505444744139E-2</c:v>
                </c:pt>
                <c:pt idx="355">
                  <c:v>8.4931319234467145E-2</c:v>
                </c:pt>
                <c:pt idx="356">
                  <c:v>6.6271497951838412E-2</c:v>
                </c:pt>
                <c:pt idx="357">
                  <c:v>7.9775317323644859E-2</c:v>
                </c:pt>
                <c:pt idx="358">
                  <c:v>7.3120236697681473E-2</c:v>
                </c:pt>
                <c:pt idx="359">
                  <c:v>9.180518625818769E-2</c:v>
                </c:pt>
                <c:pt idx="360">
                  <c:v>6.9008209184421868E-2</c:v>
                </c:pt>
                <c:pt idx="361">
                  <c:v>7.6628781133287027E-2</c:v>
                </c:pt>
                <c:pt idx="362">
                  <c:v>6.9564489951798508E-2</c:v>
                </c:pt>
                <c:pt idx="363">
                  <c:v>8.5170441086448834E-2</c:v>
                </c:pt>
                <c:pt idx="364">
                  <c:v>7.7560889481088927E-2</c:v>
                </c:pt>
                <c:pt idx="365">
                  <c:v>0.10068796564050521</c:v>
                </c:pt>
                <c:pt idx="366">
                  <c:v>7.7629215187264955E-2</c:v>
                </c:pt>
                <c:pt idx="367">
                  <c:v>7.8841771223329041E-2</c:v>
                </c:pt>
                <c:pt idx="368">
                  <c:v>7.7905422386707224E-2</c:v>
                </c:pt>
                <c:pt idx="369">
                  <c:v>8.758751694990273E-2</c:v>
                </c:pt>
                <c:pt idx="370">
                  <c:v>7.7239520069473044E-2</c:v>
                </c:pt>
                <c:pt idx="371">
                  <c:v>8.5838737138973345E-2</c:v>
                </c:pt>
                <c:pt idx="372">
                  <c:v>8.2181449314264382E-2</c:v>
                </c:pt>
                <c:pt idx="373">
                  <c:v>0.10168297608393097</c:v>
                </c:pt>
                <c:pt idx="374">
                  <c:v>7.2973409187809438E-2</c:v>
                </c:pt>
                <c:pt idx="375">
                  <c:v>7.6991651718623905E-2</c:v>
                </c:pt>
                <c:pt idx="376">
                  <c:v>7.2402621981004667E-2</c:v>
                </c:pt>
                <c:pt idx="377">
                  <c:v>8.1354057993883247E-2</c:v>
                </c:pt>
                <c:pt idx="378">
                  <c:v>7.472398035262022E-2</c:v>
                </c:pt>
                <c:pt idx="379">
                  <c:v>0.10166222866337167</c:v>
                </c:pt>
                <c:pt idx="380">
                  <c:v>8.5093115656287077E-2</c:v>
                </c:pt>
                <c:pt idx="381">
                  <c:v>7.9539779671593452E-2</c:v>
                </c:pt>
                <c:pt idx="382">
                  <c:v>6.6693081003449325E-2</c:v>
                </c:pt>
                <c:pt idx="383">
                  <c:v>7.4368181170644213E-2</c:v>
                </c:pt>
                <c:pt idx="384">
                  <c:v>8.9104500568346429E-2</c:v>
                </c:pt>
                <c:pt idx="385">
                  <c:v>8.0099023644455508E-2</c:v>
                </c:pt>
                <c:pt idx="386">
                  <c:v>6.3030039465032842E-2</c:v>
                </c:pt>
                <c:pt idx="387">
                  <c:v>7.4376844629452488E-2</c:v>
                </c:pt>
                <c:pt idx="388">
                  <c:v>8.9206319220667199E-2</c:v>
                </c:pt>
                <c:pt idx="389">
                  <c:v>9.4344456209336736E-2</c:v>
                </c:pt>
                <c:pt idx="390">
                  <c:v>8.0911793238261545E-2</c:v>
                </c:pt>
                <c:pt idx="391">
                  <c:v>9.2297052416598732E-2</c:v>
                </c:pt>
                <c:pt idx="392">
                  <c:v>7.4667043111757245E-2</c:v>
                </c:pt>
                <c:pt idx="393">
                  <c:v>7.6697144239927392E-2</c:v>
                </c:pt>
                <c:pt idx="394">
                  <c:v>7.9384893268059531E-2</c:v>
                </c:pt>
                <c:pt idx="395">
                  <c:v>8.999709224731052E-2</c:v>
                </c:pt>
                <c:pt idx="396">
                  <c:v>6.0289611696035875E-2</c:v>
                </c:pt>
                <c:pt idx="397">
                  <c:v>8.2131110857552411E-2</c:v>
                </c:pt>
                <c:pt idx="398">
                  <c:v>7.8990604335752057E-2</c:v>
                </c:pt>
                <c:pt idx="399">
                  <c:v>6.8551716463551418E-2</c:v>
                </c:pt>
              </c:numCache>
            </c:numRef>
          </c:val>
          <c:smooth val="0"/>
          <c:extLst>
            <c:ext xmlns:c16="http://schemas.microsoft.com/office/drawing/2014/chart" uri="{C3380CC4-5D6E-409C-BE32-E72D297353CC}">
              <c16:uniqueId val="{00000004-C52C-4620-A3AC-3D1F7A437D6B}"/>
            </c:ext>
          </c:extLst>
        </c:ser>
        <c:dLbls>
          <c:showLegendKey val="0"/>
          <c:showVal val="0"/>
          <c:showCatName val="0"/>
          <c:showSerName val="0"/>
          <c:showPercent val="0"/>
          <c:showBubbleSize val="0"/>
        </c:dLbls>
        <c:smooth val="0"/>
        <c:axId val="813510280"/>
        <c:axId val="813510936"/>
      </c:lineChart>
      <c:catAx>
        <c:axId val="813510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(sec)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13510936"/>
        <c:crosses val="autoZero"/>
        <c:auto val="1"/>
        <c:lblAlgn val="ctr"/>
        <c:lblOffset val="100"/>
        <c:tickLblSkip val="100"/>
        <c:noMultiLvlLbl val="0"/>
      </c:catAx>
      <c:valAx>
        <c:axId val="81351093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Primary intensity (normalised)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13510280"/>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190499</xdr:rowOff>
    </xdr:from>
    <xdr:to>
      <xdr:col>7</xdr:col>
      <xdr:colOff>238126</xdr:colOff>
      <xdr:row>20</xdr:row>
      <xdr:rowOff>9524</xdr:rowOff>
    </xdr:to>
    <xdr:sp macro="" textlink="">
      <xdr:nvSpPr>
        <xdr:cNvPr id="2" name="TextBox 1">
          <a:extLst>
            <a:ext uri="{FF2B5EF4-FFF2-40B4-BE49-F238E27FC236}">
              <a16:creationId xmlns:a16="http://schemas.microsoft.com/office/drawing/2014/main" id="{D2F9E765-AC40-4DAB-B67C-A055F9E63E71}"/>
            </a:ext>
          </a:extLst>
        </xdr:cNvPr>
        <xdr:cNvSpPr txBox="1"/>
      </xdr:nvSpPr>
      <xdr:spPr>
        <a:xfrm>
          <a:off x="590550" y="190499"/>
          <a:ext cx="3781426" cy="3629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STAR Protocol</a:t>
          </a:r>
          <a:r>
            <a:rPr lang="en-AU" sz="1100" b="1" baseline="0"/>
            <a:t> supplementary material</a:t>
          </a:r>
          <a:endParaRPr lang="en-AU" sz="1100" b="1"/>
        </a:p>
        <a:p>
          <a:endParaRPr lang="en-AU" sz="1100"/>
        </a:p>
        <a:p>
          <a:pPr algn="just"/>
          <a:r>
            <a:rPr lang="en-AU" sz="1100"/>
            <a:t>This spreadsheet describes</a:t>
          </a:r>
          <a:r>
            <a:rPr lang="en-AU" sz="1100" baseline="0"/>
            <a:t> the experimental specification and software control for a hypothetical test protocol using the method of silent substitution.</a:t>
          </a:r>
        </a:p>
        <a:p>
          <a:endParaRPr lang="en-AU" sz="1100" baseline="0"/>
        </a:p>
        <a:p>
          <a:pPr algn="just"/>
          <a:r>
            <a:rPr lang="en-AU" sz="1100" baseline="0"/>
            <a:t>The goal is to generate a stimulus that gives a temporal SMLR-directed white noise stimulus for 2 seconds referenced to a defined SMLRi background ratio, a 1 second stimulus that has the SMLR excitations remain at the background ratio with a 1 Hz sine variation directed at melanopsin, then 1 second of the SMLR white noise stimulus again.</a:t>
          </a:r>
        </a:p>
        <a:p>
          <a:endParaRPr lang="en-AU" sz="1100" baseline="0"/>
        </a:p>
        <a:p>
          <a:pPr algn="just"/>
          <a:r>
            <a:rPr lang="en-AU" sz="1100" baseline="0"/>
            <a:t>Some of the equations and methods used in this spreadsheet can be used directly, however it is best practice to utilise dedicated mathematical software and programming packages where available.</a:t>
          </a:r>
        </a:p>
        <a:p>
          <a:pPr algn="just"/>
          <a:endParaRPr lang="en-AU" sz="1100" baseline="0"/>
        </a:p>
        <a:p>
          <a:pPr algn="just"/>
          <a:r>
            <a:rPr lang="en-AU" sz="1100" baseline="0"/>
            <a:t>This spreadsheet is used in conjunction with the STAR Protocol described by Nugent, Carter, Uprety, Adhikari, Feigl &amp; Zele.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157162</xdr:colOff>
      <xdr:row>3</xdr:row>
      <xdr:rowOff>109537</xdr:rowOff>
    </xdr:from>
    <xdr:to>
      <xdr:col>14</xdr:col>
      <xdr:colOff>538162</xdr:colOff>
      <xdr:row>17</xdr:row>
      <xdr:rowOff>52387</xdr:rowOff>
    </xdr:to>
    <xdr:graphicFrame macro="">
      <xdr:nvGraphicFramePr>
        <xdr:cNvPr id="2" name="Chart 1">
          <a:extLst>
            <a:ext uri="{FF2B5EF4-FFF2-40B4-BE49-F238E27FC236}">
              <a16:creationId xmlns:a16="http://schemas.microsoft.com/office/drawing/2014/main" id="{D8237E6F-D9C3-4C4D-B2E1-000CCAE9C4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152399</xdr:colOff>
      <xdr:row>17</xdr:row>
      <xdr:rowOff>152401</xdr:rowOff>
    </xdr:from>
    <xdr:to>
      <xdr:col>14</xdr:col>
      <xdr:colOff>523875</xdr:colOff>
      <xdr:row>21</xdr:row>
      <xdr:rowOff>152400</xdr:rowOff>
    </xdr:to>
    <xdr:sp macro="" textlink="">
      <xdr:nvSpPr>
        <xdr:cNvPr id="3" name="TextBox 2">
          <a:extLst>
            <a:ext uri="{FF2B5EF4-FFF2-40B4-BE49-F238E27FC236}">
              <a16:creationId xmlns:a16="http://schemas.microsoft.com/office/drawing/2014/main" id="{4D1E9801-5BF6-EB4F-B19A-108730FF79B4}"/>
            </a:ext>
          </a:extLst>
        </xdr:cNvPr>
        <xdr:cNvSpPr txBox="1"/>
      </xdr:nvSpPr>
      <xdr:spPr>
        <a:xfrm>
          <a:off x="8000999" y="3552826"/>
          <a:ext cx="4514851" cy="80009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Photoreceptor sensitivity curves in CIE S 026/E:2018</a:t>
          </a:r>
          <a:br>
            <a:rPr lang="en-AU" sz="1100" baseline="0"/>
          </a:br>
          <a:r>
            <a:rPr lang="en-AU" sz="1100" baseline="0"/>
            <a:t>Luminous efficiency function (10 degree) in CIE 165:2005</a:t>
          </a:r>
        </a:p>
        <a:p>
          <a:endParaRPr lang="en-AU" sz="1100" baseline="0"/>
        </a:p>
        <a:p>
          <a:endParaRPr lang="en-AU"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38100</xdr:colOff>
      <xdr:row>2</xdr:row>
      <xdr:rowOff>171450</xdr:rowOff>
    </xdr:from>
    <xdr:to>
      <xdr:col>14</xdr:col>
      <xdr:colOff>0</xdr:colOff>
      <xdr:row>16</xdr:row>
      <xdr:rowOff>114300</xdr:rowOff>
    </xdr:to>
    <xdr:graphicFrame macro="">
      <xdr:nvGraphicFramePr>
        <xdr:cNvPr id="2" name="Chart 1">
          <a:extLst>
            <a:ext uri="{FF2B5EF4-FFF2-40B4-BE49-F238E27FC236}">
              <a16:creationId xmlns:a16="http://schemas.microsoft.com/office/drawing/2014/main" id="{4586ADA1-75CB-11F8-EC72-2D28F609F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29</xdr:row>
      <xdr:rowOff>190499</xdr:rowOff>
    </xdr:from>
    <xdr:to>
      <xdr:col>14</xdr:col>
      <xdr:colOff>9526</xdr:colOff>
      <xdr:row>37</xdr:row>
      <xdr:rowOff>123824</xdr:rowOff>
    </xdr:to>
    <xdr:sp macro="" textlink="">
      <xdr:nvSpPr>
        <xdr:cNvPr id="3" name="TextBox 2">
          <a:extLst>
            <a:ext uri="{FF2B5EF4-FFF2-40B4-BE49-F238E27FC236}">
              <a16:creationId xmlns:a16="http://schemas.microsoft.com/office/drawing/2014/main" id="{03E6A844-A300-3429-7EBF-455B98E6C41D}"/>
            </a:ext>
          </a:extLst>
        </xdr:cNvPr>
        <xdr:cNvSpPr txBox="1"/>
      </xdr:nvSpPr>
      <xdr:spPr>
        <a:xfrm>
          <a:off x="6705600" y="5991224"/>
          <a:ext cx="5038726"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In this example,</a:t>
          </a:r>
          <a:r>
            <a:rPr lang="en-AU" sz="1100" baseline="0"/>
            <a:t> there are 6 LED primaries available to use (BCGAR and W).</a:t>
          </a:r>
        </a:p>
        <a:p>
          <a:endParaRPr lang="en-AU" sz="1100" baseline="0"/>
        </a:p>
        <a:p>
          <a:r>
            <a:rPr lang="en-AU" sz="1100" baseline="0"/>
            <a:t>To reduce the number of confounding variables by only allowing unique solutions, five will be chosen for the design.</a:t>
          </a:r>
        </a:p>
        <a:p>
          <a:endParaRPr lang="en-AU" sz="1100" baseline="0"/>
        </a:p>
        <a:p>
          <a:r>
            <a:rPr lang="en-AU" sz="1100" baseline="0"/>
            <a:t>The group BCGAR (i.e. exclude W) provides a suitable gamut and background chromaticity for the proposed tests.</a:t>
          </a:r>
        </a:p>
      </xdr:txBody>
    </xdr:sp>
    <xdr:clientData/>
  </xdr:twoCellAnchor>
  <xdr:twoCellAnchor>
    <xdr:from>
      <xdr:col>8</xdr:col>
      <xdr:colOff>0</xdr:colOff>
      <xdr:row>40</xdr:row>
      <xdr:rowOff>0</xdr:rowOff>
    </xdr:from>
    <xdr:to>
      <xdr:col>13</xdr:col>
      <xdr:colOff>381000</xdr:colOff>
      <xdr:row>53</xdr:row>
      <xdr:rowOff>142875</xdr:rowOff>
    </xdr:to>
    <xdr:graphicFrame macro="">
      <xdr:nvGraphicFramePr>
        <xdr:cNvPr id="6" name="Chart 5">
          <a:extLst>
            <a:ext uri="{FF2B5EF4-FFF2-40B4-BE49-F238E27FC236}">
              <a16:creationId xmlns:a16="http://schemas.microsoft.com/office/drawing/2014/main" id="{5BCBE9AE-6017-41C1-8C31-47E69ACB30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xdr:colOff>
      <xdr:row>55</xdr:row>
      <xdr:rowOff>9525</xdr:rowOff>
    </xdr:from>
    <xdr:to>
      <xdr:col>12</xdr:col>
      <xdr:colOff>552451</xdr:colOff>
      <xdr:row>60</xdr:row>
      <xdr:rowOff>171450</xdr:rowOff>
    </xdr:to>
    <xdr:sp macro="" textlink="">
      <xdr:nvSpPr>
        <xdr:cNvPr id="7" name="TextBox 6">
          <a:extLst>
            <a:ext uri="{FF2B5EF4-FFF2-40B4-BE49-F238E27FC236}">
              <a16:creationId xmlns:a16="http://schemas.microsoft.com/office/drawing/2014/main" id="{3F354A30-BB50-488E-8454-0C2D6FDBB818}"/>
            </a:ext>
          </a:extLst>
        </xdr:cNvPr>
        <xdr:cNvSpPr txBox="1"/>
      </xdr:nvSpPr>
      <xdr:spPr>
        <a:xfrm>
          <a:off x="6715125" y="11010900"/>
          <a:ext cx="3895726"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chosen five</a:t>
          </a:r>
          <a:r>
            <a:rPr lang="en-AU" sz="1100" baseline="0"/>
            <a:t> LEDs are plotted on a log scale to gain intuition about appropriate trim bounds.</a:t>
          </a:r>
        </a:p>
        <a:p>
          <a:endParaRPr lang="en-AU" sz="1100" baseline="0"/>
        </a:p>
        <a:p>
          <a:r>
            <a:rPr lang="en-AU" sz="1100" baseline="0"/>
            <a:t>The wavelength range of 400-700 nm is considered appropriate to refelect the human visible spectrum.</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4762</xdr:colOff>
      <xdr:row>21</xdr:row>
      <xdr:rowOff>0</xdr:rowOff>
    </xdr:from>
    <xdr:to>
      <xdr:col>15</xdr:col>
      <xdr:colOff>385762</xdr:colOff>
      <xdr:row>34</xdr:row>
      <xdr:rowOff>142875</xdr:rowOff>
    </xdr:to>
    <xdr:graphicFrame macro="">
      <xdr:nvGraphicFramePr>
        <xdr:cNvPr id="2" name="Chart 1">
          <a:extLst>
            <a:ext uri="{FF2B5EF4-FFF2-40B4-BE49-F238E27FC236}">
              <a16:creationId xmlns:a16="http://schemas.microsoft.com/office/drawing/2014/main" id="{A318FB0F-11F3-A0F8-60B8-D4A2E286BE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828674</xdr:colOff>
      <xdr:row>15</xdr:row>
      <xdr:rowOff>66676</xdr:rowOff>
    </xdr:from>
    <xdr:to>
      <xdr:col>15</xdr:col>
      <xdr:colOff>400049</xdr:colOff>
      <xdr:row>20</xdr:row>
      <xdr:rowOff>114301</xdr:rowOff>
    </xdr:to>
    <xdr:sp macro="" textlink="">
      <xdr:nvSpPr>
        <xdr:cNvPr id="3" name="TextBox 2">
          <a:extLst>
            <a:ext uri="{FF2B5EF4-FFF2-40B4-BE49-F238E27FC236}">
              <a16:creationId xmlns:a16="http://schemas.microsoft.com/office/drawing/2014/main" id="{6C7FEC9A-D932-4778-B3CC-80CFC39556B0}"/>
            </a:ext>
          </a:extLst>
        </xdr:cNvPr>
        <xdr:cNvSpPr txBox="1"/>
      </xdr:nvSpPr>
      <xdr:spPr>
        <a:xfrm>
          <a:off x="8286749" y="3067051"/>
          <a:ext cx="4543425"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For each spectrum, values outside the range that are considered</a:t>
          </a:r>
          <a:r>
            <a:rPr lang="en-AU" sz="1100" baseline="0"/>
            <a:t> part of the representative spectrum are set to zero.</a:t>
          </a:r>
        </a:p>
        <a:p>
          <a:endParaRPr lang="en-AU" sz="1100" baseline="0"/>
        </a:p>
        <a:p>
          <a:r>
            <a:rPr lang="en-AU" sz="1100" baseline="0"/>
            <a:t>These spectra are used to generate the A matrix.</a:t>
          </a:r>
        </a:p>
      </xdr:txBody>
    </xdr:sp>
    <xdr:clientData/>
  </xdr:twoCellAnchor>
  <xdr:twoCellAnchor>
    <xdr:from>
      <xdr:col>9</xdr:col>
      <xdr:colOff>823912</xdr:colOff>
      <xdr:row>1</xdr:row>
      <xdr:rowOff>38100</xdr:rowOff>
    </xdr:from>
    <xdr:to>
      <xdr:col>15</xdr:col>
      <xdr:colOff>376237</xdr:colOff>
      <xdr:row>14</xdr:row>
      <xdr:rowOff>180975</xdr:rowOff>
    </xdr:to>
    <xdr:graphicFrame macro="">
      <xdr:nvGraphicFramePr>
        <xdr:cNvPr id="6" name="Chart 5">
          <a:extLst>
            <a:ext uri="{FF2B5EF4-FFF2-40B4-BE49-F238E27FC236}">
              <a16:creationId xmlns:a16="http://schemas.microsoft.com/office/drawing/2014/main" id="{E9359664-1B9C-E427-72DE-8F7FB6E023A5}"/>
            </a:ext>
            <a:ext uri="{147F2762-F138-4A5C-976F-8EAC2B608ADB}">
              <a16:predDERef xmlns:a16="http://schemas.microsoft.com/office/drawing/2014/main" pred="{6C7FEC9A-D932-4778-B3CC-80CFC395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204106</xdr:rowOff>
    </xdr:from>
    <xdr:to>
      <xdr:col>11</xdr:col>
      <xdr:colOff>542926</xdr:colOff>
      <xdr:row>9</xdr:row>
      <xdr:rowOff>194387</xdr:rowOff>
    </xdr:to>
    <xdr:sp macro="" textlink="">
      <xdr:nvSpPr>
        <xdr:cNvPr id="3" name="TextBox 2">
          <a:extLst>
            <a:ext uri="{FF2B5EF4-FFF2-40B4-BE49-F238E27FC236}">
              <a16:creationId xmlns:a16="http://schemas.microsoft.com/office/drawing/2014/main" id="{80F3D2D0-56B6-45C3-A192-0885EB8428BB}"/>
            </a:ext>
          </a:extLst>
        </xdr:cNvPr>
        <xdr:cNvSpPr txBox="1"/>
      </xdr:nvSpPr>
      <xdr:spPr>
        <a:xfrm>
          <a:off x="6152372" y="204106"/>
          <a:ext cx="3886396" cy="1827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Output measurements must be made at multiple control levels for each primary to assess</a:t>
          </a:r>
          <a:r>
            <a:rPr lang="en-AU" sz="1100" baseline="0"/>
            <a:t> any non-linearities in between control value input and output power.</a:t>
          </a:r>
        </a:p>
        <a:p>
          <a:endParaRPr lang="en-AU" sz="1100" baseline="0"/>
        </a:p>
        <a:p>
          <a:r>
            <a:rPr lang="en-AU" sz="1100" baseline="0"/>
            <a:t>Trim any spectra as required to reduce noise and sum all values to find the total power.</a:t>
          </a:r>
        </a:p>
        <a:p>
          <a:r>
            <a:rPr lang="en-AU" sz="1100" baseline="0"/>
            <a:t>If the signal-to-noise ratio is good and the peak of the primaries are within bounds of the human luminous efficiency function, a luminance measurement can also be used.</a:t>
          </a:r>
        </a:p>
      </xdr:txBody>
    </xdr:sp>
    <xdr:clientData/>
  </xdr:twoCellAnchor>
  <xdr:twoCellAnchor>
    <xdr:from>
      <xdr:col>7</xdr:col>
      <xdr:colOff>14287</xdr:colOff>
      <xdr:row>11</xdr:row>
      <xdr:rowOff>9</xdr:rowOff>
    </xdr:from>
    <xdr:to>
      <xdr:col>12</xdr:col>
      <xdr:colOff>395287</xdr:colOff>
      <xdr:row>24</xdr:row>
      <xdr:rowOff>142885</xdr:rowOff>
    </xdr:to>
    <xdr:graphicFrame macro="">
      <xdr:nvGraphicFramePr>
        <xdr:cNvPr id="5" name="Chart 4">
          <a:extLst>
            <a:ext uri="{FF2B5EF4-FFF2-40B4-BE49-F238E27FC236}">
              <a16:creationId xmlns:a16="http://schemas.microsoft.com/office/drawing/2014/main" id="{9FED887E-0AB2-46D9-5CBF-3DF0B2735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8984</xdr:colOff>
      <xdr:row>0</xdr:row>
      <xdr:rowOff>197688</xdr:rowOff>
    </xdr:from>
    <xdr:to>
      <xdr:col>13</xdr:col>
      <xdr:colOff>251602</xdr:colOff>
      <xdr:row>15</xdr:row>
      <xdr:rowOff>143773</xdr:rowOff>
    </xdr:to>
    <xdr:sp macro="" textlink="">
      <xdr:nvSpPr>
        <xdr:cNvPr id="2" name="TextBox 1">
          <a:extLst>
            <a:ext uri="{FF2B5EF4-FFF2-40B4-BE49-F238E27FC236}">
              <a16:creationId xmlns:a16="http://schemas.microsoft.com/office/drawing/2014/main" id="{791AC74E-CF82-46EA-BC7A-6E038F3F804C}"/>
            </a:ext>
          </a:extLst>
        </xdr:cNvPr>
        <xdr:cNvSpPr txBox="1"/>
      </xdr:nvSpPr>
      <xdr:spPr>
        <a:xfrm>
          <a:off x="4735541" y="197688"/>
          <a:ext cx="4394080" cy="291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linearisation correction model is the best fit of normalised measured power (x axis/input) vs normalised control value (y axis/output)*.  A good fitting model should pass through (0,0) and (1,1), the linear estimate function used here does not enforce the model to pass through (1,1).</a:t>
          </a:r>
        </a:p>
        <a:p>
          <a:endParaRPr lang="en-AU" sz="1100" baseline="0"/>
        </a:p>
        <a:p>
          <a:r>
            <a:rPr lang="en-AU" sz="1100" baseline="0"/>
            <a:t>This example uses a 3</a:t>
          </a:r>
          <a:r>
            <a:rPr lang="en-AU" sz="1100" baseline="30000"/>
            <a:t>rd</a:t>
          </a:r>
          <a:r>
            <a:rPr lang="en-AU" sz="1100" baseline="0"/>
            <a:t> order polynomial.</a:t>
          </a:r>
        </a:p>
        <a:p>
          <a:r>
            <a:rPr lang="en-AU" sz="1100" baseline="0"/>
            <a:t>y = Ax</a:t>
          </a:r>
          <a:r>
            <a:rPr lang="en-AU" sz="1100" baseline="30000"/>
            <a:t>3</a:t>
          </a:r>
          <a:r>
            <a:rPr lang="en-AU" sz="1100" baseline="0"/>
            <a:t> + Bx</a:t>
          </a:r>
          <a:r>
            <a:rPr lang="en-AU" sz="1100" baseline="30000"/>
            <a:t>2</a:t>
          </a:r>
          <a:r>
            <a:rPr lang="en-AU" sz="1100" baseline="0"/>
            <a:t> + Cx + D</a:t>
          </a:r>
        </a:p>
        <a:p>
          <a:endParaRPr lang="en-AU" sz="1100" baseline="0"/>
        </a:p>
        <a:p>
          <a:r>
            <a:rPr lang="en-AU" sz="1100" baseline="0"/>
            <a:t>Other models can be used, e.g., Piecewise linear, LUT.</a:t>
          </a:r>
        </a:p>
        <a:p>
          <a:endParaRPr lang="en-AU" sz="1100" baseline="0"/>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t>*</a:t>
          </a:r>
          <a:r>
            <a:rPr lang="en-AU" sz="1100" baseline="0">
              <a:solidFill>
                <a:schemeClr val="dk1"/>
              </a:solidFill>
              <a:effectLst/>
              <a:latin typeface="+mn-lt"/>
              <a:ea typeface="+mn-ea"/>
              <a:cs typeface="+mn-cs"/>
            </a:rPr>
            <a:t>The output is limited on both axes by zero (0) and maximum output (1).  Corrected control value to be sent to the primary controller may need to be scaled for its nominated input type.  eg. 0.5CV may need to be converted to an 8 bit scale i.e. 255/2 ~ 127.</a:t>
          </a:r>
          <a:endParaRPr lang="en-AU">
            <a:effectLst/>
          </a:endParaRPr>
        </a:p>
        <a:p>
          <a:endParaRPr lang="en-AU" sz="1100" baseline="0"/>
        </a:p>
      </xdr:txBody>
    </xdr:sp>
    <xdr:clientData/>
  </xdr:twoCellAnchor>
  <xdr:twoCellAnchor>
    <xdr:from>
      <xdr:col>5</xdr:col>
      <xdr:colOff>568176</xdr:colOff>
      <xdr:row>16</xdr:row>
      <xdr:rowOff>3864</xdr:rowOff>
    </xdr:from>
    <xdr:to>
      <xdr:col>13</xdr:col>
      <xdr:colOff>281347</xdr:colOff>
      <xdr:row>30</xdr:row>
      <xdr:rowOff>78266</xdr:rowOff>
    </xdr:to>
    <xdr:graphicFrame macro="">
      <xdr:nvGraphicFramePr>
        <xdr:cNvPr id="3" name="Chart 2">
          <a:extLst>
            <a:ext uri="{FF2B5EF4-FFF2-40B4-BE49-F238E27FC236}">
              <a16:creationId xmlns:a16="http://schemas.microsoft.com/office/drawing/2014/main" id="{4C33A961-7A51-24EC-EBCF-0FC533F17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9525</xdr:colOff>
      <xdr:row>1</xdr:row>
      <xdr:rowOff>0</xdr:rowOff>
    </xdr:from>
    <xdr:to>
      <xdr:col>11</xdr:col>
      <xdr:colOff>638175</xdr:colOff>
      <xdr:row>38</xdr:row>
      <xdr:rowOff>0</xdr:rowOff>
    </xdr:to>
    <xdr:sp macro="" textlink="">
      <xdr:nvSpPr>
        <xdr:cNvPr id="2" name="TextBox 1">
          <a:extLst>
            <a:ext uri="{FF2B5EF4-FFF2-40B4-BE49-F238E27FC236}">
              <a16:creationId xmlns:a16="http://schemas.microsoft.com/office/drawing/2014/main" id="{AB702AD4-CC3D-494D-8D05-D787965BBDBE}"/>
            </a:ext>
          </a:extLst>
        </xdr:cNvPr>
        <xdr:cNvSpPr txBox="1"/>
      </xdr:nvSpPr>
      <xdr:spPr>
        <a:xfrm>
          <a:off x="5876925" y="200025"/>
          <a:ext cx="3981450" cy="7210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Component vs SMRLi matrix represents how much each primary excites each photoreceptor class. Individual wavelength information is lost, but this is analogous to what happens when the photopigment is excited by a photon.</a:t>
          </a:r>
        </a:p>
        <a:p>
          <a:endParaRPr lang="en-AU" sz="1100" baseline="0"/>
        </a:p>
        <a:p>
          <a:endParaRPr lang="en-AU" sz="1100" baseline="0"/>
        </a:p>
        <a:p>
          <a:endParaRPr lang="en-AU" sz="1100" baseline="0"/>
        </a:p>
        <a:p>
          <a:endParaRPr lang="en-AU" sz="1100" baseline="0"/>
        </a:p>
        <a:p>
          <a:endParaRPr lang="en-AU" sz="1100" baseline="0"/>
        </a:p>
        <a:p>
          <a:endParaRPr lang="en-AU" sz="1100" baseline="0"/>
        </a:p>
        <a:p>
          <a:r>
            <a:rPr lang="en-AU" sz="1100" baseline="0"/>
            <a:t>Using the individual observer calibrations (e.g. the subject-specific HFP values), the A matrix can be scaled to calculate the desired A' matrix.</a:t>
          </a:r>
        </a:p>
        <a:p>
          <a:endParaRPr lang="en-AU" sz="1100" baseline="0"/>
        </a:p>
        <a:p>
          <a:endParaRPr lang="en-AU" sz="1100" baseline="0"/>
        </a:p>
        <a:p>
          <a:endParaRPr lang="en-AU" sz="1100" baseline="0"/>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An example subject specific A matrix for an individual observe is provided where the vector of excitations (beta = Ap) is computed as alpha-opic irradiance and the input vector (p) is the ratio of maximum primary power - useful for computing PWM duty cycle needed.</a:t>
          </a:r>
          <a:endParaRPr lang="en-AU">
            <a:effectLst/>
          </a:endParaRPr>
        </a:p>
        <a:p>
          <a:endParaRPr lang="en-AU" sz="1100" baseline="0"/>
        </a:p>
        <a:p>
          <a:endParaRPr lang="en-AU" sz="1100" baseline="0"/>
        </a:p>
        <a:p>
          <a:endParaRPr lang="en-AU" sz="1100" baseline="0"/>
        </a:p>
        <a:p>
          <a:endParaRPr lang="en-AU" sz="1100" baseline="0"/>
        </a:p>
        <a:p>
          <a:endParaRPr lang="en-AU" sz="1100" baseline="0"/>
        </a:p>
        <a:p>
          <a:r>
            <a:rPr lang="en-AU" sz="1100" baseline="0"/>
            <a:t>The first A matrix can be converted so that the excitation vector is in units of luminance. This means that the per primary value of the input p vector  will be the luminance contribution of that primary. This allows for a equiluminant stimulus to be easily computed.</a:t>
          </a:r>
        </a:p>
        <a:p>
          <a:endParaRPr lang="en-AU" sz="1100" baseline="0"/>
        </a:p>
        <a:p>
          <a:endParaRPr lang="en-AU" sz="1100" baseline="0"/>
        </a:p>
        <a:p>
          <a:endParaRPr lang="en-AU" sz="1100" baseline="0"/>
        </a:p>
        <a:p>
          <a:endParaRPr lang="en-AU" sz="1100" baseline="0"/>
        </a:p>
        <a:p>
          <a:endParaRPr lang="en-AU" sz="1100" baseline="0"/>
        </a:p>
        <a:p>
          <a:endParaRPr lang="en-AU" sz="1100" baseline="0"/>
        </a:p>
        <a:p>
          <a:endParaRPr lang="en-AU" sz="1100" baseline="0"/>
        </a:p>
        <a:p>
          <a:endParaRPr lang="en-AU" sz="1100" baseline="0"/>
        </a:p>
        <a:p>
          <a:endParaRPr lang="en-AU" sz="1100" baseline="0"/>
        </a:p>
        <a:p>
          <a:endParaRPr lang="en-AU" sz="1100" baseline="0"/>
        </a:p>
        <a:p>
          <a:r>
            <a:rPr lang="en-AU" sz="1100" baseline="0"/>
            <a:t>A further conversion can be made to have the output excitation vector in Trolands. This is useful as pupil size will have a significant effect on the retinal illuminance of a source light.</a:t>
          </a:r>
        </a:p>
      </xdr:txBody>
    </xdr:sp>
    <xdr:clientData/>
  </xdr:twoCellAnchor>
  <xdr:twoCellAnchor>
    <xdr:from>
      <xdr:col>19</xdr:col>
      <xdr:colOff>168090</xdr:colOff>
      <xdr:row>1</xdr:row>
      <xdr:rowOff>0</xdr:rowOff>
    </xdr:from>
    <xdr:to>
      <xdr:col>23</xdr:col>
      <xdr:colOff>796740</xdr:colOff>
      <xdr:row>46</xdr:row>
      <xdr:rowOff>67236</xdr:rowOff>
    </xdr:to>
    <xdr:sp macro="" textlink="">
      <xdr:nvSpPr>
        <xdr:cNvPr id="3" name="TextBox 2">
          <a:extLst>
            <a:ext uri="{FF2B5EF4-FFF2-40B4-BE49-F238E27FC236}">
              <a16:creationId xmlns:a16="http://schemas.microsoft.com/office/drawing/2014/main" id="{0BA4D93C-4827-4527-A395-D3E4D7EB3680}"/>
            </a:ext>
          </a:extLst>
        </xdr:cNvPr>
        <xdr:cNvSpPr txBox="1"/>
      </xdr:nvSpPr>
      <xdr:spPr>
        <a:xfrm>
          <a:off x="16136472" y="201706"/>
          <a:ext cx="3990415" cy="9144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maximum Michelson constrast achievable with the designed system can be calculated from the subject-specific A matrix, using equation 3.</a:t>
          </a:r>
        </a:p>
        <a:p>
          <a:endParaRPr lang="en-AU" sz="1100" baseline="0"/>
        </a:p>
        <a:p>
          <a:r>
            <a:rPr lang="en-AU" sz="1100" baseline="0"/>
            <a:t>The scaling value here will ensure that the primary power range will be as large as possible without exceeding the power range of 0</a:t>
          </a:r>
          <a:r>
            <a:rPr lang="en-AU" sz="1100" b="1" i="0">
              <a:solidFill>
                <a:schemeClr val="dk1"/>
              </a:solidFill>
              <a:effectLst/>
              <a:latin typeface="+mn-lt"/>
              <a:ea typeface="+mn-ea"/>
              <a:cs typeface="+mn-cs"/>
            </a:rPr>
            <a:t>≤ </a:t>
          </a:r>
          <a:r>
            <a:rPr lang="en-AU" sz="1100" baseline="0"/>
            <a:t>p </a:t>
          </a:r>
          <a:r>
            <a:rPr lang="en-AU" sz="1100" b="1" i="0">
              <a:solidFill>
                <a:schemeClr val="dk1"/>
              </a:solidFill>
              <a:effectLst/>
              <a:latin typeface="+mn-lt"/>
              <a:ea typeface="+mn-ea"/>
              <a:cs typeface="+mn-cs"/>
            </a:rPr>
            <a:t>≤</a:t>
          </a:r>
          <a:r>
            <a:rPr lang="en-AU" sz="1100" baseline="0"/>
            <a:t> 1.</a:t>
          </a:r>
        </a:p>
        <a:p>
          <a:endParaRPr lang="en-AU" sz="1100" baseline="0"/>
        </a:p>
        <a:p>
          <a:endParaRPr lang="en-AU" sz="1100" baseline="0"/>
        </a:p>
        <a:p>
          <a:r>
            <a:rPr lang="en-AU" sz="1100" baseline="0"/>
            <a:t>Each column represents a power vector change that will result in a silent modulation of the target photoreceptor. This is done through:  </a:t>
          </a:r>
          <a:r>
            <a:rPr lang="el-GR" sz="1100" baseline="0"/>
            <a:t>Δ</a:t>
          </a:r>
          <a:r>
            <a:rPr lang="en-AU" sz="1100" baseline="0"/>
            <a:t>p = A^-1 </a:t>
          </a:r>
          <a:r>
            <a:rPr lang="en-AU" sz="1100" b="0" i="0">
              <a:solidFill>
                <a:schemeClr val="dk1"/>
              </a:solidFill>
              <a:effectLst/>
              <a:latin typeface="+mn-lt"/>
              <a:ea typeface="+mn-ea"/>
              <a:cs typeface="+mn-cs"/>
            </a:rPr>
            <a:t>×</a:t>
          </a:r>
          <a:r>
            <a:rPr lang="en-AU" sz="1100" baseline="0"/>
            <a:t> </a:t>
          </a:r>
          <a:r>
            <a:rPr lang="el-GR" sz="1100" baseline="0"/>
            <a:t>Δ</a:t>
          </a:r>
          <a:r>
            <a:rPr lang="en-AU" sz="1100" baseline="0"/>
            <a:t>beta. This is effectively a rescaled inverse A matrix.</a:t>
          </a:r>
        </a:p>
        <a:p>
          <a:endParaRPr lang="en-AU" sz="1100" baseline="0"/>
        </a:p>
        <a:p>
          <a:endParaRPr lang="en-AU" sz="1100" baseline="0"/>
        </a:p>
        <a:p>
          <a:endParaRPr lang="en-AU" sz="1100" baseline="0"/>
        </a:p>
        <a:p>
          <a:endParaRPr lang="en-AU" sz="1100" baseline="0"/>
        </a:p>
        <a:p>
          <a:endParaRPr lang="en-AU" sz="1100" baseline="0"/>
        </a:p>
        <a:p>
          <a:endParaRPr lang="en-AU" sz="1100" baseline="0"/>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The photoreceptor low condition (relative primary power) is the absolute value of the negative values of the </a:t>
          </a:r>
          <a:r>
            <a:rPr lang="el-GR" sz="1100" baseline="0">
              <a:solidFill>
                <a:schemeClr val="dk1"/>
              </a:solidFill>
              <a:effectLst/>
              <a:latin typeface="+mn-lt"/>
              <a:ea typeface="+mn-ea"/>
              <a:cs typeface="+mn-cs"/>
            </a:rPr>
            <a:t>Δ</a:t>
          </a:r>
          <a:r>
            <a:rPr lang="en-AU" sz="1100" baseline="0">
              <a:solidFill>
                <a:schemeClr val="dk1"/>
              </a:solidFill>
              <a:effectLst/>
              <a:latin typeface="+mn-lt"/>
              <a:ea typeface="+mn-ea"/>
              <a:cs typeface="+mn-cs"/>
            </a:rPr>
            <a:t>p vectors, and zero for the positive values.  Where a unit step (increase) for a given class requires the reduction of a primary, the starting/low condition must be able to accommodate this change.  </a:t>
          </a:r>
        </a:p>
        <a:p>
          <a:endParaRPr lang="en-AU" sz="1100" baseline="0"/>
        </a:p>
        <a:p>
          <a:endParaRPr lang="en-AU" sz="1100" baseline="0"/>
        </a:p>
        <a:p>
          <a:endParaRPr lang="en-AU" sz="1100" baseline="0"/>
        </a:p>
        <a:p>
          <a:endParaRPr lang="en-AU" sz="1100" baseline="0"/>
        </a:p>
        <a:p>
          <a:r>
            <a:rPr lang="en-AU" sz="1100" baseline="0"/>
            <a:t>The A matrix can be used from the primary powers to calculate the corresponding photoreceptor excitations at the low conditions.</a:t>
          </a:r>
        </a:p>
        <a:p>
          <a:endParaRPr lang="en-AU" sz="1100" baseline="0"/>
        </a:p>
        <a:p>
          <a:endParaRPr lang="en-AU" sz="1100" baseline="0"/>
        </a:p>
        <a:p>
          <a:endParaRPr lang="en-AU" sz="1100" baseline="0"/>
        </a:p>
        <a:p>
          <a:endParaRPr lang="en-AU" sz="1100" baseline="0"/>
        </a:p>
        <a:p>
          <a:endParaRPr lang="en-AU" sz="1100" baseline="0"/>
        </a:p>
        <a:p>
          <a:endParaRPr lang="en-AU" sz="1100" baseline="0"/>
        </a:p>
        <a:p>
          <a:pPr eaLnBrk="1" fontAlgn="auto" latinLnBrk="0" hangingPunct="1"/>
          <a:endParaRPr lang="en-AU" sz="1100" baseline="0">
            <a:solidFill>
              <a:schemeClr val="dk1"/>
            </a:solidFill>
            <a:effectLst/>
            <a:latin typeface="+mn-lt"/>
            <a:ea typeface="+mn-ea"/>
            <a:cs typeface="+mn-cs"/>
          </a:endParaRPr>
        </a:p>
        <a:p>
          <a:pPr eaLnBrk="1" fontAlgn="auto" latinLnBrk="0" hangingPunct="1"/>
          <a:r>
            <a:rPr lang="en-AU" sz="1100" baseline="0">
              <a:solidFill>
                <a:schemeClr val="dk1"/>
              </a:solidFill>
              <a:effectLst/>
              <a:latin typeface="+mn-lt"/>
              <a:ea typeface="+mn-ea"/>
              <a:cs typeface="+mn-cs"/>
            </a:rPr>
            <a:t>The photoreceptor high condition (relative primary power) is the positive values of the </a:t>
          </a:r>
          <a:r>
            <a:rPr lang="el-GR" sz="1100" baseline="0">
              <a:solidFill>
                <a:schemeClr val="dk1"/>
              </a:solidFill>
              <a:effectLst/>
              <a:latin typeface="+mn-lt"/>
              <a:ea typeface="+mn-ea"/>
              <a:cs typeface="+mn-cs"/>
            </a:rPr>
            <a:t>Δ</a:t>
          </a:r>
          <a:r>
            <a:rPr lang="en-AU" sz="1100" baseline="0">
              <a:solidFill>
                <a:schemeClr val="dk1"/>
              </a:solidFill>
              <a:effectLst/>
              <a:latin typeface="+mn-lt"/>
              <a:ea typeface="+mn-ea"/>
              <a:cs typeface="+mn-cs"/>
            </a:rPr>
            <a:t>p vector, and zero for the negative values.  </a:t>
          </a:r>
        </a:p>
        <a:p>
          <a:pPr eaLnBrk="1" fontAlgn="auto" latinLnBrk="0" hangingPunct="1"/>
          <a:endParaRPr lang="en-AU" sz="1100" baseline="0">
            <a:solidFill>
              <a:schemeClr val="dk1"/>
            </a:solidFill>
            <a:effectLst/>
            <a:latin typeface="+mn-lt"/>
            <a:ea typeface="+mn-ea"/>
            <a:cs typeface="+mn-cs"/>
          </a:endParaRPr>
        </a:p>
        <a:p>
          <a:pPr eaLnBrk="1" fontAlgn="auto" latinLnBrk="0" hangingPunct="1"/>
          <a:endParaRPr lang="en-AU" sz="1100" baseline="0">
            <a:solidFill>
              <a:schemeClr val="dk1"/>
            </a:solidFill>
            <a:effectLst/>
            <a:latin typeface="+mn-lt"/>
            <a:ea typeface="+mn-ea"/>
            <a:cs typeface="+mn-cs"/>
          </a:endParaRPr>
        </a:p>
        <a:p>
          <a:pPr eaLnBrk="1" fontAlgn="auto" latinLnBrk="0" hangingPunct="1"/>
          <a:br>
            <a:rPr lang="en-AU" sz="1100" baseline="0">
              <a:solidFill>
                <a:schemeClr val="dk1"/>
              </a:solidFill>
              <a:effectLst/>
              <a:latin typeface="+mn-lt"/>
              <a:ea typeface="+mn-ea"/>
              <a:cs typeface="+mn-cs"/>
            </a:rPr>
          </a:br>
          <a:endParaRPr lang="en-AU" sz="1100" baseline="0">
            <a:solidFill>
              <a:schemeClr val="dk1"/>
            </a:solidFill>
            <a:effectLst/>
            <a:latin typeface="+mn-lt"/>
            <a:ea typeface="+mn-ea"/>
            <a:cs typeface="+mn-cs"/>
          </a:endParaRPr>
        </a:p>
        <a:p>
          <a:pPr eaLnBrk="1" fontAlgn="auto" latinLnBrk="0" hangingPunct="1"/>
          <a:endParaRPr lang="en-AU" sz="1100" baseline="0">
            <a:solidFill>
              <a:schemeClr val="dk1"/>
            </a:solidFill>
            <a:effectLst/>
            <a:latin typeface="+mn-lt"/>
            <a:ea typeface="+mn-ea"/>
            <a:cs typeface="+mn-cs"/>
          </a:endParaRPr>
        </a:p>
        <a:p>
          <a:pPr eaLnBrk="1" fontAlgn="auto" latinLnBrk="0" hangingPunct="1"/>
          <a:endParaRPr lang="en-AU" sz="1100" baseline="0">
            <a:solidFill>
              <a:schemeClr val="dk1"/>
            </a:solidFill>
            <a:effectLst/>
            <a:latin typeface="+mn-lt"/>
            <a:ea typeface="+mn-ea"/>
            <a:cs typeface="+mn-cs"/>
          </a:endParaRPr>
        </a:p>
        <a:p>
          <a:pPr eaLnBrk="1" fontAlgn="auto" latinLnBrk="0" hangingPunct="1"/>
          <a:endParaRPr lang="en-AU" sz="1100" baseline="0">
            <a:solidFill>
              <a:schemeClr val="dk1"/>
            </a:solidFill>
            <a:effectLst/>
            <a:latin typeface="+mn-lt"/>
            <a:ea typeface="+mn-ea"/>
            <a:cs typeface="+mn-cs"/>
          </a:endParaRPr>
        </a:p>
        <a:p>
          <a:pPr eaLnBrk="1" fontAlgn="auto" latinLnBrk="0" hangingPunct="1"/>
          <a:endParaRPr lang="en-AU">
            <a:effectLst/>
          </a:endParaRPr>
        </a:p>
        <a:p>
          <a:r>
            <a:rPr lang="en-AU" sz="1100" baseline="0">
              <a:solidFill>
                <a:schemeClr val="dk1"/>
              </a:solidFill>
              <a:effectLst/>
              <a:latin typeface="+mn-lt"/>
              <a:ea typeface="+mn-ea"/>
              <a:cs typeface="+mn-cs"/>
            </a:rPr>
            <a:t>The A matrix can be used from the primary powers to calculate the corresponding photoreceptor excitations at the high conditions.</a:t>
          </a:r>
          <a:r>
            <a:rPr lang="en-AU">
              <a:effectLst/>
            </a:rPr>
            <a:t> Note that the non-targeted photoreceptor excitations remain constant between the two conditions.</a:t>
          </a:r>
          <a:endParaRPr lang="en-AU"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13</xdr:row>
      <xdr:rowOff>0</xdr:rowOff>
    </xdr:from>
    <xdr:to>
      <xdr:col>10</xdr:col>
      <xdr:colOff>38100</xdr:colOff>
      <xdr:row>22</xdr:row>
      <xdr:rowOff>104776</xdr:rowOff>
    </xdr:to>
    <xdr:sp macro="" textlink="">
      <xdr:nvSpPr>
        <xdr:cNvPr id="2" name="TextBox 1">
          <a:extLst>
            <a:ext uri="{FF2B5EF4-FFF2-40B4-BE49-F238E27FC236}">
              <a16:creationId xmlns:a16="http://schemas.microsoft.com/office/drawing/2014/main" id="{18E90F1D-7A96-476C-A83B-3EBC8FFAD475}"/>
            </a:ext>
          </a:extLst>
        </xdr:cNvPr>
        <xdr:cNvSpPr txBox="1"/>
      </xdr:nvSpPr>
      <xdr:spPr>
        <a:xfrm>
          <a:off x="2667000" y="2486025"/>
          <a:ext cx="5114925" cy="1819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stimulus can now be generated.</a:t>
          </a:r>
        </a:p>
        <a:p>
          <a:endParaRPr lang="en-AU" sz="1100" baseline="0"/>
        </a:p>
        <a:p>
          <a:r>
            <a:rPr lang="en-AU" sz="1100" baseline="0"/>
            <a:t>This example uses a 2 second </a:t>
          </a:r>
          <a:r>
            <a:rPr lang="en-AU" sz="1100" baseline="0">
              <a:solidFill>
                <a:schemeClr val="dk1"/>
              </a:solidFill>
              <a:effectLst/>
              <a:latin typeface="+mn-lt"/>
              <a:ea typeface="+mn-ea"/>
              <a:cs typeface="+mn-cs"/>
            </a:rPr>
            <a:t>temporal white </a:t>
          </a:r>
          <a:r>
            <a:rPr lang="en-AU" sz="1100" baseline="0"/>
            <a:t>noise stimulus followed by a one cycle of a 1 Hz melanopsin-directed stimulus then 1 second of noise.  The goal in this example is to use the noise to desensitise SMLR and then test i with the sinusoid.</a:t>
          </a:r>
        </a:p>
        <a:p>
          <a:endParaRPr lang="en-AU" sz="1100" baseline="0"/>
        </a:p>
        <a:p>
          <a:r>
            <a:rPr lang="en-AU" sz="1100" baseline="0"/>
            <a:t>A waveform that may be used in an experimental protocol is shown below.</a:t>
          </a:r>
        </a:p>
        <a:p>
          <a:endParaRPr lang="en-AU" sz="1100" baseline="0"/>
        </a:p>
        <a:p>
          <a:r>
            <a:rPr lang="en-AU" sz="1100" baseline="0"/>
            <a:t>It can, however, misrepresent what is actually happening.</a:t>
          </a:r>
        </a:p>
      </xdr:txBody>
    </xdr:sp>
    <xdr:clientData/>
  </xdr:twoCellAnchor>
  <xdr:twoCellAnchor editAs="oneCell">
    <xdr:from>
      <xdr:col>4</xdr:col>
      <xdr:colOff>13360</xdr:colOff>
      <xdr:row>24</xdr:row>
      <xdr:rowOff>10226</xdr:rowOff>
    </xdr:from>
    <xdr:to>
      <xdr:col>9</xdr:col>
      <xdr:colOff>734001</xdr:colOff>
      <xdr:row>38</xdr:row>
      <xdr:rowOff>57226</xdr:rowOff>
    </xdr:to>
    <xdr:pic>
      <xdr:nvPicPr>
        <xdr:cNvPr id="4" name="Picture 3">
          <a:extLst>
            <a:ext uri="{FF2B5EF4-FFF2-40B4-BE49-F238E27FC236}">
              <a16:creationId xmlns:a16="http://schemas.microsoft.com/office/drawing/2014/main" id="{8CE25577-9770-8DC1-58EF-68B23503CCBB}"/>
            </a:ext>
          </a:extLst>
        </xdr:cNvPr>
        <xdr:cNvPicPr>
          <a:picLocks noChangeAspect="1"/>
        </xdr:cNvPicPr>
      </xdr:nvPicPr>
      <xdr:blipFill rotWithShape="1">
        <a:blip xmlns:r="http://schemas.openxmlformats.org/officeDocument/2006/relationships" r:embed="rId1"/>
        <a:srcRect l="616" t="1018" r="547" b="711"/>
        <a:stretch/>
      </xdr:blipFill>
      <xdr:spPr>
        <a:xfrm>
          <a:off x="2682157" y="4548080"/>
          <a:ext cx="5042835" cy="2688839"/>
        </a:xfrm>
        <a:prstGeom prst="rect">
          <a:avLst/>
        </a:prstGeom>
      </xdr:spPr>
    </xdr:pic>
    <xdr:clientData/>
  </xdr:twoCellAnchor>
  <xdr:twoCellAnchor>
    <xdr:from>
      <xdr:col>10</xdr:col>
      <xdr:colOff>503208</xdr:colOff>
      <xdr:row>0</xdr:row>
      <xdr:rowOff>188702</xdr:rowOff>
    </xdr:from>
    <xdr:to>
      <xdr:col>19</xdr:col>
      <xdr:colOff>128319</xdr:colOff>
      <xdr:row>14</xdr:row>
      <xdr:rowOff>89858</xdr:rowOff>
    </xdr:to>
    <xdr:sp macro="" textlink="">
      <xdr:nvSpPr>
        <xdr:cNvPr id="5" name="TextBox 4">
          <a:extLst>
            <a:ext uri="{FF2B5EF4-FFF2-40B4-BE49-F238E27FC236}">
              <a16:creationId xmlns:a16="http://schemas.microsoft.com/office/drawing/2014/main" id="{E9C2A9C2-3E84-4289-A082-514F8B5DDBEA}"/>
            </a:ext>
          </a:extLst>
        </xdr:cNvPr>
        <xdr:cNvSpPr txBox="1"/>
      </xdr:nvSpPr>
      <xdr:spPr>
        <a:xfrm>
          <a:off x="8195095" y="188702"/>
          <a:ext cx="4962705" cy="2560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calculations have shown that a suitable background for a melanopsin-directed stimulus (for this application) is </a:t>
          </a:r>
        </a:p>
        <a:p>
          <a:r>
            <a:rPr lang="en-AU" sz="1100" baseline="0"/>
            <a:t>           SMLRi_bg = 2500Td * [0.2, 0.263, 0.737, 0.496, 0.4334]</a:t>
          </a:r>
        </a:p>
        <a:p>
          <a:endParaRPr lang="en-AU" sz="1100" baseline="0"/>
        </a:p>
        <a:p>
          <a:r>
            <a:rPr lang="en-AU" sz="1100" baseline="0"/>
            <a:t>The noise varies around these background values, and noise intensity may be scaled - in this case, during the noise portions each photoreceptor's noise intensity scales the same reference noise by [0.05 0.03 0.03 0.02 0].  System gamut may limit these values.</a:t>
          </a:r>
        </a:p>
        <a:p>
          <a:r>
            <a:rPr lang="en-AU" sz="1100" baseline="0"/>
            <a:t>Scale values may not represent exact contrast</a:t>
          </a:r>
        </a:p>
        <a:p>
          <a:endParaRPr lang="en-AU" sz="1100" baseline="0"/>
        </a:p>
        <a:p>
          <a:r>
            <a:rPr lang="en-AU" sz="1100" baseline="0"/>
            <a:t>During the sinusoidal portion, the SMLR excitations are held at the constant background and i is modulated around the background (including scaling of 0.08). </a:t>
          </a:r>
        </a:p>
        <a:p>
          <a:endParaRPr lang="en-AU" sz="1100" baseline="0"/>
        </a:p>
        <a:p>
          <a:r>
            <a:rPr lang="en-AU" sz="1100" baseline="0"/>
            <a:t>A more accurate representation of the SMLRi data is shown below.</a:t>
          </a:r>
        </a:p>
        <a:p>
          <a:endParaRPr lang="en-AU" sz="1100" baseline="0"/>
        </a:p>
      </xdr:txBody>
    </xdr:sp>
    <xdr:clientData/>
  </xdr:twoCellAnchor>
  <xdr:twoCellAnchor>
    <xdr:from>
      <xdr:col>10</xdr:col>
      <xdr:colOff>513092</xdr:colOff>
      <xdr:row>15</xdr:row>
      <xdr:rowOff>151504</xdr:rowOff>
    </xdr:from>
    <xdr:to>
      <xdr:col>19</xdr:col>
      <xdr:colOff>107831</xdr:colOff>
      <xdr:row>30</xdr:row>
      <xdr:rowOff>64161</xdr:rowOff>
    </xdr:to>
    <xdr:graphicFrame macro="">
      <xdr:nvGraphicFramePr>
        <xdr:cNvPr id="6" name="Chart 5">
          <a:extLst>
            <a:ext uri="{FF2B5EF4-FFF2-40B4-BE49-F238E27FC236}">
              <a16:creationId xmlns:a16="http://schemas.microsoft.com/office/drawing/2014/main" id="{84B1C4CC-89AE-5474-528E-AE46510E5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14</xdr:col>
      <xdr:colOff>1</xdr:colOff>
      <xdr:row>1</xdr:row>
      <xdr:rowOff>0</xdr:rowOff>
    </xdr:from>
    <xdr:to>
      <xdr:col>18</xdr:col>
      <xdr:colOff>219075</xdr:colOff>
      <xdr:row>10</xdr:row>
      <xdr:rowOff>161925</xdr:rowOff>
    </xdr:to>
    <xdr:sp macro="" textlink="">
      <xdr:nvSpPr>
        <xdr:cNvPr id="2" name="TextBox 1">
          <a:extLst>
            <a:ext uri="{FF2B5EF4-FFF2-40B4-BE49-F238E27FC236}">
              <a16:creationId xmlns:a16="http://schemas.microsoft.com/office/drawing/2014/main" id="{A1E4371F-5AEB-40E9-A00F-9B8A02BF3A9F}"/>
            </a:ext>
          </a:extLst>
        </xdr:cNvPr>
        <xdr:cNvSpPr txBox="1"/>
      </xdr:nvSpPr>
      <xdr:spPr>
        <a:xfrm>
          <a:off x="11220451" y="200025"/>
          <a:ext cx="3571874" cy="18764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The component solution-per-timestep is calculated.</a:t>
          </a:r>
        </a:p>
        <a:p>
          <a:r>
            <a:rPr lang="en-AU" sz="1100" baseline="0"/>
            <a:t>The linearisation per-timestep is then performed.</a:t>
          </a:r>
        </a:p>
        <a:p>
          <a:r>
            <a:rPr lang="en-AU" sz="1100" baseline="0"/>
            <a:t>This is the control data to be sent to the stimulus generator.</a:t>
          </a:r>
        </a:p>
        <a:p>
          <a:endParaRPr lang="en-AU" sz="1100" baseline="0"/>
        </a:p>
        <a:p>
          <a:r>
            <a:rPr lang="en-AU" sz="1100" baseline="0"/>
            <a:t>Ensure that neither set includes a sample outside 0 to 1.</a:t>
          </a:r>
        </a:p>
        <a:p>
          <a:r>
            <a:rPr lang="en-AU" sz="1100" baseline="0"/>
            <a:t>Values trivially outside this range (i.e. justifiably within computational limits, e.g. -1e-8 or 1.00000001) can be rounded with minimal impact.</a:t>
          </a:r>
        </a:p>
        <a:p>
          <a:endParaRPr lang="en-AU" sz="1100" baseline="0"/>
        </a:p>
        <a:p>
          <a:endParaRPr lang="en-AU" sz="1100" baseline="0"/>
        </a:p>
      </xdr:txBody>
    </xdr:sp>
    <xdr:clientData/>
  </xdr:twoCellAnchor>
  <xdr:twoCellAnchor>
    <xdr:from>
      <xdr:col>14</xdr:col>
      <xdr:colOff>4762</xdr:colOff>
      <xdr:row>16</xdr:row>
      <xdr:rowOff>171450</xdr:rowOff>
    </xdr:from>
    <xdr:to>
      <xdr:col>19</xdr:col>
      <xdr:colOff>385762</xdr:colOff>
      <xdr:row>31</xdr:row>
      <xdr:rowOff>57150</xdr:rowOff>
    </xdr:to>
    <xdr:graphicFrame macro="">
      <xdr:nvGraphicFramePr>
        <xdr:cNvPr id="3" name="Chart 2">
          <a:extLst>
            <a:ext uri="{FF2B5EF4-FFF2-40B4-BE49-F238E27FC236}">
              <a16:creationId xmlns:a16="http://schemas.microsoft.com/office/drawing/2014/main" id="{B372C17C-91CE-B3D4-9AEA-396B838C0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21AF7-5714-4944-B30C-A87FC9498731}">
  <sheetPr codeName="Sheet1"/>
  <dimension ref="A1"/>
  <sheetViews>
    <sheetView workbookViewId="0"/>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69BD-C983-6046-8B9C-EF9B88E2AA15}">
  <sheetPr codeName="Sheet6"/>
  <dimension ref="A1:I471"/>
  <sheetViews>
    <sheetView tabSelected="1" topLeftCell="A353" workbookViewId="0">
      <selection activeCell="A364" sqref="A364"/>
    </sheetView>
  </sheetViews>
  <sheetFormatPr baseColWidth="10" defaultColWidth="12.5" defaultRowHeight="16" x14ac:dyDescent="0.2"/>
  <cols>
    <col min="1" max="1" width="18.33203125" style="2" bestFit="1" customWidth="1"/>
    <col min="2" max="16384" width="12.5" style="4"/>
  </cols>
  <sheetData>
    <row r="1" spans="1:9" x14ac:dyDescent="0.2">
      <c r="B1" s="48" t="s">
        <v>0</v>
      </c>
      <c r="C1" s="48"/>
      <c r="D1" s="48"/>
      <c r="E1" s="48"/>
      <c r="F1" s="48"/>
    </row>
    <row r="2" spans="1:9" s="2" customFormat="1" x14ac:dyDescent="0.2">
      <c r="A2" s="1" t="s">
        <v>1</v>
      </c>
      <c r="B2" s="14" t="s">
        <v>2</v>
      </c>
      <c r="C2" s="17" t="s">
        <v>3</v>
      </c>
      <c r="D2" s="16" t="s">
        <v>4</v>
      </c>
      <c r="E2" s="18" t="s">
        <v>5</v>
      </c>
      <c r="F2" s="15" t="s">
        <v>6</v>
      </c>
      <c r="H2" s="2" t="s">
        <v>7</v>
      </c>
      <c r="I2" s="19" t="s">
        <v>8</v>
      </c>
    </row>
    <row r="3" spans="1:9" x14ac:dyDescent="0.2">
      <c r="A3" s="2">
        <v>380</v>
      </c>
      <c r="B3" s="3">
        <v>0</v>
      </c>
      <c r="C3" s="3">
        <v>0</v>
      </c>
      <c r="D3" s="3">
        <v>0</v>
      </c>
      <c r="E3" s="3">
        <v>5.8900000000000001E-4</v>
      </c>
      <c r="F3" s="3">
        <v>9.1816499999999998E-4</v>
      </c>
      <c r="H3" s="2">
        <v>360</v>
      </c>
      <c r="I3" s="46">
        <v>1.3398E-8</v>
      </c>
    </row>
    <row r="4" spans="1:9" x14ac:dyDescent="0.2">
      <c r="A4" s="2">
        <v>381</v>
      </c>
      <c r="B4" s="3">
        <v>0</v>
      </c>
      <c r="C4" s="3">
        <v>0</v>
      </c>
      <c r="D4" s="3">
        <v>0</v>
      </c>
      <c r="E4" s="3">
        <v>6.6500000000000001E-4</v>
      </c>
      <c r="F4" s="3">
        <v>1.04557E-3</v>
      </c>
      <c r="H4" s="47">
        <v>361</v>
      </c>
      <c r="I4" s="46">
        <v>2.0294E-8</v>
      </c>
    </row>
    <row r="5" spans="1:9" x14ac:dyDescent="0.2">
      <c r="A5" s="2">
        <v>382</v>
      </c>
      <c r="B5" s="3">
        <v>0</v>
      </c>
      <c r="C5" s="3">
        <v>0</v>
      </c>
      <c r="D5" s="3">
        <v>0</v>
      </c>
      <c r="E5" s="3">
        <v>7.5199999999999996E-4</v>
      </c>
      <c r="F5" s="3">
        <v>1.17858E-3</v>
      </c>
      <c r="H5" s="47">
        <v>362</v>
      </c>
      <c r="I5" s="46">
        <v>3.0559999999999997E-8</v>
      </c>
    </row>
    <row r="6" spans="1:9" x14ac:dyDescent="0.2">
      <c r="A6" s="2">
        <v>383</v>
      </c>
      <c r="B6" s="3">
        <v>0</v>
      </c>
      <c r="C6" s="3">
        <v>0</v>
      </c>
      <c r="D6" s="3">
        <v>0</v>
      </c>
      <c r="E6" s="3">
        <v>8.5400000000000005E-4</v>
      </c>
      <c r="F6" s="3">
        <v>1.3227899999999999E-3</v>
      </c>
      <c r="H6" s="47">
        <v>363</v>
      </c>
      <c r="I6" s="46">
        <v>4.5739999999999998E-8</v>
      </c>
    </row>
    <row r="7" spans="1:9" x14ac:dyDescent="0.2">
      <c r="A7" s="2">
        <v>384</v>
      </c>
      <c r="B7" s="3">
        <v>0</v>
      </c>
      <c r="C7" s="3">
        <v>0</v>
      </c>
      <c r="D7" s="3">
        <v>0</v>
      </c>
      <c r="E7" s="3">
        <v>9.7199999999999999E-4</v>
      </c>
      <c r="F7" s="3">
        <v>1.4838099999999999E-3</v>
      </c>
      <c r="H7" s="47">
        <v>364</v>
      </c>
      <c r="I7" s="46">
        <v>6.8050000000000004E-8</v>
      </c>
    </row>
    <row r="8" spans="1:9" x14ac:dyDescent="0.2">
      <c r="A8" s="2">
        <v>385</v>
      </c>
      <c r="B8" s="3">
        <v>0</v>
      </c>
      <c r="C8" s="3">
        <v>0</v>
      </c>
      <c r="D8" s="3">
        <v>0</v>
      </c>
      <c r="E8" s="3">
        <v>1.108E-3</v>
      </c>
      <c r="F8" s="3">
        <v>1.66724E-3</v>
      </c>
      <c r="H8" s="47">
        <v>365</v>
      </c>
      <c r="I8" s="46">
        <v>1.0065E-7</v>
      </c>
    </row>
    <row r="9" spans="1:9" x14ac:dyDescent="0.2">
      <c r="A9" s="2">
        <v>386</v>
      </c>
      <c r="B9" s="3">
        <v>0</v>
      </c>
      <c r="C9" s="3">
        <v>0</v>
      </c>
      <c r="D9" s="3">
        <v>0</v>
      </c>
      <c r="E9" s="3">
        <v>1.268E-3</v>
      </c>
      <c r="F9" s="3">
        <v>1.88102E-3</v>
      </c>
      <c r="H9" s="47">
        <v>366</v>
      </c>
      <c r="I9" s="46">
        <v>1.4798000000000001E-7</v>
      </c>
    </row>
    <row r="10" spans="1:9" x14ac:dyDescent="0.2">
      <c r="A10" s="2">
        <v>387</v>
      </c>
      <c r="B10" s="3">
        <v>0</v>
      </c>
      <c r="C10" s="3">
        <v>0</v>
      </c>
      <c r="D10" s="3">
        <v>0</v>
      </c>
      <c r="E10" s="3">
        <v>1.4530000000000001E-3</v>
      </c>
      <c r="F10" s="3">
        <v>2.1298900000000002E-3</v>
      </c>
      <c r="H10" s="47">
        <v>367</v>
      </c>
      <c r="I10" s="46">
        <v>2.1626999999999999E-7</v>
      </c>
    </row>
    <row r="11" spans="1:9" x14ac:dyDescent="0.2">
      <c r="A11" s="2">
        <v>388</v>
      </c>
      <c r="B11" s="3">
        <v>0</v>
      </c>
      <c r="C11" s="3">
        <v>0</v>
      </c>
      <c r="D11" s="3">
        <v>0</v>
      </c>
      <c r="E11" s="3">
        <v>1.668E-3</v>
      </c>
      <c r="F11" s="3">
        <v>2.41457E-3</v>
      </c>
      <c r="H11" s="47">
        <v>368</v>
      </c>
      <c r="I11" s="46">
        <v>3.1419999999999999E-7</v>
      </c>
    </row>
    <row r="12" spans="1:9" x14ac:dyDescent="0.2">
      <c r="A12" s="2">
        <v>389</v>
      </c>
      <c r="B12" s="3">
        <v>0</v>
      </c>
      <c r="C12" s="3">
        <v>0</v>
      </c>
      <c r="D12" s="3">
        <v>0</v>
      </c>
      <c r="E12" s="3">
        <v>1.918E-3</v>
      </c>
      <c r="F12" s="3">
        <v>2.7358299999999999E-3</v>
      </c>
      <c r="H12" s="47">
        <v>369</v>
      </c>
      <c r="I12" s="46">
        <v>4.5369999999999999E-7</v>
      </c>
    </row>
    <row r="13" spans="1:9" x14ac:dyDescent="0.2">
      <c r="A13" s="2">
        <v>390</v>
      </c>
      <c r="B13" s="3">
        <v>6.1426500000000004E-3</v>
      </c>
      <c r="C13" s="3">
        <v>3.5822700000000002E-4</v>
      </c>
      <c r="D13" s="3">
        <v>4.0761900000000002E-4</v>
      </c>
      <c r="E13" s="3">
        <v>2.209E-3</v>
      </c>
      <c r="F13" s="3">
        <v>3.0944200000000001E-3</v>
      </c>
      <c r="H13" s="47">
        <v>370</v>
      </c>
      <c r="I13" s="46">
        <v>6.511E-7</v>
      </c>
    </row>
    <row r="14" spans="1:9" x14ac:dyDescent="0.2">
      <c r="A14" s="2">
        <v>391</v>
      </c>
      <c r="B14" s="3">
        <v>7.4428000000000003E-3</v>
      </c>
      <c r="C14" s="3">
        <v>4.3866E-4</v>
      </c>
      <c r="D14" s="3">
        <v>4.9706800000000003E-4</v>
      </c>
      <c r="E14" s="3">
        <v>2.5469999999999998E-3</v>
      </c>
      <c r="F14" s="3">
        <v>3.5070600000000002E-3</v>
      </c>
      <c r="H14" s="47">
        <v>371</v>
      </c>
      <c r="I14" s="46">
        <v>9.2880000000000001E-7</v>
      </c>
    </row>
    <row r="15" spans="1:9" x14ac:dyDescent="0.2">
      <c r="A15" s="2">
        <v>392</v>
      </c>
      <c r="B15" s="3">
        <v>9.0166099999999996E-3</v>
      </c>
      <c r="C15" s="3">
        <v>5.3622999999999995E-4</v>
      </c>
      <c r="D15" s="3">
        <v>6.04713E-4</v>
      </c>
      <c r="E15" s="3">
        <v>2.9390000000000002E-3</v>
      </c>
      <c r="F15" s="3">
        <v>3.9907800000000002E-3</v>
      </c>
      <c r="H15" s="47">
        <v>372</v>
      </c>
      <c r="I15" s="46">
        <v>1.3175000000000001E-6</v>
      </c>
    </row>
    <row r="16" spans="1:9" x14ac:dyDescent="0.2">
      <c r="A16" s="2">
        <v>393</v>
      </c>
      <c r="B16" s="3">
        <v>1.0917E-2</v>
      </c>
      <c r="C16" s="3">
        <v>6.5406100000000005E-4</v>
      </c>
      <c r="D16" s="3">
        <v>7.3364000000000003E-4</v>
      </c>
      <c r="E16" s="3">
        <v>3.3939999999999999E-3</v>
      </c>
      <c r="F16" s="3">
        <v>4.5467900000000002E-3</v>
      </c>
      <c r="H16" s="47">
        <v>373</v>
      </c>
      <c r="I16" s="46">
        <v>1.8572E-6</v>
      </c>
    </row>
    <row r="17" spans="1:9" x14ac:dyDescent="0.2">
      <c r="A17" s="2">
        <v>394</v>
      </c>
      <c r="B17" s="3">
        <v>1.32053E-2</v>
      </c>
      <c r="C17" s="3">
        <v>7.9564900000000005E-4</v>
      </c>
      <c r="D17" s="3">
        <v>8.8724699999999997E-4</v>
      </c>
      <c r="E17" s="3">
        <v>3.921E-3</v>
      </c>
      <c r="F17" s="3">
        <v>5.1762500000000003E-3</v>
      </c>
      <c r="H17" s="47">
        <v>374</v>
      </c>
      <c r="I17" s="46">
        <v>2.6019999999999998E-6</v>
      </c>
    </row>
    <row r="18" spans="1:9" x14ac:dyDescent="0.2">
      <c r="A18" s="2">
        <v>395</v>
      </c>
      <c r="B18" s="3">
        <v>1.59515E-2</v>
      </c>
      <c r="C18" s="3">
        <v>9.6482800000000004E-4</v>
      </c>
      <c r="D18" s="3">
        <v>1.0692099999999999E-3</v>
      </c>
      <c r="E18" s="3">
        <v>4.5300000000000002E-3</v>
      </c>
      <c r="F18" s="3">
        <v>5.8803500000000003E-3</v>
      </c>
      <c r="H18" s="47">
        <v>375</v>
      </c>
      <c r="I18" s="46">
        <v>3.625E-6</v>
      </c>
    </row>
    <row r="19" spans="1:9" x14ac:dyDescent="0.2">
      <c r="A19" s="2">
        <v>396</v>
      </c>
      <c r="B19" s="3">
        <v>1.92347E-2</v>
      </c>
      <c r="C19" s="3">
        <v>1.1657200000000001E-3</v>
      </c>
      <c r="D19" s="3">
        <v>1.2834000000000001E-3</v>
      </c>
      <c r="E19" s="3">
        <v>5.2399999999999999E-3</v>
      </c>
      <c r="F19" s="3">
        <v>6.6933399999999999E-3</v>
      </c>
      <c r="H19" s="47">
        <v>376</v>
      </c>
      <c r="I19" s="46">
        <v>5.0900000000000004E-6</v>
      </c>
    </row>
    <row r="20" spans="1:9" x14ac:dyDescent="0.2">
      <c r="A20" s="2">
        <v>397</v>
      </c>
      <c r="B20" s="3">
        <v>2.31436E-2</v>
      </c>
      <c r="C20" s="3">
        <v>1.40263E-3</v>
      </c>
      <c r="D20" s="3">
        <v>1.53382E-3</v>
      </c>
      <c r="E20" s="3">
        <v>6.0499999999999998E-3</v>
      </c>
      <c r="F20" s="3">
        <v>7.6510199999999997E-3</v>
      </c>
      <c r="H20" s="47">
        <v>377</v>
      </c>
      <c r="I20" s="46">
        <v>6.9070000000000001E-6</v>
      </c>
    </row>
    <row r="21" spans="1:9" x14ac:dyDescent="0.2">
      <c r="A21" s="2">
        <v>398</v>
      </c>
      <c r="B21" s="3">
        <v>2.7775000000000001E-2</v>
      </c>
      <c r="C21" s="3">
        <v>1.6799199999999999E-3</v>
      </c>
      <c r="D21" s="3">
        <v>1.8244299999999999E-3</v>
      </c>
      <c r="E21" s="3">
        <v>6.9800000000000001E-3</v>
      </c>
      <c r="F21" s="3">
        <v>8.7569399999999995E-3</v>
      </c>
      <c r="H21" s="47">
        <v>378</v>
      </c>
      <c r="I21" s="46">
        <v>9.4490000000000005E-6</v>
      </c>
    </row>
    <row r="22" spans="1:9" x14ac:dyDescent="0.2">
      <c r="A22" s="2">
        <v>399</v>
      </c>
      <c r="B22" s="3">
        <v>3.3233899999999997E-2</v>
      </c>
      <c r="C22" s="3">
        <v>2.0018000000000002E-3</v>
      </c>
      <c r="D22" s="3">
        <v>2.1589600000000001E-3</v>
      </c>
      <c r="E22" s="3">
        <v>8.0599999999999995E-3</v>
      </c>
      <c r="F22" s="3">
        <v>1.00146E-2</v>
      </c>
      <c r="H22" s="47">
        <v>379</v>
      </c>
      <c r="I22" s="46">
        <v>1.2848E-5</v>
      </c>
    </row>
    <row r="23" spans="1:9" x14ac:dyDescent="0.2">
      <c r="A23" s="2">
        <v>400</v>
      </c>
      <c r="B23" s="3">
        <v>3.9630800000000001E-2</v>
      </c>
      <c r="C23" s="3">
        <v>2.3720799999999999E-3</v>
      </c>
      <c r="D23" s="3">
        <v>2.5407300000000002E-3</v>
      </c>
      <c r="E23" s="3">
        <v>9.2899999999999996E-3</v>
      </c>
      <c r="F23" s="3">
        <v>1.1427700000000001E-2</v>
      </c>
      <c r="H23" s="47">
        <v>380</v>
      </c>
      <c r="I23" s="46">
        <v>1.7363999999999998E-5</v>
      </c>
    </row>
    <row r="24" spans="1:9" x14ac:dyDescent="0.2">
      <c r="A24" s="2">
        <v>401</v>
      </c>
      <c r="B24" s="3">
        <v>4.70801E-2</v>
      </c>
      <c r="C24" s="3">
        <v>2.7943299999999998E-3</v>
      </c>
      <c r="D24" s="3">
        <v>2.9728200000000001E-3</v>
      </c>
      <c r="E24" s="3">
        <v>1.0699999999999999E-2</v>
      </c>
      <c r="F24" s="3">
        <v>1.30767E-2</v>
      </c>
      <c r="H24" s="47">
        <v>381</v>
      </c>
      <c r="I24" s="46">
        <v>2.3326999999999999E-5</v>
      </c>
    </row>
    <row r="25" spans="1:9" x14ac:dyDescent="0.2">
      <c r="A25" s="2">
        <v>402</v>
      </c>
      <c r="B25" s="3">
        <v>5.5701199999999999E-2</v>
      </c>
      <c r="C25" s="3">
        <v>3.2737399999999998E-3</v>
      </c>
      <c r="D25" s="3">
        <v>3.4599299999999999E-3</v>
      </c>
      <c r="E25" s="3">
        <v>1.231E-2</v>
      </c>
      <c r="F25" s="3">
        <v>1.50397E-2</v>
      </c>
      <c r="H25" s="47">
        <v>382</v>
      </c>
      <c r="I25" s="46">
        <v>3.1149999999999998E-5</v>
      </c>
    </row>
    <row r="26" spans="1:9" x14ac:dyDescent="0.2">
      <c r="A26" s="2">
        <v>403</v>
      </c>
      <c r="B26" s="3">
        <v>6.5613699999999997E-2</v>
      </c>
      <c r="C26" s="3">
        <v>3.8165999999999999E-3</v>
      </c>
      <c r="D26" s="3">
        <v>4.0079299999999998E-3</v>
      </c>
      <c r="E26" s="3">
        <v>1.413E-2</v>
      </c>
      <c r="F26" s="3">
        <v>1.7316600000000001E-2</v>
      </c>
      <c r="H26" s="47">
        <v>383</v>
      </c>
      <c r="I26" s="46">
        <v>4.1350000000000002E-5</v>
      </c>
    </row>
    <row r="27" spans="1:9" x14ac:dyDescent="0.2">
      <c r="A27" s="2">
        <v>404</v>
      </c>
      <c r="B27" s="3">
        <v>7.6932299999999995E-2</v>
      </c>
      <c r="C27" s="3">
        <v>4.4302100000000004E-3</v>
      </c>
      <c r="D27" s="3">
        <v>4.6236999999999997E-3</v>
      </c>
      <c r="E27" s="3">
        <v>1.619E-2</v>
      </c>
      <c r="F27" s="3">
        <v>1.99071E-2</v>
      </c>
      <c r="H27" s="47">
        <v>384</v>
      </c>
      <c r="I27" s="46">
        <v>5.4559999999999999E-5</v>
      </c>
    </row>
    <row r="28" spans="1:9" x14ac:dyDescent="0.2">
      <c r="A28" s="2">
        <v>405</v>
      </c>
      <c r="B28" s="3">
        <v>8.9761199999999999E-2</v>
      </c>
      <c r="C28" s="3">
        <v>5.1231599999999999E-3</v>
      </c>
      <c r="D28" s="3">
        <v>5.3154600000000002E-3</v>
      </c>
      <c r="E28" s="3">
        <v>1.8519999999999998E-2</v>
      </c>
      <c r="F28" s="3">
        <v>2.28112E-2</v>
      </c>
      <c r="H28" s="47">
        <v>385</v>
      </c>
      <c r="I28" s="46">
        <v>7.1559999999999999E-5</v>
      </c>
    </row>
    <row r="29" spans="1:9" x14ac:dyDescent="0.2">
      <c r="A29" s="2">
        <v>406</v>
      </c>
      <c r="B29" s="3">
        <v>0.104188</v>
      </c>
      <c r="C29" s="3">
        <v>5.9045800000000004E-3</v>
      </c>
      <c r="D29" s="3">
        <v>6.0913800000000004E-3</v>
      </c>
      <c r="E29" s="3">
        <v>2.1129999999999999E-2</v>
      </c>
      <c r="F29" s="3">
        <v>2.63194E-2</v>
      </c>
      <c r="H29" s="47">
        <v>386</v>
      </c>
      <c r="I29" s="46">
        <v>9.3300000000000005E-5</v>
      </c>
    </row>
    <row r="30" spans="1:9" x14ac:dyDescent="0.2">
      <c r="A30" s="2">
        <v>407</v>
      </c>
      <c r="B30" s="3">
        <v>0.120273</v>
      </c>
      <c r="C30" s="3">
        <v>6.7800500000000001E-3</v>
      </c>
      <c r="D30" s="3">
        <v>6.9529099999999996E-3</v>
      </c>
      <c r="E30" s="3">
        <v>2.4049999999999998E-2</v>
      </c>
      <c r="F30" s="3">
        <v>3.0596399999999999E-2</v>
      </c>
      <c r="H30" s="47">
        <v>387</v>
      </c>
      <c r="I30" s="46">
        <v>1.2087E-4</v>
      </c>
    </row>
    <row r="31" spans="1:9" x14ac:dyDescent="0.2">
      <c r="A31" s="2">
        <v>408</v>
      </c>
      <c r="B31" s="3">
        <v>0.138044</v>
      </c>
      <c r="C31" s="3">
        <v>7.7526000000000001E-3</v>
      </c>
      <c r="D31" s="3">
        <v>7.89634E-3</v>
      </c>
      <c r="E31" s="3">
        <v>2.7300000000000001E-2</v>
      </c>
      <c r="F31" s="3">
        <v>3.5453800000000001E-2</v>
      </c>
      <c r="H31" s="47">
        <v>388</v>
      </c>
      <c r="I31" s="46">
        <v>1.5563999999999999E-4</v>
      </c>
    </row>
    <row r="32" spans="1:9" x14ac:dyDescent="0.2">
      <c r="A32" s="2">
        <v>409</v>
      </c>
      <c r="B32" s="3">
        <v>0.15748500000000001</v>
      </c>
      <c r="C32" s="3">
        <v>8.8228600000000001E-3</v>
      </c>
      <c r="D32" s="3">
        <v>8.9130000000000008E-3</v>
      </c>
      <c r="E32" s="3">
        <v>3.0890000000000001E-2</v>
      </c>
      <c r="F32" s="3">
        <v>4.0702799999999997E-2</v>
      </c>
      <c r="H32" s="47">
        <v>389</v>
      </c>
      <c r="I32" s="46">
        <v>1.9919999999999999E-4</v>
      </c>
    </row>
    <row r="33" spans="1:9" x14ac:dyDescent="0.2">
      <c r="A33" s="2">
        <v>410</v>
      </c>
      <c r="B33" s="3">
        <v>0.17852999999999999</v>
      </c>
      <c r="C33" s="3">
        <v>9.9884099999999996E-3</v>
      </c>
      <c r="D33" s="3">
        <v>9.98835E-3</v>
      </c>
      <c r="E33" s="3">
        <v>3.4840000000000003E-2</v>
      </c>
      <c r="F33" s="3">
        <v>4.6155000000000002E-2</v>
      </c>
      <c r="H33" s="47">
        <v>390</v>
      </c>
      <c r="I33" s="46">
        <v>2.5339999999999998E-4</v>
      </c>
    </row>
    <row r="34" spans="1:9" x14ac:dyDescent="0.2">
      <c r="A34" s="2">
        <v>411</v>
      </c>
      <c r="B34" s="3">
        <v>0.20107700000000001</v>
      </c>
      <c r="C34" s="3">
        <v>1.12452E-2</v>
      </c>
      <c r="D34" s="3">
        <v>1.11054E-2</v>
      </c>
      <c r="E34" s="3">
        <v>3.916E-2</v>
      </c>
      <c r="F34" s="3">
        <v>5.17822E-2</v>
      </c>
      <c r="H34" s="47">
        <v>391</v>
      </c>
      <c r="I34" s="46">
        <v>3.2019999999999998E-4</v>
      </c>
    </row>
    <row r="35" spans="1:9" x14ac:dyDescent="0.2">
      <c r="A35" s="2">
        <v>412</v>
      </c>
      <c r="B35" s="3">
        <v>0.22509100000000001</v>
      </c>
      <c r="C35" s="3">
        <v>1.2594899999999999E-2</v>
      </c>
      <c r="D35" s="3">
        <v>1.2260699999999999E-2</v>
      </c>
      <c r="E35" s="3">
        <v>4.3900000000000002E-2</v>
      </c>
      <c r="F35" s="3">
        <v>5.7780400000000003E-2</v>
      </c>
      <c r="H35" s="47">
        <v>392</v>
      </c>
      <c r="I35" s="46">
        <v>4.0240000000000002E-4</v>
      </c>
    </row>
    <row r="36" spans="1:9" x14ac:dyDescent="0.2">
      <c r="A36" s="2">
        <v>413</v>
      </c>
      <c r="B36" s="3">
        <v>0.25056600000000001</v>
      </c>
      <c r="C36" s="3">
        <v>1.4042499999999999E-2</v>
      </c>
      <c r="D36" s="3">
        <v>1.3457800000000001E-2</v>
      </c>
      <c r="E36" s="3">
        <v>4.9000000000000002E-2</v>
      </c>
      <c r="F36" s="3">
        <v>6.4297199999999999E-2</v>
      </c>
      <c r="H36" s="47">
        <v>393</v>
      </c>
      <c r="I36" s="46">
        <v>5.0230000000000001E-4</v>
      </c>
    </row>
    <row r="37" spans="1:9" x14ac:dyDescent="0.2">
      <c r="A37" s="2">
        <v>414</v>
      </c>
      <c r="B37" s="3">
        <v>0.277507</v>
      </c>
      <c r="C37" s="3">
        <v>1.55944E-2</v>
      </c>
      <c r="D37" s="3">
        <v>1.4704399999999999E-2</v>
      </c>
      <c r="E37" s="3">
        <v>5.45E-2</v>
      </c>
      <c r="F37" s="3">
        <v>7.1480100000000005E-2</v>
      </c>
      <c r="H37" s="47">
        <v>394</v>
      </c>
      <c r="I37" s="46">
        <v>6.2319999999999997E-4</v>
      </c>
    </row>
    <row r="38" spans="1:9" x14ac:dyDescent="0.2">
      <c r="A38" s="2">
        <v>415</v>
      </c>
      <c r="B38" s="3">
        <v>0.30594100000000002</v>
      </c>
      <c r="C38" s="3">
        <v>1.72596E-2</v>
      </c>
      <c r="D38" s="3">
        <v>1.6012999999999999E-2</v>
      </c>
      <c r="E38" s="3">
        <v>6.0400000000000002E-2</v>
      </c>
      <c r="F38" s="3">
        <v>7.9476599999999994E-2</v>
      </c>
      <c r="H38" s="47">
        <v>395</v>
      </c>
      <c r="I38" s="46">
        <v>7.6849999999999998E-4</v>
      </c>
    </row>
    <row r="39" spans="1:9" x14ac:dyDescent="0.2">
      <c r="A39" s="2">
        <v>416</v>
      </c>
      <c r="B39" s="3">
        <v>0.33585799999999999</v>
      </c>
      <c r="C39" s="3">
        <v>1.90467E-2</v>
      </c>
      <c r="D39" s="3">
        <v>1.7395799999999999E-2</v>
      </c>
      <c r="E39" s="3">
        <v>6.6799999999999998E-2</v>
      </c>
      <c r="F39" s="3">
        <v>8.9180700000000002E-2</v>
      </c>
      <c r="H39" s="47">
        <v>396</v>
      </c>
      <c r="I39" s="42">
        <f>(I40+I38)/2</f>
        <v>9.5815000000000006E-4</v>
      </c>
    </row>
    <row r="40" spans="1:9" x14ac:dyDescent="0.2">
      <c r="A40" s="2">
        <v>417</v>
      </c>
      <c r="B40" s="3">
        <v>0.366981</v>
      </c>
      <c r="C40" s="3">
        <v>2.0954500000000001E-2</v>
      </c>
      <c r="D40" s="3">
        <v>1.8845199999999999E-2</v>
      </c>
      <c r="E40" s="3">
        <v>7.3599999999999999E-2</v>
      </c>
      <c r="F40" s="3">
        <v>0.100756</v>
      </c>
      <c r="H40" s="47">
        <v>397</v>
      </c>
      <c r="I40" s="46">
        <v>1.1478E-3</v>
      </c>
    </row>
    <row r="41" spans="1:9" x14ac:dyDescent="0.2">
      <c r="A41" s="2">
        <v>418</v>
      </c>
      <c r="B41" s="3">
        <v>0.39887600000000001</v>
      </c>
      <c r="C41" s="3">
        <v>2.2976300000000002E-2</v>
      </c>
      <c r="D41" s="3">
        <v>2.0344000000000001E-2</v>
      </c>
      <c r="E41" s="3">
        <v>8.0799999999999997E-2</v>
      </c>
      <c r="F41" s="3">
        <v>0.113256</v>
      </c>
      <c r="H41" s="47">
        <v>398</v>
      </c>
      <c r="I41" s="46">
        <v>1.3902999999999999E-3</v>
      </c>
    </row>
    <row r="42" spans="1:9" x14ac:dyDescent="0.2">
      <c r="A42" s="2">
        <v>419</v>
      </c>
      <c r="B42" s="3">
        <v>0.43099799999999999</v>
      </c>
      <c r="C42" s="3">
        <v>2.5101700000000001E-2</v>
      </c>
      <c r="D42" s="3">
        <v>2.1870000000000001E-2</v>
      </c>
      <c r="E42" s="3">
        <v>8.8499999999999995E-2</v>
      </c>
      <c r="F42" s="3">
        <v>0.12573200000000001</v>
      </c>
      <c r="H42" s="47">
        <v>399</v>
      </c>
      <c r="I42" s="46">
        <v>1.6739999999999999E-3</v>
      </c>
    </row>
    <row r="43" spans="1:9" x14ac:dyDescent="0.2">
      <c r="A43" s="2">
        <v>420</v>
      </c>
      <c r="B43" s="3">
        <v>0.46269199999999999</v>
      </c>
      <c r="C43" s="3">
        <v>2.7316300000000002E-2</v>
      </c>
      <c r="D43" s="3">
        <v>2.3395699999999998E-2</v>
      </c>
      <c r="E43" s="3">
        <v>9.6600000000000005E-2</v>
      </c>
      <c r="F43" s="3">
        <v>0.137237</v>
      </c>
      <c r="H43" s="47">
        <v>400</v>
      </c>
      <c r="I43" s="46">
        <v>2.0043999999999999E-3</v>
      </c>
    </row>
    <row r="44" spans="1:9" x14ac:dyDescent="0.2">
      <c r="A44" s="2">
        <v>421</v>
      </c>
      <c r="B44" s="3">
        <v>0.49335699999999999</v>
      </c>
      <c r="C44" s="3">
        <v>2.9606199999999999E-2</v>
      </c>
      <c r="D44" s="3">
        <v>2.4896100000000001E-2</v>
      </c>
      <c r="E44" s="3">
        <v>0.1052</v>
      </c>
      <c r="F44" s="3">
        <v>0.14744599999999999</v>
      </c>
      <c r="H44" s="47">
        <v>401</v>
      </c>
      <c r="I44" s="46">
        <v>2.3860000000000001E-3</v>
      </c>
    </row>
    <row r="45" spans="1:9" x14ac:dyDescent="0.2">
      <c r="A45" s="2">
        <v>422</v>
      </c>
      <c r="B45" s="3">
        <v>0.52300599999999997</v>
      </c>
      <c r="C45" s="3">
        <v>3.1974599999999999E-2</v>
      </c>
      <c r="D45" s="3">
        <v>2.63761E-2</v>
      </c>
      <c r="E45" s="3">
        <v>0.11409999999999999</v>
      </c>
      <c r="F45" s="3">
        <v>0.15701399999999999</v>
      </c>
      <c r="H45" s="47">
        <v>402</v>
      </c>
      <c r="I45" s="46">
        <v>2.8219999999999999E-3</v>
      </c>
    </row>
    <row r="46" spans="1:9" x14ac:dyDescent="0.2">
      <c r="A46" s="2">
        <v>423</v>
      </c>
      <c r="B46" s="3">
        <v>0.55193899999999996</v>
      </c>
      <c r="C46" s="3">
        <v>3.4432999999999998E-2</v>
      </c>
      <c r="D46" s="3">
        <v>2.78541E-2</v>
      </c>
      <c r="E46" s="3">
        <v>0.1235</v>
      </c>
      <c r="F46" s="3">
        <v>0.166463</v>
      </c>
      <c r="H46" s="47">
        <v>403</v>
      </c>
      <c r="I46" s="46">
        <v>3.3189999999999999E-3</v>
      </c>
    </row>
    <row r="47" spans="1:9" x14ac:dyDescent="0.2">
      <c r="A47" s="2">
        <v>424</v>
      </c>
      <c r="B47" s="3">
        <v>0.58059899999999998</v>
      </c>
      <c r="C47" s="3">
        <v>3.6998299999999998E-2</v>
      </c>
      <c r="D47" s="3">
        <v>2.9355099999999999E-2</v>
      </c>
      <c r="E47" s="3">
        <v>0.13339999999999999</v>
      </c>
      <c r="F47" s="3">
        <v>0.176316</v>
      </c>
      <c r="H47" s="47">
        <v>404</v>
      </c>
      <c r="I47" s="46">
        <v>3.8800000000000002E-3</v>
      </c>
    </row>
    <row r="48" spans="1:9" x14ac:dyDescent="0.2">
      <c r="A48" s="2">
        <v>425</v>
      </c>
      <c r="B48" s="3">
        <v>0.60956999999999995</v>
      </c>
      <c r="C48" s="3">
        <v>3.96928E-2</v>
      </c>
      <c r="D48" s="3">
        <v>3.0910400000000001E-2</v>
      </c>
      <c r="E48" s="3">
        <v>0.14360000000000001</v>
      </c>
      <c r="F48" s="3">
        <v>0.18709600000000001</v>
      </c>
      <c r="H48" s="47">
        <v>405</v>
      </c>
      <c r="I48" s="46">
        <v>4.509E-3</v>
      </c>
    </row>
    <row r="49" spans="1:9" x14ac:dyDescent="0.2">
      <c r="A49" s="2">
        <v>426</v>
      </c>
      <c r="B49" s="3">
        <v>0.63935900000000001</v>
      </c>
      <c r="C49" s="3">
        <v>4.25402E-2</v>
      </c>
      <c r="D49" s="3">
        <v>3.2549799999999997E-2</v>
      </c>
      <c r="E49" s="3">
        <v>0.15409999999999999</v>
      </c>
      <c r="F49" s="3">
        <v>0.19921</v>
      </c>
      <c r="H49" s="47">
        <v>406</v>
      </c>
      <c r="I49" s="46">
        <v>5.2090000000000001E-3</v>
      </c>
    </row>
    <row r="50" spans="1:9" x14ac:dyDescent="0.2">
      <c r="A50" s="2">
        <v>427</v>
      </c>
      <c r="B50" s="3">
        <v>0.669651</v>
      </c>
      <c r="C50" s="3">
        <v>4.5547400000000002E-2</v>
      </c>
      <c r="D50" s="3">
        <v>3.42714E-2</v>
      </c>
      <c r="E50" s="3">
        <v>0.1651</v>
      </c>
      <c r="F50" s="3">
        <v>0.21240800000000001</v>
      </c>
      <c r="H50" s="47">
        <v>407</v>
      </c>
      <c r="I50" s="46">
        <v>5.9849999999999999E-3</v>
      </c>
    </row>
    <row r="51" spans="1:9" x14ac:dyDescent="0.2">
      <c r="A51" s="2">
        <v>428</v>
      </c>
      <c r="B51" s="3">
        <v>0.69982900000000003</v>
      </c>
      <c r="C51" s="3">
        <v>4.8716099999999998E-2</v>
      </c>
      <c r="D51" s="3">
        <v>3.6061999999999997E-2</v>
      </c>
      <c r="E51" s="3">
        <v>0.1764</v>
      </c>
      <c r="F51" s="3">
        <v>0.22622500000000001</v>
      </c>
      <c r="H51" s="47">
        <v>408</v>
      </c>
      <c r="I51" s="46">
        <v>6.8329999999999997E-3</v>
      </c>
    </row>
    <row r="52" spans="1:9" x14ac:dyDescent="0.2">
      <c r="A52" s="2">
        <v>429</v>
      </c>
      <c r="B52" s="3">
        <v>0.72917699999999996</v>
      </c>
      <c r="C52" s="3">
        <v>5.2046700000000001E-2</v>
      </c>
      <c r="D52" s="3">
        <v>3.79052E-2</v>
      </c>
      <c r="E52" s="3">
        <v>0.18790000000000001</v>
      </c>
      <c r="F52" s="3">
        <v>0.240199</v>
      </c>
      <c r="H52" s="47">
        <v>409</v>
      </c>
      <c r="I52" s="46">
        <v>7.757E-3</v>
      </c>
    </row>
    <row r="53" spans="1:9" x14ac:dyDescent="0.2">
      <c r="A53" s="2">
        <v>430</v>
      </c>
      <c r="B53" s="3">
        <v>0.75688500000000003</v>
      </c>
      <c r="C53" s="3">
        <v>5.5538400000000002E-2</v>
      </c>
      <c r="D53" s="3">
        <v>3.9780999999999997E-2</v>
      </c>
      <c r="E53" s="3">
        <v>0.19980000000000001</v>
      </c>
      <c r="F53" s="3">
        <v>0.25386500000000001</v>
      </c>
      <c r="H53" s="47">
        <v>410</v>
      </c>
      <c r="I53" s="46">
        <v>8.7559999999999999E-3</v>
      </c>
    </row>
    <row r="54" spans="1:9" x14ac:dyDescent="0.2">
      <c r="A54" s="2">
        <v>431</v>
      </c>
      <c r="B54" s="3">
        <v>0.78229199999999999</v>
      </c>
      <c r="C54" s="3">
        <v>5.91876E-2</v>
      </c>
      <c r="D54" s="3">
        <v>4.1670499999999999E-2</v>
      </c>
      <c r="E54" s="3">
        <v>0.21190000000000001</v>
      </c>
      <c r="F54" s="3">
        <v>0.26702100000000001</v>
      </c>
      <c r="H54" s="47">
        <v>411</v>
      </c>
      <c r="I54" s="46">
        <v>9.8160000000000001E-3</v>
      </c>
    </row>
    <row r="55" spans="1:9" x14ac:dyDescent="0.2">
      <c r="A55" s="2">
        <v>432</v>
      </c>
      <c r="B55" s="3">
        <v>0.80566599999999999</v>
      </c>
      <c r="C55" s="3">
        <v>6.2981899999999993E-2</v>
      </c>
      <c r="D55" s="3">
        <v>4.3572800000000002E-2</v>
      </c>
      <c r="E55" s="3">
        <v>0.2243</v>
      </c>
      <c r="F55" s="3">
        <v>0.279976</v>
      </c>
      <c r="H55" s="47">
        <v>412</v>
      </c>
      <c r="I55" s="46">
        <v>1.0918000000000001E-2</v>
      </c>
    </row>
    <row r="56" spans="1:9" x14ac:dyDescent="0.2">
      <c r="A56" s="2">
        <v>433</v>
      </c>
      <c r="B56" s="3">
        <v>0.82759899999999997</v>
      </c>
      <c r="C56" s="3">
        <v>6.6903099999999993E-2</v>
      </c>
      <c r="D56" s="3">
        <v>4.5493199999999998E-2</v>
      </c>
      <c r="E56" s="3">
        <v>0.2369</v>
      </c>
      <c r="F56" s="3">
        <v>0.29303400000000002</v>
      </c>
      <c r="H56" s="47">
        <v>413</v>
      </c>
      <c r="I56" s="46">
        <v>1.2057999999999999E-2</v>
      </c>
    </row>
    <row r="57" spans="1:9" x14ac:dyDescent="0.2">
      <c r="A57" s="2">
        <v>434</v>
      </c>
      <c r="B57" s="3">
        <v>0.84877999999999998</v>
      </c>
      <c r="C57" s="3">
        <v>7.0928500000000005E-2</v>
      </c>
      <c r="D57" s="3">
        <v>4.7438500000000001E-2</v>
      </c>
      <c r="E57" s="3">
        <v>0.24959999999999999</v>
      </c>
      <c r="F57" s="3">
        <v>0.30649999999999999</v>
      </c>
      <c r="H57" s="47">
        <v>414</v>
      </c>
      <c r="I57" s="46">
        <v>1.3237000000000001E-2</v>
      </c>
    </row>
    <row r="58" spans="1:9" x14ac:dyDescent="0.2">
      <c r="A58" s="2">
        <v>435</v>
      </c>
      <c r="B58" s="3">
        <v>0.86998399999999998</v>
      </c>
      <c r="C58" s="3">
        <v>7.5029899999999997E-2</v>
      </c>
      <c r="D58" s="3">
        <v>4.9417200000000001E-2</v>
      </c>
      <c r="E58" s="3">
        <v>0.26250000000000001</v>
      </c>
      <c r="F58" s="3">
        <v>0.32067899999999999</v>
      </c>
      <c r="H58" s="47">
        <v>415</v>
      </c>
      <c r="I58" s="46">
        <v>1.4456E-2</v>
      </c>
    </row>
    <row r="59" spans="1:9" x14ac:dyDescent="0.2">
      <c r="A59" s="2">
        <v>436</v>
      </c>
      <c r="B59" s="3">
        <v>0.89176100000000003</v>
      </c>
      <c r="C59" s="3">
        <v>7.9176899999999995E-2</v>
      </c>
      <c r="D59" s="3">
        <v>5.1434300000000002E-2</v>
      </c>
      <c r="E59" s="3">
        <v>0.27550000000000002</v>
      </c>
      <c r="F59" s="3">
        <v>0.33601599999999998</v>
      </c>
      <c r="H59" s="47">
        <v>416</v>
      </c>
      <c r="I59" s="46">
        <v>1.5716999999999998E-2</v>
      </c>
    </row>
    <row r="60" spans="1:9" x14ac:dyDescent="0.2">
      <c r="A60" s="2">
        <v>437</v>
      </c>
      <c r="B60" s="3">
        <v>0.91344400000000003</v>
      </c>
      <c r="C60" s="3">
        <v>8.3346299999999998E-2</v>
      </c>
      <c r="D60" s="3">
        <v>5.34735E-2</v>
      </c>
      <c r="E60" s="3">
        <v>0.28860000000000002</v>
      </c>
      <c r="F60" s="3">
        <v>0.35236099999999998</v>
      </c>
      <c r="H60" s="47">
        <v>417</v>
      </c>
      <c r="I60" s="46">
        <v>1.7024999999999998E-2</v>
      </c>
    </row>
    <row r="61" spans="1:9" x14ac:dyDescent="0.2">
      <c r="A61" s="2">
        <v>438</v>
      </c>
      <c r="B61" s="3">
        <v>0.93397699999999995</v>
      </c>
      <c r="C61" s="3">
        <v>8.7515999999999997E-2</v>
      </c>
      <c r="D61" s="3">
        <v>5.5510200000000003E-2</v>
      </c>
      <c r="E61" s="3">
        <v>0.30170000000000002</v>
      </c>
      <c r="F61" s="3">
        <v>0.36912800000000001</v>
      </c>
      <c r="H61" s="47">
        <v>418</v>
      </c>
      <c r="I61" s="46">
        <v>1.8398999999999999E-2</v>
      </c>
    </row>
    <row r="62" spans="1:9" x14ac:dyDescent="0.2">
      <c r="A62" s="2">
        <v>439</v>
      </c>
      <c r="B62" s="3">
        <v>0.95221800000000001</v>
      </c>
      <c r="C62" s="3">
        <v>9.1662499999999994E-2</v>
      </c>
      <c r="D62" s="3">
        <v>5.7516600000000001E-2</v>
      </c>
      <c r="E62" s="3">
        <v>0.31490000000000001</v>
      </c>
      <c r="F62" s="3">
        <v>0.38573200000000002</v>
      </c>
      <c r="H62" s="47">
        <v>419</v>
      </c>
      <c r="I62" s="46">
        <v>1.9848000000000001E-2</v>
      </c>
    </row>
    <row r="63" spans="1:9" x14ac:dyDescent="0.2">
      <c r="A63" s="2">
        <v>440</v>
      </c>
      <c r="B63" s="3">
        <v>0.96696000000000004</v>
      </c>
      <c r="C63" s="3">
        <v>9.5761200000000005E-2</v>
      </c>
      <c r="D63" s="3">
        <v>5.9461899999999998E-2</v>
      </c>
      <c r="E63" s="3">
        <v>0.3281</v>
      </c>
      <c r="F63" s="3">
        <v>0.40158700000000003</v>
      </c>
      <c r="H63" s="47">
        <v>420</v>
      </c>
      <c r="I63" s="46">
        <v>2.1391E-2</v>
      </c>
    </row>
    <row r="64" spans="1:9" x14ac:dyDescent="0.2">
      <c r="A64" s="2">
        <v>441</v>
      </c>
      <c r="B64" s="3">
        <v>0.97733999999999999</v>
      </c>
      <c r="C64" s="3">
        <v>9.9797700000000003E-2</v>
      </c>
      <c r="D64" s="3">
        <v>6.1323999999999997E-2</v>
      </c>
      <c r="E64" s="3">
        <v>0.3412</v>
      </c>
      <c r="F64" s="3">
        <v>0.41647200000000001</v>
      </c>
      <c r="H64" s="47">
        <v>421</v>
      </c>
      <c r="I64" s="46">
        <v>2.2991999999999999E-2</v>
      </c>
    </row>
    <row r="65" spans="1:9" x14ac:dyDescent="0.2">
      <c r="A65" s="2">
        <v>442</v>
      </c>
      <c r="B65" s="3">
        <v>0.98402800000000001</v>
      </c>
      <c r="C65" s="3">
        <v>0.10380399999999999</v>
      </c>
      <c r="D65" s="3">
        <v>6.3128799999999999E-2</v>
      </c>
      <c r="E65" s="3">
        <v>0.3543</v>
      </c>
      <c r="F65" s="3">
        <v>0.43079699999999999</v>
      </c>
      <c r="H65" s="47">
        <v>422</v>
      </c>
      <c r="I65" s="46">
        <v>2.4597999999999998E-2</v>
      </c>
    </row>
    <row r="66" spans="1:9" x14ac:dyDescent="0.2">
      <c r="A66" s="2">
        <v>443</v>
      </c>
      <c r="B66" s="3">
        <v>0.98814400000000002</v>
      </c>
      <c r="C66" s="3">
        <v>0.107834</v>
      </c>
      <c r="D66" s="3">
        <v>6.4918900000000002E-2</v>
      </c>
      <c r="E66" s="3">
        <v>0.36730000000000002</v>
      </c>
      <c r="F66" s="3">
        <v>0.44492100000000001</v>
      </c>
      <c r="H66" s="47">
        <v>423</v>
      </c>
      <c r="I66" s="46">
        <v>2.6213E-2</v>
      </c>
    </row>
    <row r="67" spans="1:9" x14ac:dyDescent="0.2">
      <c r="A67" s="2">
        <v>444</v>
      </c>
      <c r="B67" s="3">
        <v>0.99085100000000004</v>
      </c>
      <c r="C67" s="3">
        <v>0.11194800000000001</v>
      </c>
      <c r="D67" s="3">
        <v>6.6742499999999996E-2</v>
      </c>
      <c r="E67" s="3">
        <v>0.38030000000000003</v>
      </c>
      <c r="F67" s="3">
        <v>0.45920299999999997</v>
      </c>
      <c r="H67" s="47">
        <v>424</v>
      </c>
      <c r="I67" s="46">
        <v>2.7841000000000001E-2</v>
      </c>
    </row>
    <row r="68" spans="1:9" x14ac:dyDescent="0.2">
      <c r="A68" s="2">
        <v>445</v>
      </c>
      <c r="B68" s="3">
        <v>0.993336</v>
      </c>
      <c r="C68" s="3">
        <v>0.11622</v>
      </c>
      <c r="D68" s="3">
        <v>6.8653800000000001E-2</v>
      </c>
      <c r="E68" s="3">
        <v>0.3931</v>
      </c>
      <c r="F68" s="3">
        <v>0.47400199999999998</v>
      </c>
      <c r="H68" s="47">
        <v>425</v>
      </c>
      <c r="I68" s="46">
        <v>2.9496999999999999E-2</v>
      </c>
    </row>
    <row r="69" spans="1:9" x14ac:dyDescent="0.2">
      <c r="A69" s="2">
        <v>446</v>
      </c>
      <c r="B69" s="3">
        <v>0.99637299999999995</v>
      </c>
      <c r="C69" s="3">
        <v>0.12070599999999999</v>
      </c>
      <c r="D69" s="3">
        <v>7.0696300000000004E-2</v>
      </c>
      <c r="E69" s="3">
        <v>0.40600000000000003</v>
      </c>
      <c r="F69" s="3">
        <v>0.48951699999999998</v>
      </c>
      <c r="H69" s="47">
        <v>426</v>
      </c>
      <c r="I69" s="46">
        <v>3.1195000000000001E-2</v>
      </c>
    </row>
    <row r="70" spans="1:9" x14ac:dyDescent="0.2">
      <c r="A70" s="2">
        <v>447</v>
      </c>
      <c r="B70" s="3">
        <v>0.99903799999999998</v>
      </c>
      <c r="C70" s="3">
        <v>0.125363</v>
      </c>
      <c r="D70" s="3">
        <v>7.2850799999999993E-2</v>
      </c>
      <c r="E70" s="3">
        <v>0.41799999999999998</v>
      </c>
      <c r="F70" s="3">
        <v>0.50552200000000003</v>
      </c>
      <c r="H70" s="47">
        <v>427</v>
      </c>
      <c r="I70" s="46">
        <v>3.2926999999999998E-2</v>
      </c>
    </row>
    <row r="71" spans="1:9" x14ac:dyDescent="0.2">
      <c r="A71" s="2">
        <v>448</v>
      </c>
      <c r="B71" s="3">
        <v>0.99997800000000003</v>
      </c>
      <c r="C71" s="3">
        <v>0.130111</v>
      </c>
      <c r="D71" s="3">
        <v>7.50778E-2</v>
      </c>
      <c r="E71" s="3">
        <v>0.43099999999999999</v>
      </c>
      <c r="F71" s="3">
        <v>0.52174100000000001</v>
      </c>
      <c r="H71" s="47">
        <v>428</v>
      </c>
      <c r="I71" s="46">
        <v>3.4737999999999998E-2</v>
      </c>
    </row>
    <row r="72" spans="1:9" x14ac:dyDescent="0.2">
      <c r="A72" s="2">
        <v>449</v>
      </c>
      <c r="B72" s="3">
        <v>0.99784399999999995</v>
      </c>
      <c r="C72" s="3">
        <v>0.134856</v>
      </c>
      <c r="D72" s="3">
        <v>7.7332499999999998E-2</v>
      </c>
      <c r="E72" s="3">
        <v>0.443</v>
      </c>
      <c r="F72" s="3">
        <v>0.53789799999999999</v>
      </c>
      <c r="H72" s="47">
        <v>429</v>
      </c>
      <c r="I72" s="46">
        <v>3.6653999999999999E-2</v>
      </c>
    </row>
    <row r="73" spans="1:9" x14ac:dyDescent="0.2">
      <c r="A73" s="2">
        <v>450</v>
      </c>
      <c r="B73" s="3">
        <v>0.99132900000000002</v>
      </c>
      <c r="C73" s="3">
        <v>0.13949300000000001</v>
      </c>
      <c r="D73" s="3">
        <v>7.9564700000000002E-2</v>
      </c>
      <c r="E73" s="3">
        <v>0.45500000000000002</v>
      </c>
      <c r="F73" s="3">
        <v>0.55371499999999996</v>
      </c>
      <c r="H73" s="47">
        <v>430</v>
      </c>
      <c r="I73" s="46">
        <v>3.8676000000000002E-2</v>
      </c>
    </row>
    <row r="74" spans="1:9" x14ac:dyDescent="0.2">
      <c r="A74" s="2">
        <v>451</v>
      </c>
      <c r="B74" s="3">
        <v>0.979657</v>
      </c>
      <c r="C74" s="3">
        <v>0.14394299999999999</v>
      </c>
      <c r="D74" s="3">
        <v>8.1736799999999998E-2</v>
      </c>
      <c r="E74" s="3">
        <v>0.46700000000000003</v>
      </c>
      <c r="F74" s="3">
        <v>0.56910000000000005</v>
      </c>
      <c r="H74" s="47">
        <v>431</v>
      </c>
      <c r="I74" s="46">
        <v>4.0792000000000002E-2</v>
      </c>
    </row>
    <row r="75" spans="1:9" x14ac:dyDescent="0.2">
      <c r="A75" s="2">
        <v>452</v>
      </c>
      <c r="B75" s="3">
        <v>0.96390500000000001</v>
      </c>
      <c r="C75" s="3">
        <v>0.148281</v>
      </c>
      <c r="D75" s="3">
        <v>8.3882600000000002E-2</v>
      </c>
      <c r="E75" s="3">
        <v>0.47899999999999998</v>
      </c>
      <c r="F75" s="3">
        <v>0.58423999999999998</v>
      </c>
      <c r="H75" s="47">
        <v>432</v>
      </c>
      <c r="I75" s="46">
        <v>4.2945999999999998E-2</v>
      </c>
    </row>
    <row r="76" spans="1:9" x14ac:dyDescent="0.2">
      <c r="A76" s="2">
        <v>453</v>
      </c>
      <c r="B76" s="3">
        <v>0.945573</v>
      </c>
      <c r="C76" s="3">
        <v>0.15263699999999999</v>
      </c>
      <c r="D76" s="3">
        <v>8.6059800000000006E-2</v>
      </c>
      <c r="E76" s="3">
        <v>0.49</v>
      </c>
      <c r="F76" s="3">
        <v>0.59928099999999995</v>
      </c>
      <c r="H76" s="47">
        <v>434</v>
      </c>
      <c r="I76" s="46">
        <v>4.7333E-2</v>
      </c>
    </row>
    <row r="77" spans="1:9" x14ac:dyDescent="0.2">
      <c r="A77" s="2">
        <v>454</v>
      </c>
      <c r="B77" s="3">
        <v>0.92607799999999996</v>
      </c>
      <c r="C77" s="3">
        <v>0.15715699999999999</v>
      </c>
      <c r="D77" s="3">
        <v>8.83322E-2</v>
      </c>
      <c r="E77" s="3">
        <v>0.502</v>
      </c>
      <c r="F77" s="3">
        <v>0.61436999999999997</v>
      </c>
      <c r="H77" s="47">
        <v>435</v>
      </c>
      <c r="I77" s="46">
        <v>4.9602E-2</v>
      </c>
    </row>
    <row r="78" spans="1:9" x14ac:dyDescent="0.2">
      <c r="A78" s="2">
        <v>455</v>
      </c>
      <c r="B78" s="3">
        <v>0.90673499999999996</v>
      </c>
      <c r="C78" s="3">
        <v>0.16200600000000001</v>
      </c>
      <c r="D78" s="3">
        <v>9.0770400000000001E-2</v>
      </c>
      <c r="E78" s="3">
        <v>0.51300000000000001</v>
      </c>
      <c r="F78" s="3">
        <v>0.62965400000000005</v>
      </c>
      <c r="H78" s="47">
        <v>436</v>
      </c>
      <c r="I78" s="46">
        <v>5.1934000000000001E-2</v>
      </c>
    </row>
    <row r="79" spans="1:9" x14ac:dyDescent="0.2">
      <c r="A79" s="2">
        <v>456</v>
      </c>
      <c r="B79" s="3">
        <v>0.88850899999999999</v>
      </c>
      <c r="C79" s="3">
        <v>0.16733100000000001</v>
      </c>
      <c r="D79" s="3">
        <v>9.3439700000000001E-2</v>
      </c>
      <c r="E79" s="3">
        <v>0.52400000000000002</v>
      </c>
      <c r="F79" s="3">
        <v>0.64519300000000002</v>
      </c>
      <c r="H79" s="47">
        <v>437</v>
      </c>
      <c r="I79" s="46">
        <v>5.4337000000000003E-2</v>
      </c>
    </row>
    <row r="80" spans="1:9" x14ac:dyDescent="0.2">
      <c r="A80" s="2">
        <v>457</v>
      </c>
      <c r="B80" s="3">
        <v>0.87135300000000004</v>
      </c>
      <c r="C80" s="3">
        <v>0.17314399999999999</v>
      </c>
      <c r="D80" s="3">
        <v>9.6357700000000004E-2</v>
      </c>
      <c r="E80" s="3">
        <v>0.53500000000000003</v>
      </c>
      <c r="F80" s="3">
        <v>0.66089200000000003</v>
      </c>
      <c r="H80" s="47">
        <v>438</v>
      </c>
      <c r="I80" s="46">
        <v>5.6821999999999998E-2</v>
      </c>
    </row>
    <row r="81" spans="1:9" x14ac:dyDescent="0.2">
      <c r="A81" s="2">
        <v>458</v>
      </c>
      <c r="B81" s="3">
        <v>0.85499800000000004</v>
      </c>
      <c r="C81" s="3">
        <v>0.17941699999999999</v>
      </c>
      <c r="D81" s="3">
        <v>9.9530400000000005E-2</v>
      </c>
      <c r="E81" s="3">
        <v>0.54600000000000004</v>
      </c>
      <c r="F81" s="3">
        <v>0.67666000000000004</v>
      </c>
      <c r="H81" s="47">
        <v>439</v>
      </c>
      <c r="I81" s="46">
        <v>5.9399E-2</v>
      </c>
    </row>
    <row r="82" spans="1:9" x14ac:dyDescent="0.2">
      <c r="A82" s="2">
        <v>459</v>
      </c>
      <c r="B82" s="3">
        <v>0.839198</v>
      </c>
      <c r="C82" s="3">
        <v>0.186117</v>
      </c>
      <c r="D82" s="3">
        <v>0.102964</v>
      </c>
      <c r="E82" s="3">
        <v>0.55700000000000005</v>
      </c>
      <c r="F82" s="3">
        <v>0.69240900000000005</v>
      </c>
      <c r="H82" s="47">
        <v>440</v>
      </c>
      <c r="I82" s="46">
        <v>6.2077E-2</v>
      </c>
    </row>
    <row r="83" spans="1:9" x14ac:dyDescent="0.2">
      <c r="A83" s="2">
        <v>460</v>
      </c>
      <c r="B83" s="3">
        <v>0.82372599999999996</v>
      </c>
      <c r="C83" s="3">
        <v>0.19320200000000001</v>
      </c>
      <c r="D83" s="3">
        <v>0.10666299999999999</v>
      </c>
      <c r="E83" s="3">
        <v>0.56699999999999995</v>
      </c>
      <c r="F83" s="3">
        <v>0.70804900000000004</v>
      </c>
      <c r="H83" s="47">
        <v>441</v>
      </c>
      <c r="I83" s="46">
        <v>6.4737000000000003E-2</v>
      </c>
    </row>
    <row r="84" spans="1:9" x14ac:dyDescent="0.2">
      <c r="A84" s="2">
        <v>461</v>
      </c>
      <c r="B84" s="3">
        <v>0.808307</v>
      </c>
      <c r="C84" s="3">
        <v>0.20062099999999999</v>
      </c>
      <c r="D84" s="3">
        <v>0.11062900000000001</v>
      </c>
      <c r="E84" s="3">
        <v>0.57799999999999996</v>
      </c>
      <c r="F84" s="3">
        <v>0.72359399999999996</v>
      </c>
      <c r="H84" s="47">
        <v>442</v>
      </c>
      <c r="I84" s="46">
        <v>6.7284999999999998E-2</v>
      </c>
    </row>
    <row r="85" spans="1:9" x14ac:dyDescent="0.2">
      <c r="A85" s="2">
        <v>462</v>
      </c>
      <c r="B85" s="3">
        <v>0.792431</v>
      </c>
      <c r="C85" s="3">
        <v>0.208315</v>
      </c>
      <c r="D85" s="3">
        <v>0.114828</v>
      </c>
      <c r="E85" s="3">
        <v>0.58799999999999997</v>
      </c>
      <c r="F85" s="3">
        <v>0.73910500000000001</v>
      </c>
      <c r="H85" s="47">
        <v>443</v>
      </c>
      <c r="I85" s="46">
        <v>6.9764000000000007E-2</v>
      </c>
    </row>
    <row r="86" spans="1:9" x14ac:dyDescent="0.2">
      <c r="A86" s="2">
        <v>463</v>
      </c>
      <c r="B86" s="3">
        <v>0.77556899999999995</v>
      </c>
      <c r="C86" s="3">
        <v>0.21621199999999999</v>
      </c>
      <c r="D86" s="3">
        <v>0.119217</v>
      </c>
      <c r="E86" s="3">
        <v>0.59899999999999998</v>
      </c>
      <c r="F86" s="3">
        <v>0.75456000000000001</v>
      </c>
      <c r="H86" s="47">
        <v>444</v>
      </c>
      <c r="I86" s="46">
        <v>7.2218000000000004E-2</v>
      </c>
    </row>
    <row r="87" spans="1:9" x14ac:dyDescent="0.2">
      <c r="A87" s="2">
        <v>464</v>
      </c>
      <c r="B87" s="3">
        <v>0.75724400000000003</v>
      </c>
      <c r="C87" s="3">
        <v>0.22423100000000001</v>
      </c>
      <c r="D87" s="3">
        <v>0.12374</v>
      </c>
      <c r="E87" s="3">
        <v>0.61</v>
      </c>
      <c r="F87" s="3">
        <v>0.76993800000000001</v>
      </c>
      <c r="H87" s="47">
        <v>445</v>
      </c>
      <c r="I87" s="46">
        <v>7.4704000000000007E-2</v>
      </c>
    </row>
    <row r="88" spans="1:9" x14ac:dyDescent="0.2">
      <c r="A88" s="2">
        <v>465</v>
      </c>
      <c r="B88" s="3">
        <v>0.737043</v>
      </c>
      <c r="C88" s="3">
        <v>0.23227500000000001</v>
      </c>
      <c r="D88" s="3">
        <v>0.12833600000000001</v>
      </c>
      <c r="E88" s="3">
        <v>0.62</v>
      </c>
      <c r="F88" s="3">
        <v>0.78521600000000003</v>
      </c>
      <c r="H88" s="47">
        <v>446</v>
      </c>
      <c r="I88" s="46">
        <v>7.7271999999999993E-2</v>
      </c>
    </row>
    <row r="89" spans="1:9" x14ac:dyDescent="0.2">
      <c r="A89" s="2">
        <v>466</v>
      </c>
      <c r="B89" s="3">
        <v>0.71472999999999998</v>
      </c>
      <c r="C89" s="3">
        <v>0.240257</v>
      </c>
      <c r="D89" s="3">
        <v>0.13294700000000001</v>
      </c>
      <c r="E89" s="3">
        <v>0.63100000000000001</v>
      </c>
      <c r="F89" s="3">
        <v>0.80068300000000003</v>
      </c>
      <c r="H89" s="47">
        <v>447</v>
      </c>
      <c r="I89" s="46">
        <v>7.9978999999999995E-2</v>
      </c>
    </row>
    <row r="90" spans="1:9" x14ac:dyDescent="0.2">
      <c r="A90" s="2">
        <v>467</v>
      </c>
      <c r="B90" s="3">
        <v>0.69055800000000001</v>
      </c>
      <c r="C90" s="3">
        <v>0.24815999999999999</v>
      </c>
      <c r="D90" s="3">
        <v>0.13757</v>
      </c>
      <c r="E90" s="3">
        <v>0.64200000000000002</v>
      </c>
      <c r="F90" s="3">
        <v>0.81635400000000002</v>
      </c>
      <c r="H90" s="47">
        <v>448</v>
      </c>
      <c r="I90" s="46">
        <v>8.2874000000000003E-2</v>
      </c>
    </row>
    <row r="91" spans="1:9" x14ac:dyDescent="0.2">
      <c r="A91" s="2">
        <v>468</v>
      </c>
      <c r="B91" s="3">
        <v>0.66488999999999998</v>
      </c>
      <c r="C91" s="3">
        <v>0.25598700000000002</v>
      </c>
      <c r="D91" s="3">
        <v>0.14221800000000001</v>
      </c>
      <c r="E91" s="3">
        <v>0.65300000000000002</v>
      </c>
      <c r="F91" s="3">
        <v>0.83179800000000004</v>
      </c>
      <c r="H91" s="47">
        <v>449</v>
      </c>
      <c r="I91" s="46">
        <v>8.5999999999999993E-2</v>
      </c>
    </row>
    <row r="92" spans="1:9" x14ac:dyDescent="0.2">
      <c r="A92" s="2">
        <v>469</v>
      </c>
      <c r="B92" s="3">
        <v>0.63807800000000003</v>
      </c>
      <c r="C92" s="3">
        <v>0.26374399999999998</v>
      </c>
      <c r="D92" s="3">
        <v>0.14690500000000001</v>
      </c>
      <c r="E92" s="3">
        <v>0.66400000000000003</v>
      </c>
      <c r="F92" s="3">
        <v>0.84658699999999998</v>
      </c>
      <c r="H92" s="47">
        <v>450</v>
      </c>
      <c r="I92" s="46">
        <v>8.9455999999999994E-2</v>
      </c>
    </row>
    <row r="93" spans="1:9" x14ac:dyDescent="0.2">
      <c r="A93" s="2">
        <v>470</v>
      </c>
      <c r="B93" s="3">
        <v>0.610456</v>
      </c>
      <c r="C93" s="3">
        <v>0.27144099999999999</v>
      </c>
      <c r="D93" s="3">
        <v>0.15165100000000001</v>
      </c>
      <c r="E93" s="3">
        <v>0.67600000000000005</v>
      </c>
      <c r="F93" s="3">
        <v>0.86029100000000003</v>
      </c>
      <c r="H93" s="47">
        <v>451</v>
      </c>
      <c r="I93" s="46">
        <v>9.2947000000000002E-2</v>
      </c>
    </row>
    <row r="94" spans="1:9" x14ac:dyDescent="0.2">
      <c r="A94" s="2">
        <v>471</v>
      </c>
      <c r="B94" s="3">
        <v>0.58234600000000003</v>
      </c>
      <c r="C94" s="3">
        <v>0.27909699999999998</v>
      </c>
      <c r="D94" s="3">
        <v>0.156475</v>
      </c>
      <c r="E94" s="3">
        <v>0.68700000000000006</v>
      </c>
      <c r="F94" s="3">
        <v>0.87292499999999995</v>
      </c>
      <c r="H94" s="47">
        <v>452</v>
      </c>
      <c r="I94" s="46">
        <v>9.6274999999999999E-2</v>
      </c>
    </row>
    <row r="95" spans="1:9" x14ac:dyDescent="0.2">
      <c r="A95" s="2">
        <v>472</v>
      </c>
      <c r="B95" s="3">
        <v>0.55406500000000003</v>
      </c>
      <c r="C95" s="3">
        <v>0.28675499999999998</v>
      </c>
      <c r="D95" s="3">
        <v>0.16140399999999999</v>
      </c>
      <c r="E95" s="3">
        <v>0.69899999999999995</v>
      </c>
      <c r="F95" s="3">
        <v>0.88487000000000005</v>
      </c>
      <c r="H95" s="47">
        <v>453</v>
      </c>
      <c r="I95" s="46">
        <v>9.9534999999999998E-2</v>
      </c>
    </row>
    <row r="96" spans="1:9" x14ac:dyDescent="0.2">
      <c r="A96" s="2">
        <v>473</v>
      </c>
      <c r="B96" s="3">
        <v>0.52590300000000001</v>
      </c>
      <c r="C96" s="3">
        <v>0.29447600000000002</v>
      </c>
      <c r="D96" s="3">
        <v>0.166464</v>
      </c>
      <c r="E96" s="3">
        <v>0.71</v>
      </c>
      <c r="F96" s="3">
        <v>0.89624199999999998</v>
      </c>
      <c r="H96" s="47">
        <v>454</v>
      </c>
      <c r="I96" s="46">
        <v>0.102829</v>
      </c>
    </row>
    <row r="97" spans="1:9" x14ac:dyDescent="0.2">
      <c r="A97" s="2">
        <v>474</v>
      </c>
      <c r="B97" s="3">
        <v>0.498108</v>
      </c>
      <c r="C97" s="3">
        <v>0.30232300000000001</v>
      </c>
      <c r="D97" s="3">
        <v>0.17169000000000001</v>
      </c>
      <c r="E97" s="3">
        <v>0.72199999999999998</v>
      </c>
      <c r="F97" s="3">
        <v>0.90715800000000002</v>
      </c>
      <c r="H97" s="47">
        <v>455</v>
      </c>
      <c r="I97" s="46">
        <v>0.106256</v>
      </c>
    </row>
    <row r="98" spans="1:9" x14ac:dyDescent="0.2">
      <c r="A98" s="2">
        <v>475</v>
      </c>
      <c r="B98" s="3">
        <v>0.47089399999999998</v>
      </c>
      <c r="C98" s="3">
        <v>0.31037199999999998</v>
      </c>
      <c r="D98" s="3">
        <v>0.177116</v>
      </c>
      <c r="E98" s="3">
        <v>0.73399999999999999</v>
      </c>
      <c r="F98" s="3">
        <v>0.91773400000000005</v>
      </c>
      <c r="H98" s="47">
        <v>456</v>
      </c>
      <c r="I98" s="46">
        <v>0.109901</v>
      </c>
    </row>
    <row r="99" spans="1:9" x14ac:dyDescent="0.2">
      <c r="A99" s="2">
        <v>476</v>
      </c>
      <c r="B99" s="3">
        <v>0.44445000000000001</v>
      </c>
      <c r="C99" s="3">
        <v>0.31869199999999998</v>
      </c>
      <c r="D99" s="3">
        <v>0.182777</v>
      </c>
      <c r="E99" s="3">
        <v>0.745</v>
      </c>
      <c r="F99" s="3">
        <v>0.92834499999999998</v>
      </c>
      <c r="H99" s="47">
        <v>457</v>
      </c>
      <c r="I99" s="46">
        <v>0.11383500000000001</v>
      </c>
    </row>
    <row r="100" spans="1:9" x14ac:dyDescent="0.2">
      <c r="A100" s="2">
        <v>477</v>
      </c>
      <c r="B100" s="3">
        <v>0.41899199999999998</v>
      </c>
      <c r="C100" s="3">
        <v>0.32730700000000001</v>
      </c>
      <c r="D100" s="3">
        <v>0.18868499999999999</v>
      </c>
      <c r="E100" s="3">
        <v>0.75700000000000001</v>
      </c>
      <c r="F100" s="3">
        <v>0.93894999999999995</v>
      </c>
      <c r="H100" s="47">
        <v>458</v>
      </c>
      <c r="I100" s="46">
        <v>0.11816699999999999</v>
      </c>
    </row>
    <row r="101" spans="1:9" x14ac:dyDescent="0.2">
      <c r="A101" s="2">
        <v>478</v>
      </c>
      <c r="B101" s="3">
        <v>0.39469900000000002</v>
      </c>
      <c r="C101" s="3">
        <v>0.33623199999999998</v>
      </c>
      <c r="D101" s="3">
        <v>0.19484499999999999</v>
      </c>
      <c r="E101" s="3">
        <v>0.76900000000000002</v>
      </c>
      <c r="F101" s="3">
        <v>0.94903499999999996</v>
      </c>
      <c r="H101" s="47">
        <v>459</v>
      </c>
      <c r="I101" s="46">
        <v>0.122932</v>
      </c>
    </row>
    <row r="102" spans="1:9" x14ac:dyDescent="0.2">
      <c r="A102" s="2">
        <v>479</v>
      </c>
      <c r="B102" s="3">
        <v>0.37170700000000001</v>
      </c>
      <c r="C102" s="3">
        <v>0.34548000000000001</v>
      </c>
      <c r="D102" s="3">
        <v>0.201261</v>
      </c>
      <c r="E102" s="3">
        <v>0.78100000000000003</v>
      </c>
      <c r="F102" s="3">
        <v>0.95809100000000003</v>
      </c>
      <c r="H102" s="47">
        <v>460</v>
      </c>
      <c r="I102" s="46">
        <v>0.12820100000000001</v>
      </c>
    </row>
    <row r="103" spans="1:9" x14ac:dyDescent="0.2">
      <c r="A103" s="2">
        <v>480</v>
      </c>
      <c r="B103" s="3">
        <v>0.35010799999999997</v>
      </c>
      <c r="C103" s="3">
        <v>0.35506599999999999</v>
      </c>
      <c r="D103" s="3">
        <v>0.20794000000000001</v>
      </c>
      <c r="E103" s="3">
        <v>0.79300000000000004</v>
      </c>
      <c r="F103" s="3">
        <v>0.96560500000000005</v>
      </c>
      <c r="H103" s="47">
        <v>461</v>
      </c>
      <c r="I103" s="46">
        <v>0.13345699999999999</v>
      </c>
    </row>
    <row r="104" spans="1:9" x14ac:dyDescent="0.2">
      <c r="A104" s="2">
        <v>481</v>
      </c>
      <c r="B104" s="3">
        <v>0.32990399999999998</v>
      </c>
      <c r="C104" s="3">
        <v>0.364985</v>
      </c>
      <c r="D104" s="3">
        <v>0.21487500000000001</v>
      </c>
      <c r="E104" s="3">
        <v>0.80500000000000005</v>
      </c>
      <c r="F104" s="3">
        <v>0.97197599999999995</v>
      </c>
      <c r="H104" s="47">
        <v>462</v>
      </c>
      <c r="I104" s="46">
        <v>0.138323</v>
      </c>
    </row>
    <row r="105" spans="1:9" x14ac:dyDescent="0.2">
      <c r="A105" s="2">
        <v>482</v>
      </c>
      <c r="B105" s="3">
        <v>0.31086399999999997</v>
      </c>
      <c r="C105" s="3">
        <v>0.37514199999999998</v>
      </c>
      <c r="D105" s="3">
        <v>0.222022</v>
      </c>
      <c r="E105" s="3">
        <v>0.81699999999999995</v>
      </c>
      <c r="F105" s="3">
        <v>0.97783299999999995</v>
      </c>
      <c r="H105" s="47">
        <v>463</v>
      </c>
      <c r="I105" s="46">
        <v>0.143042</v>
      </c>
    </row>
    <row r="106" spans="1:9" x14ac:dyDescent="0.2">
      <c r="A106" s="2">
        <v>483</v>
      </c>
      <c r="B106" s="3">
        <v>0.29274099999999997</v>
      </c>
      <c r="C106" s="3">
        <v>0.38540999999999997</v>
      </c>
      <c r="D106" s="3">
        <v>0.22931599999999999</v>
      </c>
      <c r="E106" s="3">
        <v>0.82799999999999996</v>
      </c>
      <c r="F106" s="3">
        <v>0.98300600000000005</v>
      </c>
      <c r="H106" s="47">
        <v>464</v>
      </c>
      <c r="I106" s="46">
        <v>0.147787</v>
      </c>
    </row>
    <row r="107" spans="1:9" x14ac:dyDescent="0.2">
      <c r="A107" s="2">
        <v>484</v>
      </c>
      <c r="B107" s="3">
        <v>0.27533800000000003</v>
      </c>
      <c r="C107" s="3">
        <v>0.395646</v>
      </c>
      <c r="D107" s="3">
        <v>0.23668400000000001</v>
      </c>
      <c r="E107" s="3">
        <v>0.84</v>
      </c>
      <c r="F107" s="3">
        <v>0.98732500000000001</v>
      </c>
      <c r="H107" s="47">
        <v>465</v>
      </c>
      <c r="I107" s="46">
        <v>0.15276100000000001</v>
      </c>
    </row>
    <row r="108" spans="1:9" x14ac:dyDescent="0.2">
      <c r="A108" s="2">
        <v>485</v>
      </c>
      <c r="B108" s="3">
        <v>0.25849699999999998</v>
      </c>
      <c r="C108" s="3">
        <v>0.40568799999999999</v>
      </c>
      <c r="D108" s="3">
        <v>0.24404600000000001</v>
      </c>
      <c r="E108" s="3">
        <v>0.85099999999999998</v>
      </c>
      <c r="F108" s="3">
        <v>0.99062099999999997</v>
      </c>
      <c r="H108" s="47">
        <v>466</v>
      </c>
      <c r="I108" s="46">
        <v>0.15810199999999999</v>
      </c>
    </row>
    <row r="109" spans="1:9" x14ac:dyDescent="0.2">
      <c r="A109" s="2">
        <v>486</v>
      </c>
      <c r="B109" s="3">
        <v>0.24215800000000001</v>
      </c>
      <c r="C109" s="3">
        <v>0.415435</v>
      </c>
      <c r="D109" s="3">
        <v>0.25134699999999999</v>
      </c>
      <c r="E109" s="3">
        <v>0.86199999999999999</v>
      </c>
      <c r="F109" s="3">
        <v>0.99334299999999998</v>
      </c>
      <c r="H109" s="47">
        <v>467</v>
      </c>
      <c r="I109" s="46">
        <v>0.163941</v>
      </c>
    </row>
    <row r="110" spans="1:9" x14ac:dyDescent="0.2">
      <c r="A110" s="2">
        <v>487</v>
      </c>
      <c r="B110" s="3">
        <v>0.22650400000000001</v>
      </c>
      <c r="C110" s="3">
        <v>0.425064</v>
      </c>
      <c r="D110" s="3">
        <v>0.25869500000000001</v>
      </c>
      <c r="E110" s="3">
        <v>0.873</v>
      </c>
      <c r="F110" s="3">
        <v>0.99588699999999997</v>
      </c>
      <c r="H110" s="47">
        <v>468</v>
      </c>
      <c r="I110" s="46">
        <v>0.17036200000000001</v>
      </c>
    </row>
    <row r="111" spans="1:9" x14ac:dyDescent="0.2">
      <c r="A111" s="2">
        <v>488</v>
      </c>
      <c r="B111" s="3">
        <v>0.211726</v>
      </c>
      <c r="C111" s="3">
        <v>0.43485099999999999</v>
      </c>
      <c r="D111" s="3">
        <v>0.26625199999999999</v>
      </c>
      <c r="E111" s="3">
        <v>0.88400000000000001</v>
      </c>
      <c r="F111" s="3">
        <v>0.99800800000000001</v>
      </c>
      <c r="H111" s="47">
        <v>469</v>
      </c>
      <c r="I111" s="46">
        <v>0.177425</v>
      </c>
    </row>
    <row r="112" spans="1:9" x14ac:dyDescent="0.2">
      <c r="A112" s="2">
        <v>489</v>
      </c>
      <c r="B112" s="3">
        <v>0.19796</v>
      </c>
      <c r="C112" s="3">
        <v>0.44509700000000002</v>
      </c>
      <c r="D112" s="3">
        <v>0.274202</v>
      </c>
      <c r="E112" s="3">
        <v>0.89400000000000002</v>
      </c>
      <c r="F112" s="3">
        <v>0.99946100000000004</v>
      </c>
      <c r="H112" s="47">
        <v>470</v>
      </c>
      <c r="I112" s="46">
        <v>0.18518999999999999</v>
      </c>
    </row>
    <row r="113" spans="1:9" x14ac:dyDescent="0.2">
      <c r="A113" s="2">
        <v>490</v>
      </c>
      <c r="B113" s="3">
        <v>0.18529699999999999</v>
      </c>
      <c r="C113" s="3">
        <v>0.45613700000000001</v>
      </c>
      <c r="D113" s="3">
        <v>0.282752</v>
      </c>
      <c r="E113" s="3">
        <v>0.90400000000000003</v>
      </c>
      <c r="F113" s="3">
        <v>1</v>
      </c>
      <c r="H113" s="47">
        <v>471</v>
      </c>
      <c r="I113" s="46">
        <v>0.193025</v>
      </c>
    </row>
    <row r="114" spans="1:9" x14ac:dyDescent="0.2">
      <c r="A114" s="2">
        <v>491</v>
      </c>
      <c r="B114" s="3">
        <v>0.17375099999999999</v>
      </c>
      <c r="C114" s="3">
        <v>0.46823599999999999</v>
      </c>
      <c r="D114" s="3">
        <v>0.29207100000000003</v>
      </c>
      <c r="E114" s="3">
        <v>0.91400000000000003</v>
      </c>
      <c r="F114" s="3">
        <v>0.99956100000000003</v>
      </c>
      <c r="H114" s="47">
        <v>472</v>
      </c>
      <c r="I114" s="46">
        <v>0.20031299999999999</v>
      </c>
    </row>
    <row r="115" spans="1:9" x14ac:dyDescent="0.2">
      <c r="A115" s="2">
        <v>492</v>
      </c>
      <c r="B115" s="3">
        <v>0.16314899999999999</v>
      </c>
      <c r="C115" s="3">
        <v>0.48125499999999999</v>
      </c>
      <c r="D115" s="3">
        <v>0.30209399999999997</v>
      </c>
      <c r="E115" s="3">
        <v>0.92300000000000004</v>
      </c>
      <c r="F115" s="3">
        <v>0.99836499999999995</v>
      </c>
      <c r="H115" s="47">
        <v>473</v>
      </c>
      <c r="I115" s="46">
        <v>0.20715600000000001</v>
      </c>
    </row>
    <row r="116" spans="1:9" x14ac:dyDescent="0.2">
      <c r="A116" s="2">
        <v>493</v>
      </c>
      <c r="B116" s="3">
        <v>0.153311</v>
      </c>
      <c r="C116" s="3">
        <v>0.49492700000000001</v>
      </c>
      <c r="D116" s="3">
        <v>0.31267299999999998</v>
      </c>
      <c r="E116" s="3">
        <v>0.93200000000000005</v>
      </c>
      <c r="F116" s="3">
        <v>0.99658999999999998</v>
      </c>
      <c r="H116" s="47">
        <v>474</v>
      </c>
      <c r="I116" s="46">
        <v>0.213644</v>
      </c>
    </row>
    <row r="117" spans="1:9" x14ac:dyDescent="0.2">
      <c r="A117" s="2">
        <v>494</v>
      </c>
      <c r="B117" s="3">
        <v>0.14408599999999999</v>
      </c>
      <c r="C117" s="3">
        <v>0.50894700000000004</v>
      </c>
      <c r="D117" s="3">
        <v>0.32363700000000001</v>
      </c>
      <c r="E117" s="3">
        <v>0.94099999999999995</v>
      </c>
      <c r="F117" s="3">
        <v>0.99441599999999997</v>
      </c>
      <c r="H117" s="47">
        <v>475</v>
      </c>
      <c r="I117" s="46">
        <v>0.21994</v>
      </c>
    </row>
    <row r="118" spans="1:9" x14ac:dyDescent="0.2">
      <c r="A118" s="2">
        <v>495</v>
      </c>
      <c r="B118" s="3">
        <v>0.135351</v>
      </c>
      <c r="C118" s="3">
        <v>0.52297000000000005</v>
      </c>
      <c r="D118" s="3">
        <v>0.33478599999999997</v>
      </c>
      <c r="E118" s="3">
        <v>0.94899999999999995</v>
      </c>
      <c r="F118" s="3">
        <v>0.99202199999999996</v>
      </c>
      <c r="H118" s="47">
        <v>477</v>
      </c>
      <c r="I118" s="46">
        <v>0.23246700000000001</v>
      </c>
    </row>
    <row r="119" spans="1:9" x14ac:dyDescent="0.2">
      <c r="A119" s="2">
        <v>496</v>
      </c>
      <c r="B119" s="3">
        <v>0.12701100000000001</v>
      </c>
      <c r="C119" s="3">
        <v>0.53670099999999998</v>
      </c>
      <c r="D119" s="3">
        <v>0.345943</v>
      </c>
      <c r="E119" s="3">
        <v>0.95699999999999996</v>
      </c>
      <c r="F119" s="3">
        <v>0.988792</v>
      </c>
      <c r="H119" s="47">
        <v>478</v>
      </c>
      <c r="I119" s="46">
        <v>0.23902499999999999</v>
      </c>
    </row>
    <row r="120" spans="1:9" x14ac:dyDescent="0.2">
      <c r="A120" s="2">
        <v>497</v>
      </c>
      <c r="B120" s="3">
        <v>0.119017</v>
      </c>
      <c r="C120" s="3">
        <v>0.55019499999999999</v>
      </c>
      <c r="D120" s="3">
        <v>0.357126</v>
      </c>
      <c r="E120" s="3">
        <v>0.96399999999999997</v>
      </c>
      <c r="F120" s="3">
        <v>0.98421999999999998</v>
      </c>
      <c r="H120" s="47">
        <v>479</v>
      </c>
      <c r="I120" s="46">
        <v>0.24599699999999999</v>
      </c>
    </row>
    <row r="121" spans="1:9" x14ac:dyDescent="0.2">
      <c r="A121" s="2">
        <v>498</v>
      </c>
      <c r="B121" s="3">
        <v>0.111333</v>
      </c>
      <c r="C121" s="3">
        <v>0.56361600000000001</v>
      </c>
      <c r="D121" s="3">
        <v>0.36841600000000002</v>
      </c>
      <c r="E121" s="3">
        <v>0.97</v>
      </c>
      <c r="F121" s="3">
        <v>0.978657</v>
      </c>
      <c r="H121" s="47">
        <v>480</v>
      </c>
      <c r="I121" s="46">
        <v>0.25358900000000001</v>
      </c>
    </row>
    <row r="122" spans="1:9" x14ac:dyDescent="0.2">
      <c r="A122" s="2">
        <v>499</v>
      </c>
      <c r="B122" s="3">
        <v>0.103934</v>
      </c>
      <c r="C122" s="3">
        <v>0.57715000000000005</v>
      </c>
      <c r="D122" s="3">
        <v>0.37990699999999999</v>
      </c>
      <c r="E122" s="3">
        <v>0.97599999999999998</v>
      </c>
      <c r="F122" s="3">
        <v>0.97245099999999995</v>
      </c>
      <c r="H122" s="47">
        <v>481</v>
      </c>
      <c r="I122" s="46">
        <v>0.261876</v>
      </c>
    </row>
    <row r="123" spans="1:9" x14ac:dyDescent="0.2">
      <c r="A123" s="2">
        <v>500</v>
      </c>
      <c r="B123" s="3">
        <v>9.6798999999999996E-2</v>
      </c>
      <c r="C123" s="3">
        <v>0.59100299999999995</v>
      </c>
      <c r="D123" s="3">
        <v>0.39170500000000003</v>
      </c>
      <c r="E123" s="3">
        <v>0.98199999999999998</v>
      </c>
      <c r="F123" s="3">
        <v>0.96595200000000003</v>
      </c>
      <c r="H123" s="47">
        <v>482</v>
      </c>
      <c r="I123" s="46">
        <v>0.27064300000000002</v>
      </c>
    </row>
    <row r="124" spans="1:9" x14ac:dyDescent="0.2">
      <c r="A124" s="2">
        <v>501</v>
      </c>
      <c r="B124" s="3">
        <v>8.9916899999999994E-2</v>
      </c>
      <c r="C124" s="3">
        <v>0.60535000000000005</v>
      </c>
      <c r="D124" s="3">
        <v>0.40390500000000001</v>
      </c>
      <c r="E124" s="3">
        <v>0.98599999999999999</v>
      </c>
      <c r="F124" s="3">
        <v>0.95884400000000003</v>
      </c>
      <c r="H124" s="47">
        <v>483</v>
      </c>
      <c r="I124" s="46">
        <v>0.27964499999999998</v>
      </c>
    </row>
    <row r="125" spans="1:9" x14ac:dyDescent="0.2">
      <c r="A125" s="2">
        <v>502</v>
      </c>
      <c r="B125" s="3">
        <v>8.3287799999999995E-2</v>
      </c>
      <c r="C125" s="3">
        <v>0.62016000000000004</v>
      </c>
      <c r="D125" s="3">
        <v>0.41649999999999998</v>
      </c>
      <c r="E125" s="3">
        <v>0.99</v>
      </c>
      <c r="F125" s="3">
        <v>0.95071600000000001</v>
      </c>
      <c r="H125" s="47">
        <v>484</v>
      </c>
      <c r="I125" s="46">
        <v>0.28869400000000001</v>
      </c>
    </row>
    <row r="126" spans="1:9" x14ac:dyDescent="0.2">
      <c r="A126" s="2">
        <v>503</v>
      </c>
      <c r="B126" s="3">
        <v>7.6915700000000004E-2</v>
      </c>
      <c r="C126" s="3">
        <v>0.63534299999999999</v>
      </c>
      <c r="D126" s="3">
        <v>0.42945299999999997</v>
      </c>
      <c r="E126" s="3">
        <v>0.99399999999999999</v>
      </c>
      <c r="F126" s="3">
        <v>0.941778</v>
      </c>
      <c r="H126" s="47">
        <v>485</v>
      </c>
      <c r="I126" s="46">
        <v>0.29766500000000001</v>
      </c>
    </row>
    <row r="127" spans="1:9" x14ac:dyDescent="0.2">
      <c r="A127" s="2">
        <v>504</v>
      </c>
      <c r="B127" s="3">
        <v>7.0805199999999999E-2</v>
      </c>
      <c r="C127" s="3">
        <v>0.65079600000000004</v>
      </c>
      <c r="D127" s="3">
        <v>0.44272</v>
      </c>
      <c r="E127" s="3">
        <v>0.997</v>
      </c>
      <c r="F127" s="3">
        <v>0.93223599999999995</v>
      </c>
      <c r="H127" s="47">
        <v>486</v>
      </c>
      <c r="I127" s="46">
        <v>0.30646899999999999</v>
      </c>
    </row>
    <row r="128" spans="1:9" x14ac:dyDescent="0.2">
      <c r="A128" s="2">
        <v>505</v>
      </c>
      <c r="B128" s="3">
        <v>6.4961400000000002E-2</v>
      </c>
      <c r="C128" s="3">
        <v>0.666404</v>
      </c>
      <c r="D128" s="3">
        <v>0.45625199999999999</v>
      </c>
      <c r="E128" s="3">
        <v>0.998</v>
      </c>
      <c r="F128" s="3">
        <v>0.92229899999999998</v>
      </c>
      <c r="H128" s="47">
        <v>487</v>
      </c>
      <c r="I128" s="46">
        <v>0.31503500000000001</v>
      </c>
    </row>
    <row r="129" spans="1:9" x14ac:dyDescent="0.2">
      <c r="A129" s="2">
        <v>506</v>
      </c>
      <c r="B129" s="3">
        <v>5.9404899999999997E-2</v>
      </c>
      <c r="C129" s="3">
        <v>0.68205499999999997</v>
      </c>
      <c r="D129" s="3">
        <v>0.469997</v>
      </c>
      <c r="E129" s="3">
        <v>1</v>
      </c>
      <c r="F129" s="3">
        <v>0.91183199999999998</v>
      </c>
      <c r="H129" s="47">
        <v>488</v>
      </c>
      <c r="I129" s="46">
        <v>0.32333499999999998</v>
      </c>
    </row>
    <row r="130" spans="1:9" x14ac:dyDescent="0.2">
      <c r="A130" s="2">
        <v>507</v>
      </c>
      <c r="B130" s="3">
        <v>5.4207600000000002E-2</v>
      </c>
      <c r="C130" s="3">
        <v>0.69767199999999996</v>
      </c>
      <c r="D130" s="3">
        <v>0.48392600000000002</v>
      </c>
      <c r="E130" s="3">
        <v>1</v>
      </c>
      <c r="F130" s="3">
        <v>0.90060200000000001</v>
      </c>
      <c r="H130" s="47">
        <v>489</v>
      </c>
      <c r="I130" s="46">
        <v>0.33136599999999999</v>
      </c>
    </row>
    <row r="131" spans="1:9" x14ac:dyDescent="0.2">
      <c r="A131" s="2">
        <v>508</v>
      </c>
      <c r="B131" s="3">
        <v>4.9428100000000003E-2</v>
      </c>
      <c r="C131" s="3">
        <v>0.71318599999999999</v>
      </c>
      <c r="D131" s="3">
        <v>0.49801200000000001</v>
      </c>
      <c r="E131" s="3">
        <v>1</v>
      </c>
      <c r="F131" s="3">
        <v>0.88866299999999998</v>
      </c>
      <c r="H131" s="47">
        <v>490</v>
      </c>
      <c r="I131" s="46">
        <v>0.33913300000000002</v>
      </c>
    </row>
    <row r="132" spans="1:9" x14ac:dyDescent="0.2">
      <c r="A132" s="2">
        <v>509</v>
      </c>
      <c r="B132" s="3">
        <v>4.5099300000000002E-2</v>
      </c>
      <c r="C132" s="3">
        <v>0.72852600000000001</v>
      </c>
      <c r="D132" s="3">
        <v>0.51222699999999999</v>
      </c>
      <c r="E132" s="3">
        <v>0.998</v>
      </c>
      <c r="F132" s="3">
        <v>0.87607299999999999</v>
      </c>
      <c r="H132" s="47">
        <v>491</v>
      </c>
      <c r="I132" s="46">
        <v>0.34786</v>
      </c>
    </row>
    <row r="133" spans="1:9" x14ac:dyDescent="0.2">
      <c r="A133" s="2">
        <v>510</v>
      </c>
      <c r="B133" s="3">
        <v>4.1233699999999998E-2</v>
      </c>
      <c r="C133" s="3">
        <v>0.74361200000000005</v>
      </c>
      <c r="D133" s="3">
        <v>0.52653799999999995</v>
      </c>
      <c r="E133" s="3">
        <v>0.997</v>
      </c>
      <c r="F133" s="3">
        <v>0.86288799999999999</v>
      </c>
      <c r="H133" s="47">
        <v>492</v>
      </c>
      <c r="I133" s="46">
        <v>0.35832599999999998</v>
      </c>
    </row>
    <row r="134" spans="1:9" x14ac:dyDescent="0.2">
      <c r="A134" s="2">
        <v>511</v>
      </c>
      <c r="B134" s="3">
        <v>3.7814199999999999E-2</v>
      </c>
      <c r="C134" s="3">
        <v>0.75839599999999996</v>
      </c>
      <c r="D134" s="3">
        <v>0.54092300000000004</v>
      </c>
      <c r="E134" s="3">
        <v>0.99399999999999999</v>
      </c>
      <c r="F134" s="3">
        <v>0.84880100000000003</v>
      </c>
      <c r="H134" s="47">
        <v>493</v>
      </c>
      <c r="I134" s="46">
        <v>0.37000100000000002</v>
      </c>
    </row>
    <row r="135" spans="1:9" x14ac:dyDescent="0.2">
      <c r="A135" s="2">
        <v>512</v>
      </c>
      <c r="B135" s="3">
        <v>3.4762700000000001E-2</v>
      </c>
      <c r="C135" s="3">
        <v>0.77296600000000004</v>
      </c>
      <c r="D135" s="3">
        <v>0.55540599999999996</v>
      </c>
      <c r="E135" s="3">
        <v>0.99</v>
      </c>
      <c r="F135" s="3">
        <v>0.83367800000000003</v>
      </c>
      <c r="H135" s="47">
        <v>494</v>
      </c>
      <c r="I135" s="46">
        <v>0.38246400000000003</v>
      </c>
    </row>
    <row r="136" spans="1:9" x14ac:dyDescent="0.2">
      <c r="A136" s="2">
        <v>513</v>
      </c>
      <c r="B136" s="3">
        <v>3.2002900000000001E-2</v>
      </c>
      <c r="C136" s="3">
        <v>0.78745699999999996</v>
      </c>
      <c r="D136" s="3">
        <v>0.570025</v>
      </c>
      <c r="E136" s="3">
        <v>0.98599999999999999</v>
      </c>
      <c r="F136" s="3">
        <v>0.817832</v>
      </c>
      <c r="H136" s="47">
        <v>495</v>
      </c>
      <c r="I136" s="46">
        <v>0.39537899999999998</v>
      </c>
    </row>
    <row r="137" spans="1:9" x14ac:dyDescent="0.2">
      <c r="A137" s="2">
        <v>514</v>
      </c>
      <c r="B137" s="3">
        <v>2.94746E-2</v>
      </c>
      <c r="C137" s="3">
        <v>0.80201699999999998</v>
      </c>
      <c r="D137" s="3">
        <v>0.58482800000000001</v>
      </c>
      <c r="E137" s="3">
        <v>0.98099999999999998</v>
      </c>
      <c r="F137" s="3">
        <v>0.80157900000000004</v>
      </c>
      <c r="H137" s="47">
        <v>496</v>
      </c>
      <c r="I137" s="46">
        <v>0.40848200000000001</v>
      </c>
    </row>
    <row r="138" spans="1:9" x14ac:dyDescent="0.2">
      <c r="A138" s="2">
        <v>515</v>
      </c>
      <c r="B138" s="3">
        <v>2.7130000000000001E-2</v>
      </c>
      <c r="C138" s="3">
        <v>0.81680799999999998</v>
      </c>
      <c r="D138" s="3">
        <v>0.59986700000000004</v>
      </c>
      <c r="E138" s="3">
        <v>0.97499999999999998</v>
      </c>
      <c r="F138" s="3">
        <v>0.78523299999999996</v>
      </c>
      <c r="H138" s="47">
        <v>497</v>
      </c>
      <c r="I138" s="46">
        <v>0.42158800000000002</v>
      </c>
    </row>
    <row r="139" spans="1:9" x14ac:dyDescent="0.2">
      <c r="A139" s="2">
        <v>516</v>
      </c>
      <c r="B139" s="3">
        <v>2.4937600000000001E-2</v>
      </c>
      <c r="C139" s="3">
        <v>0.83191899999999996</v>
      </c>
      <c r="D139" s="3">
        <v>0.61516199999999999</v>
      </c>
      <c r="E139" s="3">
        <v>0.96799999999999997</v>
      </c>
      <c r="F139" s="3">
        <v>0.76871800000000001</v>
      </c>
      <c r="H139" s="47">
        <v>498</v>
      </c>
      <c r="I139" s="46">
        <v>0.43461899999999998</v>
      </c>
    </row>
    <row r="140" spans="1:9" x14ac:dyDescent="0.2">
      <c r="A140" s="2">
        <v>517</v>
      </c>
      <c r="B140" s="3">
        <v>2.28931E-2</v>
      </c>
      <c r="C140" s="3">
        <v>0.84709599999999996</v>
      </c>
      <c r="D140" s="3">
        <v>0.63056900000000005</v>
      </c>
      <c r="E140" s="3">
        <v>0.96099999999999997</v>
      </c>
      <c r="F140" s="3">
        <v>0.751807</v>
      </c>
      <c r="H140" s="47">
        <v>499</v>
      </c>
      <c r="I140" s="46">
        <v>0.44760100000000003</v>
      </c>
    </row>
    <row r="141" spans="1:9" x14ac:dyDescent="0.2">
      <c r="A141" s="2">
        <v>518</v>
      </c>
      <c r="B141" s="3">
        <v>2.09956E-2</v>
      </c>
      <c r="C141" s="3">
        <v>0.86197199999999996</v>
      </c>
      <c r="D141" s="3">
        <v>0.64588299999999998</v>
      </c>
      <c r="E141" s="3">
        <v>0.95299999999999996</v>
      </c>
      <c r="F141" s="3">
        <v>0.73459300000000005</v>
      </c>
      <c r="H141" s="47">
        <v>500</v>
      </c>
      <c r="I141" s="46">
        <v>0.46077699999999999</v>
      </c>
    </row>
    <row r="142" spans="1:9" x14ac:dyDescent="0.2">
      <c r="A142" s="2">
        <v>519</v>
      </c>
      <c r="B142" s="3">
        <v>1.9242700000000001E-2</v>
      </c>
      <c r="C142" s="3">
        <v>0.87615200000000004</v>
      </c>
      <c r="D142" s="3">
        <v>0.66088000000000002</v>
      </c>
      <c r="E142" s="3">
        <v>0.94399999999999995</v>
      </c>
      <c r="F142" s="3">
        <v>0.71716899999999995</v>
      </c>
      <c r="H142" s="47">
        <v>501</v>
      </c>
      <c r="I142" s="46">
        <v>0.47433999999999998</v>
      </c>
    </row>
    <row r="143" spans="1:9" x14ac:dyDescent="0.2">
      <c r="A143" s="2">
        <v>520</v>
      </c>
      <c r="B143" s="3">
        <v>1.7629800000000001E-2</v>
      </c>
      <c r="C143" s="3">
        <v>0.88921399999999995</v>
      </c>
      <c r="D143" s="3">
        <v>0.67531300000000005</v>
      </c>
      <c r="E143" s="3">
        <v>0.93500000000000005</v>
      </c>
      <c r="F143" s="3">
        <v>0.69962800000000003</v>
      </c>
      <c r="H143" s="47">
        <v>502</v>
      </c>
      <c r="I143" s="46">
        <v>0.48820000000000002</v>
      </c>
    </row>
    <row r="144" spans="1:9" x14ac:dyDescent="0.2">
      <c r="A144" s="2">
        <v>521</v>
      </c>
      <c r="B144" s="3">
        <v>1.6150100000000001E-2</v>
      </c>
      <c r="C144" s="3">
        <v>0.90081199999999995</v>
      </c>
      <c r="D144" s="3">
        <v>0.688975</v>
      </c>
      <c r="E144" s="3">
        <v>0.92500000000000004</v>
      </c>
      <c r="F144" s="3">
        <v>0.68188800000000005</v>
      </c>
      <c r="H144" s="47">
        <v>503</v>
      </c>
      <c r="I144" s="46">
        <v>0.50234000000000001</v>
      </c>
    </row>
    <row r="145" spans="1:9" x14ac:dyDescent="0.2">
      <c r="A145" s="2">
        <v>522</v>
      </c>
      <c r="B145" s="3">
        <v>1.47911E-2</v>
      </c>
      <c r="C145" s="3">
        <v>0.91100599999999998</v>
      </c>
      <c r="D145" s="3">
        <v>0.70188600000000001</v>
      </c>
      <c r="E145" s="3">
        <v>0.91500000000000004</v>
      </c>
      <c r="F145" s="3">
        <v>0.66388100000000005</v>
      </c>
      <c r="H145" s="47">
        <v>504</v>
      </c>
      <c r="I145" s="46">
        <v>0.51673999999999998</v>
      </c>
    </row>
    <row r="146" spans="1:9" x14ac:dyDescent="0.2">
      <c r="A146" s="2">
        <v>523</v>
      </c>
      <c r="B146" s="3">
        <v>1.3540699999999999E-2</v>
      </c>
      <c r="C146" s="3">
        <v>0.91996800000000001</v>
      </c>
      <c r="D146" s="3">
        <v>0.71414</v>
      </c>
      <c r="E146" s="3">
        <v>0.90400000000000003</v>
      </c>
      <c r="F146" s="3">
        <v>0.64572399999999996</v>
      </c>
      <c r="H146" s="47">
        <v>505</v>
      </c>
      <c r="I146" s="46">
        <v>0.53136000000000005</v>
      </c>
    </row>
    <row r="147" spans="1:9" x14ac:dyDescent="0.2">
      <c r="A147" s="2">
        <v>524</v>
      </c>
      <c r="B147" s="3">
        <v>1.2388400000000001E-2</v>
      </c>
      <c r="C147" s="3">
        <v>0.92788999999999999</v>
      </c>
      <c r="D147" s="3">
        <v>0.72584099999999996</v>
      </c>
      <c r="E147" s="3">
        <v>0.89200000000000002</v>
      </c>
      <c r="F147" s="3">
        <v>0.62753300000000001</v>
      </c>
      <c r="H147" s="47">
        <v>506</v>
      </c>
      <c r="I147" s="46">
        <v>0.54618999999999995</v>
      </c>
    </row>
    <row r="148" spans="1:9" x14ac:dyDescent="0.2">
      <c r="A148" s="2">
        <v>525</v>
      </c>
      <c r="B148" s="3">
        <v>1.1325200000000001E-2</v>
      </c>
      <c r="C148" s="3">
        <v>0.93497699999999995</v>
      </c>
      <c r="D148" s="3">
        <v>0.73710799999999999</v>
      </c>
      <c r="E148" s="3">
        <v>0.88</v>
      </c>
      <c r="F148" s="3">
        <v>0.60942200000000002</v>
      </c>
      <c r="H148" s="47">
        <v>507</v>
      </c>
      <c r="I148" s="46">
        <v>0.56118000000000001</v>
      </c>
    </row>
    <row r="149" spans="1:9" x14ac:dyDescent="0.2">
      <c r="A149" s="2">
        <v>526</v>
      </c>
      <c r="B149" s="3">
        <v>1.0343700000000001E-2</v>
      </c>
      <c r="C149" s="3">
        <v>0.94141399999999997</v>
      </c>
      <c r="D149" s="3">
        <v>0.74804599999999999</v>
      </c>
      <c r="E149" s="3">
        <v>0.86699999999999999</v>
      </c>
      <c r="F149" s="3">
        <v>0.59133899999999995</v>
      </c>
      <c r="H149" s="47">
        <v>508</v>
      </c>
      <c r="I149" s="46">
        <v>0.57628999999999997</v>
      </c>
    </row>
    <row r="150" spans="1:9" x14ac:dyDescent="0.2">
      <c r="A150" s="2">
        <v>527</v>
      </c>
      <c r="B150" s="3">
        <v>9.4409200000000002E-3</v>
      </c>
      <c r="C150" s="3">
        <v>0.94727899999999998</v>
      </c>
      <c r="D150" s="3">
        <v>0.75868400000000003</v>
      </c>
      <c r="E150" s="3">
        <v>0.85399999999999998</v>
      </c>
      <c r="F150" s="3">
        <v>0.57320700000000002</v>
      </c>
      <c r="H150" s="47">
        <v>509</v>
      </c>
      <c r="I150" s="46">
        <v>0.59150000000000003</v>
      </c>
    </row>
    <row r="151" spans="1:9" x14ac:dyDescent="0.2">
      <c r="A151" s="2">
        <v>528</v>
      </c>
      <c r="B151" s="3">
        <v>8.6136500000000005E-3</v>
      </c>
      <c r="C151" s="3">
        <v>0.95262199999999997</v>
      </c>
      <c r="D151" s="3">
        <v>0.76903200000000005</v>
      </c>
      <c r="E151" s="3">
        <v>0.84</v>
      </c>
      <c r="F151" s="3">
        <v>0.55510499999999996</v>
      </c>
      <c r="H151" s="47">
        <v>510</v>
      </c>
      <c r="I151" s="46">
        <v>0.60674099999999997</v>
      </c>
    </row>
    <row r="152" spans="1:9" x14ac:dyDescent="0.2">
      <c r="A152" s="2">
        <v>529</v>
      </c>
      <c r="B152" s="3">
        <v>7.8583100000000003E-3</v>
      </c>
      <c r="C152" s="3">
        <v>0.95749799999999996</v>
      </c>
      <c r="D152" s="3">
        <v>0.77909899999999999</v>
      </c>
      <c r="E152" s="3">
        <v>0.82599999999999996</v>
      </c>
      <c r="F152" s="3">
        <v>0.53711200000000003</v>
      </c>
      <c r="H152" s="47">
        <v>511</v>
      </c>
      <c r="I152" s="46">
        <v>0.62214999999999998</v>
      </c>
    </row>
    <row r="153" spans="1:9" x14ac:dyDescent="0.2">
      <c r="A153" s="2">
        <v>530</v>
      </c>
      <c r="B153" s="3">
        <v>7.1708900000000001E-3</v>
      </c>
      <c r="C153" s="3">
        <v>0.96196199999999998</v>
      </c>
      <c r="D153" s="3">
        <v>0.78890000000000005</v>
      </c>
      <c r="E153" s="3">
        <v>0.81100000000000005</v>
      </c>
      <c r="F153" s="3">
        <v>0.51930900000000002</v>
      </c>
      <c r="H153" s="47">
        <v>512</v>
      </c>
      <c r="I153" s="46">
        <v>0.63783000000000001</v>
      </c>
    </row>
    <row r="154" spans="1:9" x14ac:dyDescent="0.2">
      <c r="A154" s="2">
        <v>531</v>
      </c>
      <c r="B154" s="3">
        <v>6.5464800000000004E-3</v>
      </c>
      <c r="C154" s="3">
        <v>0.96608000000000005</v>
      </c>
      <c r="D154" s="3">
        <v>0.79847199999999996</v>
      </c>
      <c r="E154" s="3">
        <v>0.79600000000000004</v>
      </c>
      <c r="F154" s="3">
        <v>0.50164500000000001</v>
      </c>
      <c r="H154" s="47">
        <v>513</v>
      </c>
      <c r="I154" s="46">
        <v>0.65371000000000001</v>
      </c>
    </row>
    <row r="155" spans="1:9" x14ac:dyDescent="0.2">
      <c r="A155" s="2">
        <v>532</v>
      </c>
      <c r="B155" s="3">
        <v>5.9777700000000003E-3</v>
      </c>
      <c r="C155" s="3">
        <v>0.96996599999999999</v>
      </c>
      <c r="D155" s="3">
        <v>0.80794500000000002</v>
      </c>
      <c r="E155" s="3">
        <v>0.78100000000000003</v>
      </c>
      <c r="F155" s="3">
        <v>0.48406700000000003</v>
      </c>
      <c r="H155" s="47">
        <v>514</v>
      </c>
      <c r="I155" s="46">
        <v>0.66968000000000005</v>
      </c>
    </row>
    <row r="156" spans="1:9" x14ac:dyDescent="0.2">
      <c r="A156" s="2">
        <v>533</v>
      </c>
      <c r="B156" s="3">
        <v>5.4579399999999997E-3</v>
      </c>
      <c r="C156" s="3">
        <v>0.97374300000000003</v>
      </c>
      <c r="D156" s="3">
        <v>0.81747800000000004</v>
      </c>
      <c r="E156" s="3">
        <v>0.76500000000000001</v>
      </c>
      <c r="F156" s="3">
        <v>0.46664299999999997</v>
      </c>
      <c r="H156" s="47">
        <v>515</v>
      </c>
      <c r="I156" s="46">
        <v>0.68566000000000005</v>
      </c>
    </row>
    <row r="157" spans="1:9" x14ac:dyDescent="0.2">
      <c r="A157" s="2">
        <v>534</v>
      </c>
      <c r="B157" s="3">
        <v>4.9812499999999996E-3</v>
      </c>
      <c r="C157" s="3">
        <v>0.97753900000000005</v>
      </c>
      <c r="D157" s="3">
        <v>0.82723899999999995</v>
      </c>
      <c r="E157" s="3">
        <v>0.749</v>
      </c>
      <c r="F157" s="3">
        <v>0.44944200000000001</v>
      </c>
      <c r="H157" s="47">
        <v>516</v>
      </c>
      <c r="I157" s="46">
        <v>0.70155000000000001</v>
      </c>
    </row>
    <row r="158" spans="1:9" x14ac:dyDescent="0.2">
      <c r="A158" s="2">
        <v>535</v>
      </c>
      <c r="B158" s="3">
        <v>4.5428700000000001E-3</v>
      </c>
      <c r="C158" s="3">
        <v>0.98148100000000005</v>
      </c>
      <c r="D158" s="3">
        <v>0.83740300000000001</v>
      </c>
      <c r="E158" s="3">
        <v>0.73299999999999998</v>
      </c>
      <c r="F158" s="3">
        <v>0.432533</v>
      </c>
      <c r="H158" s="47">
        <v>517</v>
      </c>
      <c r="I158" s="46">
        <v>0.71723000000000003</v>
      </c>
    </row>
    <row r="159" spans="1:9" x14ac:dyDescent="0.2">
      <c r="A159" s="2">
        <v>536</v>
      </c>
      <c r="B159" s="3">
        <v>4.1390799999999998E-3</v>
      </c>
      <c r="C159" s="3">
        <v>0.98562899999999998</v>
      </c>
      <c r="D159" s="3">
        <v>0.848078</v>
      </c>
      <c r="E159" s="3">
        <v>0.71699999999999997</v>
      </c>
      <c r="F159" s="3">
        <v>0.41586200000000001</v>
      </c>
      <c r="H159" s="47">
        <v>518</v>
      </c>
      <c r="I159" s="46">
        <v>0.73257000000000005</v>
      </c>
    </row>
    <row r="160" spans="1:9" x14ac:dyDescent="0.2">
      <c r="A160" s="2">
        <v>537</v>
      </c>
      <c r="B160" s="3">
        <v>3.76794E-3</v>
      </c>
      <c r="C160" s="3">
        <v>0.98975400000000002</v>
      </c>
      <c r="D160" s="3">
        <v>0.85906400000000005</v>
      </c>
      <c r="E160" s="3">
        <v>0.7</v>
      </c>
      <c r="F160" s="3">
        <v>0.399372</v>
      </c>
      <c r="H160" s="47">
        <v>519</v>
      </c>
      <c r="I160" s="46">
        <v>0.74746000000000001</v>
      </c>
    </row>
    <row r="161" spans="1:9" x14ac:dyDescent="0.2">
      <c r="A161" s="2">
        <v>538</v>
      </c>
      <c r="B161" s="3">
        <v>3.4278300000000002E-3</v>
      </c>
      <c r="C161" s="3">
        <v>0.99355099999999996</v>
      </c>
      <c r="D161" s="3">
        <v>0.87006799999999995</v>
      </c>
      <c r="E161" s="3">
        <v>0.68300000000000005</v>
      </c>
      <c r="F161" s="3">
        <v>0.38313599999999998</v>
      </c>
      <c r="H161" s="47">
        <v>520</v>
      </c>
      <c r="I161" s="46">
        <v>0.76175700000000002</v>
      </c>
    </row>
    <row r="162" spans="1:9" x14ac:dyDescent="0.2">
      <c r="A162" s="2">
        <v>539</v>
      </c>
      <c r="B162" s="3">
        <v>3.1169600000000002E-3</v>
      </c>
      <c r="C162" s="3">
        <v>0.99671399999999999</v>
      </c>
      <c r="D162" s="3">
        <v>0.88077899999999998</v>
      </c>
      <c r="E162" s="3">
        <v>0.66700000000000004</v>
      </c>
      <c r="F162" s="3">
        <v>0.36722399999999999</v>
      </c>
      <c r="H162" s="47">
        <v>521</v>
      </c>
      <c r="I162" s="46">
        <v>0.77534000000000003</v>
      </c>
    </row>
    <row r="163" spans="1:9" x14ac:dyDescent="0.2">
      <c r="A163" s="2">
        <v>540</v>
      </c>
      <c r="B163" s="3">
        <v>2.83352E-3</v>
      </c>
      <c r="C163" s="3">
        <v>0.99893100000000001</v>
      </c>
      <c r="D163" s="3">
        <v>0.89087099999999997</v>
      </c>
      <c r="E163" s="3">
        <v>0.65</v>
      </c>
      <c r="F163" s="3">
        <v>0.35170699999999999</v>
      </c>
      <c r="H163" s="47">
        <v>522</v>
      </c>
      <c r="I163" s="46">
        <v>0.78822000000000003</v>
      </c>
    </row>
    <row r="164" spans="1:9" x14ac:dyDescent="0.2">
      <c r="A164" s="2">
        <v>541</v>
      </c>
      <c r="B164" s="3">
        <v>2.5755600000000002E-3</v>
      </c>
      <c r="C164" s="3">
        <v>0.999942</v>
      </c>
      <c r="D164" s="3">
        <v>0.900057</v>
      </c>
      <c r="E164" s="3">
        <v>0.63300000000000001</v>
      </c>
      <c r="F164" s="3">
        <v>0.33653699999999998</v>
      </c>
      <c r="H164" s="47">
        <v>523</v>
      </c>
      <c r="I164" s="46">
        <v>0.80045999999999995</v>
      </c>
    </row>
    <row r="165" spans="1:9" x14ac:dyDescent="0.2">
      <c r="A165" s="2">
        <v>542</v>
      </c>
      <c r="B165" s="3">
        <v>2.3408399999999998E-3</v>
      </c>
      <c r="C165" s="3">
        <v>0.99969200000000003</v>
      </c>
      <c r="D165" s="3">
        <v>0.90825299999999998</v>
      </c>
      <c r="E165" s="3">
        <v>0.61599999999999999</v>
      </c>
      <c r="F165" s="3">
        <v>0.32164700000000002</v>
      </c>
      <c r="H165" s="47">
        <v>524</v>
      </c>
      <c r="I165" s="46">
        <v>0.81213999999999997</v>
      </c>
    </row>
    <row r="166" spans="1:9" x14ac:dyDescent="0.2">
      <c r="A166" s="2">
        <v>543</v>
      </c>
      <c r="B166" s="3">
        <v>2.12722E-3</v>
      </c>
      <c r="C166" s="3">
        <v>0.99817800000000001</v>
      </c>
      <c r="D166" s="3">
        <v>0.91543300000000005</v>
      </c>
      <c r="E166" s="3">
        <v>0.59899999999999998</v>
      </c>
      <c r="F166" s="3">
        <v>0.307085</v>
      </c>
      <c r="H166" s="47">
        <v>525</v>
      </c>
      <c r="I166" s="46">
        <v>0.82333000000000001</v>
      </c>
    </row>
    <row r="167" spans="1:9" x14ac:dyDescent="0.2">
      <c r="A167" s="2">
        <v>544</v>
      </c>
      <c r="B167" s="3">
        <v>1.9327599999999999E-3</v>
      </c>
      <c r="C167" s="3">
        <v>0.99540499999999998</v>
      </c>
      <c r="D167" s="3">
        <v>0.92157500000000003</v>
      </c>
      <c r="E167" s="3">
        <v>0.58099999999999996</v>
      </c>
      <c r="F167" s="3">
        <v>0.29289900000000002</v>
      </c>
      <c r="H167" s="47">
        <v>526</v>
      </c>
      <c r="I167" s="46">
        <v>0.83411999999999997</v>
      </c>
    </row>
    <row r="168" spans="1:9" x14ac:dyDescent="0.2">
      <c r="A168" s="2">
        <v>545</v>
      </c>
      <c r="B168" s="3">
        <v>1.7557300000000001E-3</v>
      </c>
      <c r="C168" s="3">
        <v>0.99138300000000001</v>
      </c>
      <c r="D168" s="3">
        <v>0.92666000000000004</v>
      </c>
      <c r="E168" s="3">
        <v>0.56399999999999995</v>
      </c>
      <c r="F168" s="3">
        <v>0.27913500000000002</v>
      </c>
      <c r="H168" s="47">
        <v>527</v>
      </c>
      <c r="I168" s="46">
        <v>0.84460000000000002</v>
      </c>
    </row>
    <row r="169" spans="1:9" x14ac:dyDescent="0.2">
      <c r="A169" s="2">
        <v>546</v>
      </c>
      <c r="B169" s="3">
        <v>1.5945499999999999E-3</v>
      </c>
      <c r="C169" s="3">
        <v>0.98619900000000005</v>
      </c>
      <c r="D169" s="3">
        <v>0.93074400000000002</v>
      </c>
      <c r="E169" s="3">
        <v>0.54800000000000004</v>
      </c>
      <c r="F169" s="3">
        <v>0.265737</v>
      </c>
      <c r="H169" s="47">
        <v>528</v>
      </c>
      <c r="I169" s="46">
        <v>0.85487000000000002</v>
      </c>
    </row>
    <row r="170" spans="1:9" x14ac:dyDescent="0.2">
      <c r="A170" s="2">
        <v>547</v>
      </c>
      <c r="B170" s="3">
        <v>1.44783E-3</v>
      </c>
      <c r="C170" s="3">
        <v>0.98022900000000002</v>
      </c>
      <c r="D170" s="3">
        <v>0.93415999999999999</v>
      </c>
      <c r="E170" s="3">
        <v>0.53100000000000003</v>
      </c>
      <c r="F170" s="3">
        <v>0.25264799999999998</v>
      </c>
      <c r="H170" s="47">
        <v>529</v>
      </c>
      <c r="I170" s="46">
        <v>0.86504000000000003</v>
      </c>
    </row>
    <row r="171" spans="1:9" x14ac:dyDescent="0.2">
      <c r="A171" s="2">
        <v>548</v>
      </c>
      <c r="B171" s="3">
        <v>1.3143E-3</v>
      </c>
      <c r="C171" s="3">
        <v>0.97390600000000005</v>
      </c>
      <c r="D171" s="3">
        <v>0.93731799999999998</v>
      </c>
      <c r="E171" s="3">
        <v>0.51400000000000001</v>
      </c>
      <c r="F171" s="3">
        <v>0.23991699999999999</v>
      </c>
      <c r="H171" s="47">
        <v>530</v>
      </c>
      <c r="I171" s="46">
        <v>0.87521099999999996</v>
      </c>
    </row>
    <row r="172" spans="1:9" x14ac:dyDescent="0.2">
      <c r="A172" s="2">
        <v>549</v>
      </c>
      <c r="B172" s="3">
        <v>1.1928100000000001E-3</v>
      </c>
      <c r="C172" s="3">
        <v>0.96765299999999999</v>
      </c>
      <c r="D172" s="3">
        <v>0.94063399999999997</v>
      </c>
      <c r="E172" s="3">
        <v>0.497</v>
      </c>
      <c r="F172" s="3">
        <v>0.22759199999999999</v>
      </c>
      <c r="H172" s="47">
        <v>531</v>
      </c>
      <c r="I172" s="46">
        <v>0.88536999999999999</v>
      </c>
    </row>
    <row r="173" spans="1:9" x14ac:dyDescent="0.2">
      <c r="A173" s="2">
        <v>550</v>
      </c>
      <c r="B173" s="3">
        <v>1.0823E-3</v>
      </c>
      <c r="C173" s="3">
        <v>0.96187599999999995</v>
      </c>
      <c r="D173" s="3">
        <v>0.94452700000000001</v>
      </c>
      <c r="E173" s="3">
        <v>0.48099999999999998</v>
      </c>
      <c r="F173" s="3">
        <v>0.215722</v>
      </c>
      <c r="H173" s="47">
        <v>532</v>
      </c>
      <c r="I173" s="46">
        <v>0.89537</v>
      </c>
    </row>
    <row r="174" spans="1:9" x14ac:dyDescent="0.2">
      <c r="A174" s="2">
        <v>551</v>
      </c>
      <c r="B174" s="3">
        <v>9.8181900000000009E-4</v>
      </c>
      <c r="C174" s="3">
        <v>0.95682</v>
      </c>
      <c r="D174" s="3">
        <v>0.949291</v>
      </c>
      <c r="E174" s="3">
        <v>0.46500000000000002</v>
      </c>
      <c r="F174" s="3">
        <v>0.204238</v>
      </c>
      <c r="H174" s="47">
        <v>533</v>
      </c>
      <c r="I174" s="46">
        <v>0.90515000000000001</v>
      </c>
    </row>
    <row r="175" spans="1:9" x14ac:dyDescent="0.2">
      <c r="A175" s="2">
        <v>552</v>
      </c>
      <c r="B175" s="3">
        <v>8.9053299999999999E-4</v>
      </c>
      <c r="C175" s="3">
        <v>0.95215099999999997</v>
      </c>
      <c r="D175" s="3">
        <v>0.95467999999999997</v>
      </c>
      <c r="E175" s="3">
        <v>0.44800000000000001</v>
      </c>
      <c r="F175" s="3">
        <v>0.193075</v>
      </c>
      <c r="H175" s="47">
        <v>534</v>
      </c>
      <c r="I175" s="46">
        <v>0.91464999999999996</v>
      </c>
    </row>
    <row r="176" spans="1:9" x14ac:dyDescent="0.2">
      <c r="A176" s="2">
        <v>553</v>
      </c>
      <c r="B176" s="3">
        <v>8.0768699999999997E-4</v>
      </c>
      <c r="C176" s="3">
        <v>0.94739799999999996</v>
      </c>
      <c r="D176" s="3">
        <v>0.96030899999999997</v>
      </c>
      <c r="E176" s="3">
        <v>0.433</v>
      </c>
      <c r="F176" s="3">
        <v>0.18228800000000001</v>
      </c>
      <c r="H176" s="47">
        <v>535</v>
      </c>
      <c r="I176" s="46">
        <v>0.92381000000000002</v>
      </c>
    </row>
    <row r="177" spans="1:9" x14ac:dyDescent="0.2">
      <c r="A177" s="2">
        <v>554</v>
      </c>
      <c r="B177" s="3">
        <v>7.3256799999999996E-4</v>
      </c>
      <c r="C177" s="3">
        <v>0.94210499999999997</v>
      </c>
      <c r="D177" s="3">
        <v>0.965785</v>
      </c>
      <c r="E177" s="3">
        <v>0.41699999999999998</v>
      </c>
      <c r="F177" s="3">
        <v>0.17193</v>
      </c>
      <c r="H177" s="47">
        <v>536</v>
      </c>
      <c r="I177" s="46">
        <v>0.93254999999999999</v>
      </c>
    </row>
    <row r="178" spans="1:9" x14ac:dyDescent="0.2">
      <c r="A178" s="2">
        <v>555</v>
      </c>
      <c r="B178" s="3">
        <v>6.6451200000000002E-4</v>
      </c>
      <c r="C178" s="3">
        <v>0.93582900000000002</v>
      </c>
      <c r="D178" s="3">
        <v>0.97070299999999998</v>
      </c>
      <c r="E178" s="3">
        <v>0.40200000000000002</v>
      </c>
      <c r="F178" s="3">
        <v>0.16205600000000001</v>
      </c>
      <c r="H178" s="47">
        <v>537</v>
      </c>
      <c r="I178" s="46">
        <v>0.94081000000000004</v>
      </c>
    </row>
    <row r="179" spans="1:9" x14ac:dyDescent="0.2">
      <c r="A179" s="2">
        <v>556</v>
      </c>
      <c r="B179" s="3">
        <v>6.0288699999999998E-4</v>
      </c>
      <c r="C179" s="3">
        <v>0.92827400000000004</v>
      </c>
      <c r="D179" s="3">
        <v>0.97475599999999996</v>
      </c>
      <c r="E179" s="3">
        <v>0.38640000000000002</v>
      </c>
      <c r="F179" s="3">
        <v>0.15260099999999999</v>
      </c>
      <c r="H179" s="47">
        <v>538</v>
      </c>
      <c r="I179" s="46">
        <v>0.94852000000000003</v>
      </c>
    </row>
    <row r="180" spans="1:9" x14ac:dyDescent="0.2">
      <c r="A180" s="2">
        <v>557</v>
      </c>
      <c r="B180" s="3">
        <v>5.4706199999999996E-4</v>
      </c>
      <c r="C180" s="3">
        <v>0.91966700000000001</v>
      </c>
      <c r="D180" s="3">
        <v>0.97805500000000001</v>
      </c>
      <c r="E180" s="3">
        <v>0.3715</v>
      </c>
      <c r="F180" s="3">
        <v>0.143487</v>
      </c>
      <c r="H180" s="47">
        <v>539</v>
      </c>
      <c r="I180" s="46">
        <v>0.9556</v>
      </c>
    </row>
    <row r="181" spans="1:9" x14ac:dyDescent="0.2">
      <c r="A181" s="2">
        <v>558</v>
      </c>
      <c r="B181" s="3">
        <v>4.9646100000000002E-4</v>
      </c>
      <c r="C181" s="3">
        <v>0.91035600000000005</v>
      </c>
      <c r="D181" s="3">
        <v>0.980819</v>
      </c>
      <c r="E181" s="3">
        <v>0.3569</v>
      </c>
      <c r="F181" s="3">
        <v>0.13474800000000001</v>
      </c>
      <c r="H181" s="47">
        <v>540</v>
      </c>
      <c r="I181" s="46">
        <v>0.96198799999999995</v>
      </c>
    </row>
    <row r="182" spans="1:9" x14ac:dyDescent="0.2">
      <c r="A182" s="2">
        <v>559</v>
      </c>
      <c r="B182" s="3">
        <v>4.5057099999999998E-4</v>
      </c>
      <c r="C182" s="3">
        <v>0.90067699999999995</v>
      </c>
      <c r="D182" s="3">
        <v>0.98327100000000001</v>
      </c>
      <c r="E182" s="3">
        <v>0.3427</v>
      </c>
      <c r="F182" s="3">
        <v>0.126416</v>
      </c>
      <c r="H182" s="47">
        <v>541</v>
      </c>
      <c r="I182" s="46">
        <v>0.96753999999999996</v>
      </c>
    </row>
    <row r="183" spans="1:9" x14ac:dyDescent="0.2">
      <c r="A183" s="2">
        <v>560</v>
      </c>
      <c r="B183" s="3">
        <v>4.0893100000000002E-4</v>
      </c>
      <c r="C183" s="3">
        <v>0.89094899999999999</v>
      </c>
      <c r="D183" s="3">
        <v>0.98563599999999996</v>
      </c>
      <c r="E183" s="3">
        <v>0.32879999999999998</v>
      </c>
      <c r="F183" s="3">
        <v>0.11852600000000001</v>
      </c>
      <c r="H183" s="47">
        <v>542</v>
      </c>
      <c r="I183" s="46">
        <v>0.97223000000000004</v>
      </c>
    </row>
    <row r="184" spans="1:9" x14ac:dyDescent="0.2">
      <c r="A184" s="2">
        <v>561</v>
      </c>
      <c r="B184" s="3">
        <v>3.7113599999999999E-4</v>
      </c>
      <c r="C184" s="3">
        <v>0.881386</v>
      </c>
      <c r="D184" s="3">
        <v>0.98808499999999999</v>
      </c>
      <c r="E184" s="3">
        <v>0.31509999999999999</v>
      </c>
      <c r="F184" s="3">
        <v>0.11100699999999999</v>
      </c>
      <c r="H184" s="47">
        <v>543</v>
      </c>
      <c r="I184" s="46">
        <v>0.97616999999999998</v>
      </c>
    </row>
    <row r="185" spans="1:9" x14ac:dyDescent="0.2">
      <c r="A185" s="2">
        <v>562</v>
      </c>
      <c r="B185" s="3">
        <v>3.36838E-4</v>
      </c>
      <c r="C185" s="3">
        <v>0.871834</v>
      </c>
      <c r="D185" s="3">
        <v>0.99056</v>
      </c>
      <c r="E185" s="3">
        <v>0.30180000000000001</v>
      </c>
      <c r="F185" s="3">
        <v>0.103793</v>
      </c>
      <c r="H185" s="47">
        <v>544</v>
      </c>
      <c r="I185" s="46">
        <v>0.97946</v>
      </c>
    </row>
    <row r="186" spans="1:9" x14ac:dyDescent="0.2">
      <c r="A186" s="2">
        <v>563</v>
      </c>
      <c r="B186" s="3">
        <v>3.0572299999999999E-4</v>
      </c>
      <c r="C186" s="3">
        <v>0.86205900000000002</v>
      </c>
      <c r="D186" s="3">
        <v>0.99294499999999997</v>
      </c>
      <c r="E186" s="3">
        <v>0.2888</v>
      </c>
      <c r="F186" s="3">
        <v>9.6920599999999996E-2</v>
      </c>
      <c r="H186" s="47">
        <v>545</v>
      </c>
      <c r="I186" s="46">
        <v>0.98219999999999996</v>
      </c>
    </row>
    <row r="187" spans="1:9" x14ac:dyDescent="0.2">
      <c r="A187" s="2">
        <v>564</v>
      </c>
      <c r="B187" s="3">
        <v>2.7750399999999998E-4</v>
      </c>
      <c r="C187" s="3">
        <v>0.85184000000000004</v>
      </c>
      <c r="D187" s="3">
        <v>0.99512400000000001</v>
      </c>
      <c r="E187" s="3">
        <v>0.2762</v>
      </c>
      <c r="F187" s="3">
        <v>9.0425900000000003E-2</v>
      </c>
      <c r="H187" s="47">
        <v>546</v>
      </c>
      <c r="I187" s="46">
        <v>0.98451999999999995</v>
      </c>
    </row>
    <row r="188" spans="1:9" x14ac:dyDescent="0.2">
      <c r="A188" s="2">
        <v>565</v>
      </c>
      <c r="B188" s="3">
        <v>2.5191800000000001E-4</v>
      </c>
      <c r="C188" s="3">
        <v>0.84096899999999997</v>
      </c>
      <c r="D188" s="3">
        <v>0.99697899999999995</v>
      </c>
      <c r="E188" s="3">
        <v>0.26390000000000002</v>
      </c>
      <c r="F188" s="3">
        <v>8.4345699999999996E-2</v>
      </c>
      <c r="H188" s="47">
        <v>547</v>
      </c>
      <c r="I188" s="46">
        <v>0.98651999999999995</v>
      </c>
    </row>
    <row r="189" spans="1:9" x14ac:dyDescent="0.2">
      <c r="A189" s="2">
        <v>566</v>
      </c>
      <c r="B189" s="3">
        <v>2.2872499999999999E-4</v>
      </c>
      <c r="C189" s="3">
        <v>0.82930300000000001</v>
      </c>
      <c r="D189" s="3">
        <v>0.99841100000000005</v>
      </c>
      <c r="E189" s="3">
        <v>0.25190000000000001</v>
      </c>
      <c r="F189" s="3">
        <v>7.8619800000000004E-2</v>
      </c>
      <c r="H189" s="47">
        <v>548</v>
      </c>
      <c r="I189" s="46">
        <v>0.98831999999999998</v>
      </c>
    </row>
    <row r="190" spans="1:9" x14ac:dyDescent="0.2">
      <c r="A190" s="2">
        <v>567</v>
      </c>
      <c r="B190" s="3">
        <v>2.0769899999999999E-4</v>
      </c>
      <c r="C190" s="3">
        <v>0.81691100000000005</v>
      </c>
      <c r="D190" s="3">
        <v>0.99939100000000003</v>
      </c>
      <c r="E190" s="3">
        <v>0.24030000000000001</v>
      </c>
      <c r="F190" s="3">
        <v>7.3175000000000004E-2</v>
      </c>
      <c r="H190" s="47">
        <v>549</v>
      </c>
      <c r="I190" s="46">
        <v>0.99002000000000001</v>
      </c>
    </row>
    <row r="191" spans="1:9" x14ac:dyDescent="0.2">
      <c r="A191" s="2">
        <v>568</v>
      </c>
      <c r="B191" s="3">
        <v>1.8863800000000001E-4</v>
      </c>
      <c r="C191" s="3">
        <v>0.80391000000000001</v>
      </c>
      <c r="D191" s="3">
        <v>0.99991200000000002</v>
      </c>
      <c r="E191" s="3">
        <v>0.2291</v>
      </c>
      <c r="F191" s="3">
        <v>6.80288E-2</v>
      </c>
      <c r="H191" s="47">
        <v>550</v>
      </c>
      <c r="I191" s="46">
        <v>0.991761</v>
      </c>
    </row>
    <row r="192" spans="1:9" x14ac:dyDescent="0.2">
      <c r="A192" s="2">
        <v>569</v>
      </c>
      <c r="B192" s="3">
        <v>1.7135699999999999E-4</v>
      </c>
      <c r="C192" s="3">
        <v>0.79041300000000003</v>
      </c>
      <c r="D192" s="3">
        <v>0.99996499999999999</v>
      </c>
      <c r="E192" s="3">
        <v>0.21820000000000001</v>
      </c>
      <c r="F192" s="3">
        <v>6.3198400000000002E-2</v>
      </c>
      <c r="H192" s="47">
        <v>551</v>
      </c>
      <c r="I192" s="46">
        <v>0.99353000000000002</v>
      </c>
    </row>
    <row r="193" spans="1:9" x14ac:dyDescent="0.2">
      <c r="A193" s="2">
        <v>570</v>
      </c>
      <c r="B193" s="3">
        <v>1.5568799999999999E-4</v>
      </c>
      <c r="C193" s="3">
        <v>0.77652600000000005</v>
      </c>
      <c r="D193" s="3">
        <v>0.99954299999999996</v>
      </c>
      <c r="E193" s="3">
        <v>0.20760000000000001</v>
      </c>
      <c r="F193" s="3">
        <v>5.8701299999999998E-2</v>
      </c>
      <c r="H193" s="47">
        <v>552</v>
      </c>
      <c r="I193" s="46">
        <v>0.99522999999999995</v>
      </c>
    </row>
    <row r="194" spans="1:9" x14ac:dyDescent="0.2">
      <c r="A194" s="2">
        <v>571</v>
      </c>
      <c r="B194" s="3">
        <v>1.4148000000000001E-4</v>
      </c>
      <c r="C194" s="3">
        <v>0.76231099999999996</v>
      </c>
      <c r="D194" s="3">
        <v>0.99861500000000003</v>
      </c>
      <c r="E194" s="3">
        <v>0.19739999999999999</v>
      </c>
      <c r="F194" s="3">
        <v>5.4483200000000002E-2</v>
      </c>
      <c r="H194" s="47">
        <v>553</v>
      </c>
      <c r="I194" s="46">
        <v>0.99677000000000004</v>
      </c>
    </row>
    <row r="195" spans="1:9" x14ac:dyDescent="0.2">
      <c r="A195" s="2">
        <v>572</v>
      </c>
      <c r="B195" s="3">
        <v>1.28596E-4</v>
      </c>
      <c r="C195" s="3">
        <v>0.74766900000000003</v>
      </c>
      <c r="D195" s="3">
        <v>0.99705100000000002</v>
      </c>
      <c r="E195" s="3">
        <v>0.18759999999999999</v>
      </c>
      <c r="F195" s="3">
        <v>5.0488900000000003E-2</v>
      </c>
      <c r="H195" s="47">
        <v>554</v>
      </c>
      <c r="I195" s="46">
        <v>0.99809000000000003</v>
      </c>
    </row>
    <row r="196" spans="1:9" x14ac:dyDescent="0.2">
      <c r="A196" s="2">
        <v>573</v>
      </c>
      <c r="B196" s="3">
        <v>1.1691199999999999E-4</v>
      </c>
      <c r="C196" s="3">
        <v>0.73247600000000002</v>
      </c>
      <c r="D196" s="3">
        <v>0.99470099999999995</v>
      </c>
      <c r="E196" s="3">
        <v>0.1782</v>
      </c>
      <c r="F196" s="3">
        <v>4.6734400000000002E-2</v>
      </c>
      <c r="H196" s="47">
        <v>555</v>
      </c>
      <c r="I196" s="46">
        <v>0.99911000000000005</v>
      </c>
    </row>
    <row r="197" spans="1:9" x14ac:dyDescent="0.2">
      <c r="A197" s="2">
        <v>574</v>
      </c>
      <c r="B197" s="3">
        <v>1.06316E-4</v>
      </c>
      <c r="C197" s="3">
        <v>0.71662199999999998</v>
      </c>
      <c r="D197" s="3">
        <v>0.99141599999999996</v>
      </c>
      <c r="E197" s="3">
        <v>0.16900000000000001</v>
      </c>
      <c r="F197" s="3">
        <v>4.3235700000000002E-2</v>
      </c>
      <c r="H197" s="47">
        <v>556</v>
      </c>
      <c r="I197" s="46">
        <v>0.99977000000000005</v>
      </c>
    </row>
    <row r="198" spans="1:9" x14ac:dyDescent="0.2">
      <c r="A198" s="2">
        <v>575</v>
      </c>
      <c r="B198" s="3">
        <v>9.6704499999999995E-5</v>
      </c>
      <c r="C198" s="3">
        <v>0.700013</v>
      </c>
      <c r="D198" s="3">
        <v>0.98705699999999996</v>
      </c>
      <c r="E198" s="3">
        <v>0.16020000000000001</v>
      </c>
      <c r="F198" s="3">
        <v>4.00089E-2</v>
      </c>
      <c r="H198" s="47">
        <v>557</v>
      </c>
      <c r="I198" s="46">
        <v>1</v>
      </c>
    </row>
    <row r="199" spans="1:9" x14ac:dyDescent="0.2">
      <c r="A199" s="2">
        <v>576</v>
      </c>
      <c r="B199" s="3">
        <v>8.7985799999999994E-5</v>
      </c>
      <c r="C199" s="3">
        <v>0.682647</v>
      </c>
      <c r="D199" s="3">
        <v>0.981599</v>
      </c>
      <c r="E199" s="3">
        <v>0.1517</v>
      </c>
      <c r="F199" s="3">
        <v>3.70102E-2</v>
      </c>
      <c r="H199" s="47">
        <v>558</v>
      </c>
      <c r="I199" s="46">
        <v>0.99970999999999999</v>
      </c>
    </row>
    <row r="200" spans="1:9" x14ac:dyDescent="0.2">
      <c r="A200" s="2">
        <v>577</v>
      </c>
      <c r="B200" s="3">
        <v>8.0075599999999996E-5</v>
      </c>
      <c r="C200" s="3">
        <v>0.66481699999999999</v>
      </c>
      <c r="D200" s="3">
        <v>0.97545099999999996</v>
      </c>
      <c r="E200" s="3">
        <v>0.14360000000000001</v>
      </c>
      <c r="F200" s="3">
        <v>3.41903E-2</v>
      </c>
      <c r="H200" s="47">
        <v>559</v>
      </c>
      <c r="I200" s="46">
        <v>0.99885000000000002</v>
      </c>
    </row>
    <row r="201" spans="1:9" x14ac:dyDescent="0.2">
      <c r="A201" s="2">
        <v>578</v>
      </c>
      <c r="B201" s="3">
        <v>7.2897899999999999E-5</v>
      </c>
      <c r="C201" s="3">
        <v>0.64685800000000004</v>
      </c>
      <c r="D201" s="3">
        <v>0.96911999999999998</v>
      </c>
      <c r="E201" s="3">
        <v>0.1358</v>
      </c>
      <c r="F201" s="3">
        <v>3.15562E-2</v>
      </c>
      <c r="H201" s="47">
        <v>560</v>
      </c>
      <c r="I201" s="46">
        <v>0.99734</v>
      </c>
    </row>
    <row r="202" spans="1:9" x14ac:dyDescent="0.2">
      <c r="A202" s="2">
        <v>579</v>
      </c>
      <c r="B202" s="3">
        <v>6.6383699999999999E-5</v>
      </c>
      <c r="C202" s="3">
        <v>0.62907199999999996</v>
      </c>
      <c r="D202" s="3">
        <v>0.96309299999999998</v>
      </c>
      <c r="E202" s="3">
        <v>0.12839999999999999</v>
      </c>
      <c r="F202" s="3">
        <v>2.91153E-2</v>
      </c>
      <c r="H202" s="47">
        <v>561</v>
      </c>
      <c r="I202" s="46">
        <v>0.99526000000000003</v>
      </c>
    </row>
    <row r="203" spans="1:9" x14ac:dyDescent="0.2">
      <c r="A203" s="2">
        <v>580</v>
      </c>
      <c r="B203" s="3">
        <v>6.0470500000000003E-5</v>
      </c>
      <c r="C203" s="3">
        <v>0.61172800000000005</v>
      </c>
      <c r="D203" s="3">
        <v>0.95784100000000005</v>
      </c>
      <c r="E203" s="3">
        <v>0.1212</v>
      </c>
      <c r="F203" s="3">
        <v>2.6874700000000001E-2</v>
      </c>
      <c r="H203" s="47">
        <v>562</v>
      </c>
      <c r="I203" s="46">
        <v>0.99273999999999996</v>
      </c>
    </row>
    <row r="204" spans="1:9" x14ac:dyDescent="0.2">
      <c r="A204" s="2">
        <v>581</v>
      </c>
      <c r="B204" s="3">
        <v>5.5102000000000002E-5</v>
      </c>
      <c r="C204" s="3">
        <v>0.59499800000000003</v>
      </c>
      <c r="D204" s="3">
        <v>0.95366399999999996</v>
      </c>
      <c r="E204" s="3">
        <v>0.1143</v>
      </c>
      <c r="F204" s="3">
        <v>2.4801400000000001E-2</v>
      </c>
      <c r="H204" s="47">
        <v>563</v>
      </c>
      <c r="I204" s="46">
        <v>0.98975000000000002</v>
      </c>
    </row>
    <row r="205" spans="1:9" x14ac:dyDescent="0.2">
      <c r="A205" s="2">
        <v>582</v>
      </c>
      <c r="B205" s="3">
        <v>5.0226899999999998E-5</v>
      </c>
      <c r="C205" s="3">
        <v>0.57878300000000005</v>
      </c>
      <c r="D205" s="3">
        <v>0.95023599999999997</v>
      </c>
      <c r="E205" s="3">
        <v>0.10780000000000001</v>
      </c>
      <c r="F205" s="3">
        <v>2.28597E-2</v>
      </c>
      <c r="H205" s="47">
        <v>564</v>
      </c>
      <c r="I205" s="46">
        <v>0.98629999999999995</v>
      </c>
    </row>
    <row r="206" spans="1:9" x14ac:dyDescent="0.2">
      <c r="A206" s="2">
        <v>583</v>
      </c>
      <c r="B206" s="3">
        <v>4.5798799999999999E-5</v>
      </c>
      <c r="C206" s="3">
        <v>0.56293499999999996</v>
      </c>
      <c r="D206" s="3">
        <v>0.94708599999999998</v>
      </c>
      <c r="E206" s="3">
        <v>0.10150000000000001</v>
      </c>
      <c r="F206" s="3">
        <v>2.10534E-2</v>
      </c>
      <c r="H206" s="47">
        <v>565</v>
      </c>
      <c r="I206" s="46">
        <v>0.98238000000000003</v>
      </c>
    </row>
    <row r="207" spans="1:9" x14ac:dyDescent="0.2">
      <c r="A207" s="2">
        <v>584</v>
      </c>
      <c r="B207" s="3">
        <v>4.1775900000000001E-5</v>
      </c>
      <c r="C207" s="3">
        <v>0.54732099999999995</v>
      </c>
      <c r="D207" s="3">
        <v>0.94375200000000004</v>
      </c>
      <c r="E207" s="3">
        <v>9.5600000000000004E-2</v>
      </c>
      <c r="F207" s="3">
        <v>1.9386400000000002E-2</v>
      </c>
      <c r="H207" s="47">
        <v>566</v>
      </c>
      <c r="I207" s="46">
        <v>0.97797999999999996</v>
      </c>
    </row>
    <row r="208" spans="1:9" x14ac:dyDescent="0.2">
      <c r="A208" s="2">
        <v>585</v>
      </c>
      <c r="B208" s="3">
        <v>3.8120200000000001E-5</v>
      </c>
      <c r="C208" s="3">
        <v>0.53182499999999999</v>
      </c>
      <c r="D208" s="3">
        <v>0.93978099999999998</v>
      </c>
      <c r="E208" s="3">
        <v>8.9899999999999994E-2</v>
      </c>
      <c r="F208" s="3">
        <v>1.78624E-2</v>
      </c>
      <c r="H208" s="47">
        <v>567</v>
      </c>
      <c r="I208" s="46">
        <v>0.97311000000000003</v>
      </c>
    </row>
    <row r="209" spans="1:9" x14ac:dyDescent="0.2">
      <c r="A209" s="2">
        <v>586</v>
      </c>
      <c r="B209" s="3">
        <v>3.47974E-5</v>
      </c>
      <c r="C209" s="3">
        <v>0.51635399999999998</v>
      </c>
      <c r="D209" s="3">
        <v>0.93482600000000005</v>
      </c>
      <c r="E209" s="3">
        <v>8.4500000000000006E-2</v>
      </c>
      <c r="F209" s="3">
        <v>1.6457800000000002E-2</v>
      </c>
      <c r="H209" s="47">
        <v>568</v>
      </c>
      <c r="I209" s="46">
        <v>0.96774000000000004</v>
      </c>
    </row>
    <row r="210" spans="1:9" x14ac:dyDescent="0.2">
      <c r="A210" s="2">
        <v>587</v>
      </c>
      <c r="B210" s="3">
        <v>3.1776300000000003E-5</v>
      </c>
      <c r="C210" s="3">
        <v>0.50087000000000004</v>
      </c>
      <c r="D210" s="3">
        <v>0.92891699999999999</v>
      </c>
      <c r="E210" s="3">
        <v>7.9299999999999995E-2</v>
      </c>
      <c r="F210" s="3">
        <v>1.5147000000000001E-2</v>
      </c>
      <c r="H210" s="47">
        <v>569</v>
      </c>
      <c r="I210" s="46">
        <v>0.96189000000000002</v>
      </c>
    </row>
    <row r="211" spans="1:9" x14ac:dyDescent="0.2">
      <c r="A211" s="2">
        <v>588</v>
      </c>
      <c r="B211" s="3">
        <v>2.9028799999999999E-5</v>
      </c>
      <c r="C211" s="3">
        <v>0.48535</v>
      </c>
      <c r="D211" s="3">
        <v>0.92217700000000002</v>
      </c>
      <c r="E211" s="3">
        <v>7.4499999999999997E-2</v>
      </c>
      <c r="F211" s="3">
        <v>1.39314E-2</v>
      </c>
      <c r="H211" s="47">
        <v>570</v>
      </c>
      <c r="I211" s="46">
        <v>0.95555199999999996</v>
      </c>
    </row>
    <row r="212" spans="1:9" x14ac:dyDescent="0.2">
      <c r="A212" s="2">
        <v>589</v>
      </c>
      <c r="B212" s="3">
        <v>2.65294E-5</v>
      </c>
      <c r="C212" s="3">
        <v>0.469777</v>
      </c>
      <c r="D212" s="3">
        <v>0.91472900000000001</v>
      </c>
      <c r="E212" s="3">
        <v>6.9900000000000004E-2</v>
      </c>
      <c r="F212" s="3">
        <v>1.2812E-2</v>
      </c>
      <c r="H212" s="47">
        <v>571</v>
      </c>
      <c r="I212" s="46">
        <v>0.94860100000000003</v>
      </c>
    </row>
    <row r="213" spans="1:9" x14ac:dyDescent="0.2">
      <c r="A213" s="2">
        <v>590</v>
      </c>
      <c r="B213" s="3">
        <v>2.42549E-5</v>
      </c>
      <c r="C213" s="3">
        <v>0.45414199999999999</v>
      </c>
      <c r="D213" s="3">
        <v>0.90669299999999997</v>
      </c>
      <c r="E213" s="3">
        <v>6.5500000000000003E-2</v>
      </c>
      <c r="F213" s="3">
        <v>1.17901E-2</v>
      </c>
      <c r="H213" s="47">
        <v>572</v>
      </c>
      <c r="I213" s="46">
        <v>0.94098099999999996</v>
      </c>
    </row>
    <row r="214" spans="1:9" x14ac:dyDescent="0.2">
      <c r="A214" s="2">
        <v>591</v>
      </c>
      <c r="B214" s="3">
        <v>2.2184700000000001E-5</v>
      </c>
      <c r="C214" s="3">
        <v>0.43845400000000001</v>
      </c>
      <c r="D214" s="3">
        <v>0.89817000000000002</v>
      </c>
      <c r="E214" s="3">
        <v>6.13E-2</v>
      </c>
      <c r="F214" s="3">
        <v>1.08488E-2</v>
      </c>
      <c r="H214" s="47">
        <v>573</v>
      </c>
      <c r="I214" s="46">
        <v>0.93279800000000002</v>
      </c>
    </row>
    <row r="215" spans="1:9" x14ac:dyDescent="0.2">
      <c r="A215" s="2">
        <v>592</v>
      </c>
      <c r="B215" s="3">
        <v>2.0299600000000001E-5</v>
      </c>
      <c r="C215" s="3">
        <v>0.42277799999999999</v>
      </c>
      <c r="D215" s="3">
        <v>0.88918799999999998</v>
      </c>
      <c r="E215" s="3">
        <v>5.74E-2</v>
      </c>
      <c r="F215" s="3">
        <v>9.97112E-3</v>
      </c>
      <c r="H215" s="47">
        <v>574</v>
      </c>
      <c r="I215" s="46">
        <v>0.92415800000000004</v>
      </c>
    </row>
    <row r="216" spans="1:9" x14ac:dyDescent="0.2">
      <c r="A216" s="2">
        <v>593</v>
      </c>
      <c r="B216" s="3">
        <v>1.8582600000000001E-5</v>
      </c>
      <c r="C216" s="3">
        <v>0.40718799999999999</v>
      </c>
      <c r="D216" s="3">
        <v>0.87975899999999996</v>
      </c>
      <c r="E216" s="3">
        <v>5.3699999999999998E-2</v>
      </c>
      <c r="F216" s="3">
        <v>9.1585E-3</v>
      </c>
      <c r="H216" s="47">
        <v>575</v>
      </c>
      <c r="I216" s="46">
        <v>0.91517499999999996</v>
      </c>
    </row>
    <row r="217" spans="1:9" x14ac:dyDescent="0.2">
      <c r="A217" s="2">
        <v>594</v>
      </c>
      <c r="B217" s="3">
        <v>1.7018199999999999E-5</v>
      </c>
      <c r="C217" s="3">
        <v>0.39175199999999999</v>
      </c>
      <c r="D217" s="3">
        <v>0.86989399999999995</v>
      </c>
      <c r="E217" s="3">
        <v>5.0200000000000002E-2</v>
      </c>
      <c r="F217" s="3">
        <v>8.4124200000000003E-3</v>
      </c>
      <c r="H217" s="47">
        <v>576</v>
      </c>
      <c r="I217" s="46">
        <v>0.90595400000000004</v>
      </c>
    </row>
    <row r="218" spans="1:9" x14ac:dyDescent="0.2">
      <c r="A218" s="2">
        <v>595</v>
      </c>
      <c r="B218" s="3">
        <v>1.55924E-5</v>
      </c>
      <c r="C218" s="3">
        <v>0.376527</v>
      </c>
      <c r="D218" s="3">
        <v>0.85960499999999995</v>
      </c>
      <c r="E218" s="3">
        <v>4.6899999999999997E-2</v>
      </c>
      <c r="F218" s="3">
        <v>7.7343000000000004E-3</v>
      </c>
      <c r="H218" s="47">
        <v>577</v>
      </c>
      <c r="I218" s="46">
        <v>0.89660799999999996</v>
      </c>
    </row>
    <row r="219" spans="1:9" x14ac:dyDescent="0.2">
      <c r="A219" s="2">
        <v>596</v>
      </c>
      <c r="B219" s="3">
        <v>1.4292400000000001E-5</v>
      </c>
      <c r="C219" s="3">
        <v>0.36155900000000002</v>
      </c>
      <c r="D219" s="3">
        <v>0.848912</v>
      </c>
      <c r="E219" s="3">
        <v>4.3799999999999999E-2</v>
      </c>
      <c r="F219" s="3">
        <v>7.1125499999999996E-3</v>
      </c>
      <c r="H219" s="47">
        <v>578</v>
      </c>
      <c r="I219" s="46">
        <v>0.88724899999999995</v>
      </c>
    </row>
    <row r="220" spans="1:9" x14ac:dyDescent="0.2">
      <c r="A220" s="2">
        <v>597</v>
      </c>
      <c r="B220" s="3">
        <v>1.3106599999999999E-5</v>
      </c>
      <c r="C220" s="3">
        <v>0.346856</v>
      </c>
      <c r="D220" s="3">
        <v>0.83786499999999997</v>
      </c>
      <c r="E220" s="3">
        <v>4.0899999999999999E-2</v>
      </c>
      <c r="F220" s="3">
        <v>6.5347599999999997E-3</v>
      </c>
      <c r="H220" s="47">
        <v>579</v>
      </c>
      <c r="I220" s="46">
        <v>0.87798600000000004</v>
      </c>
    </row>
    <row r="221" spans="1:9" x14ac:dyDescent="0.2">
      <c r="A221" s="2">
        <v>598</v>
      </c>
      <c r="B221" s="3">
        <v>1.20248E-5</v>
      </c>
      <c r="C221" s="3">
        <v>0.332422</v>
      </c>
      <c r="D221" s="3">
        <v>0.82652199999999998</v>
      </c>
      <c r="E221" s="3">
        <v>3.8159999999999999E-2</v>
      </c>
      <c r="F221" s="3">
        <v>6.0010999999999997E-3</v>
      </c>
      <c r="H221" s="47">
        <v>580</v>
      </c>
      <c r="I221" s="46">
        <v>0.86893399999999998</v>
      </c>
    </row>
    <row r="222" spans="1:9" x14ac:dyDescent="0.2">
      <c r="A222" s="2">
        <v>599</v>
      </c>
      <c r="B222" s="3">
        <v>1.10373E-5</v>
      </c>
      <c r="C222" s="3">
        <v>0.31826100000000002</v>
      </c>
      <c r="D222" s="3">
        <v>0.81494</v>
      </c>
      <c r="E222" s="3">
        <v>3.5580000000000001E-2</v>
      </c>
      <c r="F222" s="3">
        <v>5.5117400000000002E-3</v>
      </c>
      <c r="H222" s="47">
        <v>581</v>
      </c>
      <c r="I222" s="46">
        <v>0.86016400000000004</v>
      </c>
    </row>
    <row r="223" spans="1:9" x14ac:dyDescent="0.2">
      <c r="A223" s="2">
        <v>600</v>
      </c>
      <c r="B223" s="3">
        <v>1.01356E-5</v>
      </c>
      <c r="C223" s="3">
        <v>0.30437799999999998</v>
      </c>
      <c r="D223" s="3">
        <v>0.80317300000000003</v>
      </c>
      <c r="E223" s="3">
        <v>3.3149999999999999E-2</v>
      </c>
      <c r="F223" s="3">
        <v>5.0668600000000003E-3</v>
      </c>
      <c r="H223" s="47">
        <v>582</v>
      </c>
      <c r="I223" s="46">
        <v>0.85151900000000003</v>
      </c>
    </row>
    <row r="224" spans="1:9" x14ac:dyDescent="0.2">
      <c r="A224" s="2">
        <v>601</v>
      </c>
      <c r="B224" s="3">
        <v>9.3120199999999997E-6</v>
      </c>
      <c r="C224" s="3">
        <v>0.29078399999999999</v>
      </c>
      <c r="D224" s="3">
        <v>0.79125299999999998</v>
      </c>
      <c r="E224" s="3">
        <v>3.0870000000000002E-2</v>
      </c>
      <c r="F224" s="3">
        <v>4.6586900000000001E-3</v>
      </c>
      <c r="H224" s="47">
        <v>583</v>
      </c>
      <c r="I224" s="46">
        <v>0.84296300000000002</v>
      </c>
    </row>
    <row r="225" spans="1:9" x14ac:dyDescent="0.2">
      <c r="A225" s="2">
        <v>602</v>
      </c>
      <c r="B225" s="3">
        <v>8.5594100000000004E-6</v>
      </c>
      <c r="C225" s="3">
        <v>0.27750599999999997</v>
      </c>
      <c r="D225" s="3">
        <v>0.77911799999999998</v>
      </c>
      <c r="E225" s="3">
        <v>2.8740000000000002E-2</v>
      </c>
      <c r="F225" s="3">
        <v>4.2794599999999997E-3</v>
      </c>
      <c r="H225" s="47">
        <v>584</v>
      </c>
      <c r="I225" s="46">
        <v>0.83439300000000005</v>
      </c>
    </row>
    <row r="226" spans="1:9" x14ac:dyDescent="0.2">
      <c r="A226" s="2">
        <v>603</v>
      </c>
      <c r="B226" s="3">
        <v>7.8714099999999996E-6</v>
      </c>
      <c r="C226" s="3">
        <v>0.264575</v>
      </c>
      <c r="D226" s="3">
        <v>0.76669100000000001</v>
      </c>
      <c r="E226" s="3">
        <v>2.674E-2</v>
      </c>
      <c r="F226" s="3">
        <v>3.9293899999999996E-3</v>
      </c>
      <c r="H226" s="47">
        <v>585</v>
      </c>
      <c r="I226" s="46">
        <v>0.825623</v>
      </c>
    </row>
    <row r="227" spans="1:9" x14ac:dyDescent="0.2">
      <c r="A227" s="2">
        <v>604</v>
      </c>
      <c r="B227" s="3">
        <v>7.2422099999999997E-6</v>
      </c>
      <c r="C227" s="3">
        <v>0.25201200000000001</v>
      </c>
      <c r="D227" s="3">
        <v>0.75390000000000001</v>
      </c>
      <c r="E227" s="3">
        <v>2.487E-2</v>
      </c>
      <c r="F227" s="3">
        <v>3.6087200000000002E-3</v>
      </c>
      <c r="H227" s="47">
        <v>586</v>
      </c>
      <c r="I227" s="46">
        <v>0.81676400000000005</v>
      </c>
    </row>
    <row r="228" spans="1:9" x14ac:dyDescent="0.2">
      <c r="A228" s="2">
        <v>605</v>
      </c>
      <c r="B228" s="3">
        <v>6.6665700000000003E-6</v>
      </c>
      <c r="C228" s="3">
        <v>0.23983699999999999</v>
      </c>
      <c r="D228" s="3">
        <v>0.74068000000000001</v>
      </c>
      <c r="E228" s="3">
        <v>2.3120000000000002E-2</v>
      </c>
      <c r="F228" s="3">
        <v>3.3176600000000001E-3</v>
      </c>
      <c r="H228" s="47">
        <v>587</v>
      </c>
      <c r="I228" s="46">
        <v>0.80754400000000004</v>
      </c>
    </row>
    <row r="229" spans="1:9" x14ac:dyDescent="0.2">
      <c r="A229" s="2">
        <v>606</v>
      </c>
      <c r="B229" s="3">
        <v>6.1396999999999998E-6</v>
      </c>
      <c r="C229" s="3">
        <v>0.22806499999999999</v>
      </c>
      <c r="D229" s="3">
        <v>0.72699499999999995</v>
      </c>
      <c r="E229" s="3">
        <v>2.147E-2</v>
      </c>
      <c r="F229" s="3">
        <v>3.0510899999999998E-3</v>
      </c>
      <c r="H229" s="47">
        <v>588</v>
      </c>
      <c r="I229" s="46">
        <v>0.79794699999999996</v>
      </c>
    </row>
    <row r="230" spans="1:9" x14ac:dyDescent="0.2">
      <c r="A230" s="2">
        <v>607</v>
      </c>
      <c r="B230" s="3">
        <v>5.6572699999999996E-6</v>
      </c>
      <c r="C230" s="3">
        <v>0.21670300000000001</v>
      </c>
      <c r="D230" s="3">
        <v>0.71290500000000001</v>
      </c>
      <c r="E230" s="3">
        <v>1.9939999999999999E-2</v>
      </c>
      <c r="F230" s="3">
        <v>2.8037399999999999E-3</v>
      </c>
      <c r="H230" s="47">
        <v>589</v>
      </c>
      <c r="I230" s="46">
        <v>0.78789299999999995</v>
      </c>
    </row>
    <row r="231" spans="1:9" x14ac:dyDescent="0.2">
      <c r="A231" s="2">
        <v>608</v>
      </c>
      <c r="B231" s="3">
        <v>5.21535E-6</v>
      </c>
      <c r="C231" s="3">
        <v>0.20575399999999999</v>
      </c>
      <c r="D231" s="3">
        <v>0.69849099999999997</v>
      </c>
      <c r="E231" s="3">
        <v>1.8509999999999999E-2</v>
      </c>
      <c r="F231" s="3">
        <v>2.5755999999999999E-3</v>
      </c>
      <c r="H231" s="47">
        <v>590</v>
      </c>
      <c r="I231" s="46">
        <v>0.77740500000000001</v>
      </c>
    </row>
    <row r="232" spans="1:9" x14ac:dyDescent="0.2">
      <c r="A232" s="2">
        <v>609</v>
      </c>
      <c r="B232" s="3">
        <v>4.8103600000000003E-6</v>
      </c>
      <c r="C232" s="3">
        <v>0.19522100000000001</v>
      </c>
      <c r="D232" s="3">
        <v>0.68382900000000002</v>
      </c>
      <c r="E232" s="3">
        <v>1.7180000000000001E-2</v>
      </c>
      <c r="F232" s="3">
        <v>2.3666799999999999E-3</v>
      </c>
      <c r="H232" s="47">
        <v>591</v>
      </c>
      <c r="I232" s="46">
        <v>0.76649</v>
      </c>
    </row>
    <row r="233" spans="1:9" x14ac:dyDescent="0.2">
      <c r="A233" s="2">
        <v>610</v>
      </c>
      <c r="B233" s="3">
        <v>4.4390600000000002E-6</v>
      </c>
      <c r="C233" s="3">
        <v>0.18510399999999999</v>
      </c>
      <c r="D233" s="3">
        <v>0.668991</v>
      </c>
      <c r="E233" s="3">
        <v>1.593E-2</v>
      </c>
      <c r="F233" s="3">
        <v>2.1769799999999998E-3</v>
      </c>
      <c r="H233" s="47">
        <v>592</v>
      </c>
      <c r="I233" s="46">
        <v>0.75530900000000001</v>
      </c>
    </row>
    <row r="234" spans="1:9" x14ac:dyDescent="0.2">
      <c r="A234" s="2">
        <v>611</v>
      </c>
      <c r="B234" s="3">
        <v>4.0984999999999998E-6</v>
      </c>
      <c r="C234" s="3">
        <v>0.175398</v>
      </c>
      <c r="D234" s="3">
        <v>0.65403699999999998</v>
      </c>
      <c r="E234" s="3">
        <v>1.477E-2</v>
      </c>
      <c r="F234" s="3">
        <v>2.0031699999999999E-3</v>
      </c>
      <c r="H234" s="47">
        <v>593</v>
      </c>
      <c r="I234" s="46">
        <v>0.74384499999999998</v>
      </c>
    </row>
    <row r="235" spans="1:9" x14ac:dyDescent="0.2">
      <c r="A235" s="2">
        <v>612</v>
      </c>
      <c r="B235" s="3">
        <v>3.78599E-6</v>
      </c>
      <c r="C235" s="3">
        <v>0.16609099999999999</v>
      </c>
      <c r="D235" s="3">
        <v>0.63897899999999996</v>
      </c>
      <c r="E235" s="3">
        <v>1.3690000000000001E-2</v>
      </c>
      <c r="F235" s="3">
        <v>1.8419E-3</v>
      </c>
      <c r="H235" s="47">
        <v>594</v>
      </c>
      <c r="I235" s="46">
        <v>0.73219000000000001</v>
      </c>
    </row>
    <row r="236" spans="1:9" x14ac:dyDescent="0.2">
      <c r="A236" s="2">
        <v>613</v>
      </c>
      <c r="B236" s="3">
        <v>3.4991099999999999E-6</v>
      </c>
      <c r="C236" s="3">
        <v>0.157169</v>
      </c>
      <c r="D236" s="3">
        <v>0.62382499999999996</v>
      </c>
      <c r="E236" s="3">
        <v>1.269E-2</v>
      </c>
      <c r="F236" s="3">
        <v>1.6931699999999999E-3</v>
      </c>
      <c r="H236" s="47">
        <v>595</v>
      </c>
      <c r="I236" s="46">
        <v>0.72035300000000002</v>
      </c>
    </row>
    <row r="237" spans="1:9" x14ac:dyDescent="0.2">
      <c r="A237" s="2">
        <v>614</v>
      </c>
      <c r="B237" s="3">
        <v>3.23563E-6</v>
      </c>
      <c r="C237" s="3">
        <v>0.14862</v>
      </c>
      <c r="D237" s="3">
        <v>0.60857899999999998</v>
      </c>
      <c r="E237" s="3">
        <v>1.175E-2</v>
      </c>
      <c r="F237" s="3">
        <v>1.55692E-3</v>
      </c>
      <c r="H237" s="47">
        <v>596</v>
      </c>
      <c r="I237" s="46">
        <v>0.70828100000000005</v>
      </c>
    </row>
    <row r="238" spans="1:9" x14ac:dyDescent="0.2">
      <c r="A238" s="2">
        <v>615</v>
      </c>
      <c r="B238" s="3">
        <v>2.9935400000000001E-6</v>
      </c>
      <c r="C238" s="3">
        <v>0.140431</v>
      </c>
      <c r="D238" s="3">
        <v>0.593248</v>
      </c>
      <c r="E238" s="3">
        <v>1.0880000000000001E-2</v>
      </c>
      <c r="F238" s="3">
        <v>1.4331400000000001E-3</v>
      </c>
      <c r="H238" s="47">
        <v>597</v>
      </c>
      <c r="I238" s="46">
        <v>0.69605499999999998</v>
      </c>
    </row>
    <row r="239" spans="1:9" x14ac:dyDescent="0.2">
      <c r="A239" s="2">
        <v>616</v>
      </c>
      <c r="B239" s="3">
        <v>0</v>
      </c>
      <c r="C239" s="3">
        <v>0.13259099999999999</v>
      </c>
      <c r="D239" s="3">
        <v>0.57785699999999995</v>
      </c>
      <c r="E239" s="3">
        <v>1.0070000000000001E-2</v>
      </c>
      <c r="F239" s="3">
        <v>1.3197199999999999E-3</v>
      </c>
      <c r="H239" s="47">
        <v>598</v>
      </c>
      <c r="I239" s="46">
        <v>0.68362100000000003</v>
      </c>
    </row>
    <row r="240" spans="1:9" x14ac:dyDescent="0.2">
      <c r="A240" s="2">
        <v>617</v>
      </c>
      <c r="B240" s="3">
        <v>0</v>
      </c>
      <c r="C240" s="3">
        <v>0.12509200000000001</v>
      </c>
      <c r="D240" s="3">
        <v>0.56249300000000002</v>
      </c>
      <c r="E240" s="3">
        <v>9.3200000000000002E-3</v>
      </c>
      <c r="F240" s="3">
        <v>1.21451E-3</v>
      </c>
      <c r="H240" s="47">
        <v>599</v>
      </c>
      <c r="I240" s="46">
        <v>0.67104799999999998</v>
      </c>
    </row>
    <row r="241" spans="1:9" x14ac:dyDescent="0.2">
      <c r="A241" s="2">
        <v>618</v>
      </c>
      <c r="B241" s="3">
        <v>0</v>
      </c>
      <c r="C241" s="3">
        <v>0.11792800000000001</v>
      </c>
      <c r="D241" s="3">
        <v>0.54724799999999996</v>
      </c>
      <c r="E241" s="3">
        <v>8.6199999999999992E-3</v>
      </c>
      <c r="F241" s="3">
        <v>1.11743E-3</v>
      </c>
      <c r="H241" s="47">
        <v>600</v>
      </c>
      <c r="I241" s="46">
        <v>0.65834099999999995</v>
      </c>
    </row>
    <row r="242" spans="1:9" x14ac:dyDescent="0.2">
      <c r="A242" s="2">
        <v>619</v>
      </c>
      <c r="B242" s="3">
        <v>0</v>
      </c>
      <c r="C242" s="3">
        <v>0.111091</v>
      </c>
      <c r="D242" s="3">
        <v>0.53220900000000004</v>
      </c>
      <c r="E242" s="3">
        <v>7.9699999999999997E-3</v>
      </c>
      <c r="F242" s="3">
        <v>1.0283899999999999E-3</v>
      </c>
      <c r="H242" s="47">
        <v>601</v>
      </c>
      <c r="I242" s="46">
        <v>0.64554500000000004</v>
      </c>
    </row>
    <row r="243" spans="1:9" x14ac:dyDescent="0.2">
      <c r="A243" s="2">
        <v>620</v>
      </c>
      <c r="B243" s="3">
        <v>0</v>
      </c>
      <c r="C243" s="3">
        <v>0.104573</v>
      </c>
      <c r="D243" s="3">
        <v>0.51744900000000005</v>
      </c>
      <c r="E243" s="3">
        <v>7.3699999999999998E-3</v>
      </c>
      <c r="F243" s="3">
        <v>9.4731299999999997E-4</v>
      </c>
      <c r="H243" s="47">
        <v>602</v>
      </c>
      <c r="I243" s="46">
        <v>0.632718</v>
      </c>
    </row>
    <row r="244" spans="1:9" x14ac:dyDescent="0.2">
      <c r="A244" s="2">
        <v>621</v>
      </c>
      <c r="B244" s="3">
        <v>0</v>
      </c>
      <c r="C244" s="3">
        <v>9.8366300000000004E-2</v>
      </c>
      <c r="D244" s="3">
        <v>0.50299300000000002</v>
      </c>
      <c r="E244" s="3">
        <v>6.8199999999999997E-3</v>
      </c>
      <c r="F244" s="3">
        <v>8.7281399999999997E-4</v>
      </c>
      <c r="H244" s="47">
        <v>603</v>
      </c>
      <c r="I244" s="46">
        <v>0.619815</v>
      </c>
    </row>
    <row r="245" spans="1:9" x14ac:dyDescent="0.2">
      <c r="A245" s="2">
        <v>622</v>
      </c>
      <c r="B245" s="3">
        <v>0</v>
      </c>
      <c r="C245" s="3">
        <v>9.2468499999999995E-2</v>
      </c>
      <c r="D245" s="3">
        <v>0.48869200000000002</v>
      </c>
      <c r="E245" s="3">
        <v>6.3E-3</v>
      </c>
      <c r="F245" s="3">
        <v>8.0357599999999996E-4</v>
      </c>
      <c r="H245" s="47">
        <v>604</v>
      </c>
      <c r="I245" s="46">
        <v>0.60688699999999995</v>
      </c>
    </row>
    <row r="246" spans="1:9" x14ac:dyDescent="0.2">
      <c r="A246" s="2">
        <v>623</v>
      </c>
      <c r="B246" s="3">
        <v>0</v>
      </c>
      <c r="C246" s="3">
        <v>8.6875900000000006E-2</v>
      </c>
      <c r="D246" s="3">
        <v>0.47437600000000002</v>
      </c>
      <c r="E246" s="3">
        <v>5.8199999999999997E-3</v>
      </c>
      <c r="F246" s="3">
        <v>7.3961999999999997E-4</v>
      </c>
      <c r="H246" s="47">
        <v>605</v>
      </c>
      <c r="I246" s="46">
        <v>0.59387800000000002</v>
      </c>
    </row>
    <row r="247" spans="1:9" x14ac:dyDescent="0.2">
      <c r="A247" s="2">
        <v>624</v>
      </c>
      <c r="B247" s="3">
        <v>0</v>
      </c>
      <c r="C247" s="3">
        <v>8.15834E-2</v>
      </c>
      <c r="D247" s="3">
        <v>0.45989600000000003</v>
      </c>
      <c r="E247" s="3">
        <v>5.3800000000000002E-3</v>
      </c>
      <c r="F247" s="3">
        <v>6.8097000000000003E-4</v>
      </c>
      <c r="H247" s="47">
        <v>606</v>
      </c>
      <c r="I247" s="46">
        <v>0.58078099999999999</v>
      </c>
    </row>
    <row r="248" spans="1:9" x14ac:dyDescent="0.2">
      <c r="A248" s="2">
        <v>625</v>
      </c>
      <c r="B248" s="3">
        <v>0</v>
      </c>
      <c r="C248" s="3">
        <v>7.6584100000000002E-2</v>
      </c>
      <c r="D248" s="3">
        <v>0.44512499999999999</v>
      </c>
      <c r="E248" s="3">
        <v>4.9699999999999996E-3</v>
      </c>
      <c r="F248" s="3">
        <v>6.2764799999999996E-4</v>
      </c>
      <c r="H248" s="47">
        <v>607</v>
      </c>
      <c r="I248" s="46">
        <v>0.56765299999999996</v>
      </c>
    </row>
    <row r="249" spans="1:9" x14ac:dyDescent="0.2">
      <c r="A249" s="2">
        <v>626</v>
      </c>
      <c r="B249" s="3">
        <v>0</v>
      </c>
      <c r="C249" s="3">
        <v>7.1868299999999996E-2</v>
      </c>
      <c r="D249" s="3">
        <v>0.43000699999999997</v>
      </c>
      <c r="E249" s="3">
        <v>4.5900000000000003E-3</v>
      </c>
      <c r="F249" s="3">
        <v>5.7875299999999999E-4</v>
      </c>
      <c r="H249" s="47">
        <v>608</v>
      </c>
      <c r="I249" s="46">
        <v>0.55449000000000004</v>
      </c>
    </row>
    <row r="250" spans="1:9" x14ac:dyDescent="0.2">
      <c r="A250" s="2">
        <v>627</v>
      </c>
      <c r="B250" s="3">
        <v>0</v>
      </c>
      <c r="C250" s="3">
        <v>6.7418599999999995E-2</v>
      </c>
      <c r="D250" s="3">
        <v>0.41468699999999997</v>
      </c>
      <c r="E250" s="3">
        <v>4.2399999999999998E-3</v>
      </c>
      <c r="F250" s="3">
        <v>5.3335800000000005E-4</v>
      </c>
      <c r="H250" s="47">
        <v>609</v>
      </c>
      <c r="I250" s="46">
        <v>0.54122800000000004</v>
      </c>
    </row>
    <row r="251" spans="1:9" x14ac:dyDescent="0.2">
      <c r="A251" s="2">
        <v>628</v>
      </c>
      <c r="B251" s="3">
        <v>0</v>
      </c>
      <c r="C251" s="3">
        <v>6.3217599999999999E-2</v>
      </c>
      <c r="D251" s="3">
        <v>0.39933999999999997</v>
      </c>
      <c r="E251" s="3">
        <v>3.9129999999999998E-3</v>
      </c>
      <c r="F251" s="3">
        <v>4.9144E-4</v>
      </c>
      <c r="H251" s="47">
        <v>610</v>
      </c>
      <c r="I251" s="46">
        <v>0.52796299999999996</v>
      </c>
    </row>
    <row r="252" spans="1:9" x14ac:dyDescent="0.2">
      <c r="A252" s="2">
        <v>629</v>
      </c>
      <c r="B252" s="3">
        <v>0</v>
      </c>
      <c r="C252" s="3">
        <v>5.9249200000000002E-2</v>
      </c>
      <c r="D252" s="3">
        <v>0.38412200000000002</v>
      </c>
      <c r="E252" s="3">
        <v>3.6129999999999999E-3</v>
      </c>
      <c r="F252" s="3">
        <v>4.5298000000000002E-4</v>
      </c>
      <c r="H252" s="47">
        <v>611</v>
      </c>
      <c r="I252" s="46">
        <v>0.51463400000000004</v>
      </c>
    </row>
    <row r="253" spans="1:9" x14ac:dyDescent="0.2">
      <c r="A253" s="2">
        <v>630</v>
      </c>
      <c r="B253" s="3">
        <v>0</v>
      </c>
      <c r="C253" s="3">
        <v>5.5499E-2</v>
      </c>
      <c r="D253" s="3">
        <v>0.369168</v>
      </c>
      <c r="E253" s="3">
        <v>3.3349999999999999E-3</v>
      </c>
      <c r="F253" s="3">
        <v>4.1795500000000002E-4</v>
      </c>
      <c r="H253" s="47">
        <v>612</v>
      </c>
      <c r="I253" s="46">
        <v>0.501363</v>
      </c>
    </row>
    <row r="254" spans="1:9" x14ac:dyDescent="0.2">
      <c r="A254" s="2">
        <v>631</v>
      </c>
      <c r="B254" s="3">
        <v>0</v>
      </c>
      <c r="C254" s="3">
        <v>5.1955000000000001E-2</v>
      </c>
      <c r="D254" s="3">
        <v>0.35458000000000001</v>
      </c>
      <c r="E254" s="3">
        <v>3.0790000000000001E-3</v>
      </c>
      <c r="F254" s="3">
        <v>3.8578899999999999E-4</v>
      </c>
      <c r="H254" s="47">
        <v>613</v>
      </c>
      <c r="I254" s="46">
        <v>0.488124</v>
      </c>
    </row>
    <row r="255" spans="1:9" x14ac:dyDescent="0.2">
      <c r="A255" s="2">
        <v>632</v>
      </c>
      <c r="B255" s="3">
        <v>0</v>
      </c>
      <c r="C255" s="3">
        <v>4.8610300000000002E-2</v>
      </c>
      <c r="D255" s="3">
        <v>0.340389</v>
      </c>
      <c r="E255" s="3">
        <v>2.8419999999999999E-3</v>
      </c>
      <c r="F255" s="3">
        <v>3.55905E-4</v>
      </c>
      <c r="H255" s="47">
        <v>614</v>
      </c>
      <c r="I255" s="46">
        <v>0.474935</v>
      </c>
    </row>
    <row r="256" spans="1:9" x14ac:dyDescent="0.2">
      <c r="A256" s="2">
        <v>633</v>
      </c>
      <c r="B256" s="3">
        <v>0</v>
      </c>
      <c r="C256" s="3">
        <v>4.5459100000000002E-2</v>
      </c>
      <c r="D256" s="3">
        <v>0.32660899999999998</v>
      </c>
      <c r="E256" s="3">
        <v>2.6229999999999999E-3</v>
      </c>
      <c r="F256" s="3">
        <v>3.28289E-4</v>
      </c>
      <c r="H256" s="47">
        <v>615</v>
      </c>
      <c r="I256" s="46">
        <v>0.46183400000000002</v>
      </c>
    </row>
    <row r="257" spans="1:9" x14ac:dyDescent="0.2">
      <c r="A257" s="2">
        <v>634</v>
      </c>
      <c r="B257" s="3">
        <v>0</v>
      </c>
      <c r="C257" s="3">
        <v>4.2494499999999998E-2</v>
      </c>
      <c r="D257" s="3">
        <v>0.313249</v>
      </c>
      <c r="E257" s="3">
        <v>2.421E-3</v>
      </c>
      <c r="F257" s="3">
        <v>3.0292600000000002E-4</v>
      </c>
      <c r="H257" s="47">
        <v>616</v>
      </c>
      <c r="I257" s="46">
        <v>0.44882300000000003</v>
      </c>
    </row>
    <row r="258" spans="1:9" x14ac:dyDescent="0.2">
      <c r="A258" s="2">
        <v>635</v>
      </c>
      <c r="B258" s="3">
        <v>0</v>
      </c>
      <c r="C258" s="3">
        <v>3.9709700000000001E-2</v>
      </c>
      <c r="D258" s="3">
        <v>0.30031600000000003</v>
      </c>
      <c r="E258" s="3">
        <v>2.235E-3</v>
      </c>
      <c r="F258" s="3">
        <v>2.7980099999999999E-4</v>
      </c>
      <c r="H258" s="47">
        <v>617</v>
      </c>
      <c r="I258" s="46">
        <v>0.435917</v>
      </c>
    </row>
    <row r="259" spans="1:9" x14ac:dyDescent="0.2">
      <c r="A259" s="2">
        <v>636</v>
      </c>
      <c r="B259" s="3">
        <v>0</v>
      </c>
      <c r="C259" s="3">
        <v>3.7095200000000002E-2</v>
      </c>
      <c r="D259" s="3">
        <v>0.28781699999999999</v>
      </c>
      <c r="E259" s="3">
        <v>2.062E-3</v>
      </c>
      <c r="F259" s="3">
        <v>2.5854399999999998E-4</v>
      </c>
      <c r="H259" s="47">
        <v>618</v>
      </c>
      <c r="I259" s="46">
        <v>0.423153</v>
      </c>
    </row>
    <row r="260" spans="1:9" x14ac:dyDescent="0.2">
      <c r="A260" s="2">
        <v>637</v>
      </c>
      <c r="B260" s="3">
        <v>0</v>
      </c>
      <c r="C260" s="3">
        <v>3.4634699999999997E-2</v>
      </c>
      <c r="D260" s="3">
        <v>0.27576200000000001</v>
      </c>
      <c r="E260" s="3">
        <v>1.903E-3</v>
      </c>
      <c r="F260" s="3">
        <v>2.3878500000000001E-4</v>
      </c>
      <c r="H260" s="47">
        <v>619</v>
      </c>
      <c r="I260" s="46">
        <v>0.410526</v>
      </c>
    </row>
    <row r="261" spans="1:9" x14ac:dyDescent="0.2">
      <c r="A261" s="2">
        <v>638</v>
      </c>
      <c r="B261" s="3">
        <v>0</v>
      </c>
      <c r="C261" s="3">
        <v>3.2312500000000001E-2</v>
      </c>
      <c r="D261" s="3">
        <v>0.264158</v>
      </c>
      <c r="E261" s="3">
        <v>1.7570000000000001E-3</v>
      </c>
      <c r="F261" s="3">
        <v>2.2050800000000001E-4</v>
      </c>
      <c r="H261" s="47">
        <v>620</v>
      </c>
      <c r="I261" s="46">
        <v>0.39805699999999999</v>
      </c>
    </row>
    <row r="262" spans="1:9" x14ac:dyDescent="0.2">
      <c r="A262" s="2">
        <v>639</v>
      </c>
      <c r="B262" s="3">
        <v>0</v>
      </c>
      <c r="C262" s="3">
        <v>3.0115099999999999E-2</v>
      </c>
      <c r="D262" s="3">
        <v>0.25300899999999998</v>
      </c>
      <c r="E262" s="3">
        <v>1.621E-3</v>
      </c>
      <c r="F262" s="3">
        <v>2.03699E-4</v>
      </c>
      <c r="H262" s="47">
        <v>621</v>
      </c>
      <c r="I262" s="46">
        <v>0.38583499999999998</v>
      </c>
    </row>
    <row r="263" spans="1:9" x14ac:dyDescent="0.2">
      <c r="A263" s="2">
        <v>640</v>
      </c>
      <c r="B263" s="3">
        <v>0</v>
      </c>
      <c r="C263" s="3">
        <v>2.8031400000000001E-2</v>
      </c>
      <c r="D263" s="3">
        <v>0.242316</v>
      </c>
      <c r="E263" s="3">
        <v>1.4970000000000001E-3</v>
      </c>
      <c r="F263" s="3">
        <v>1.8834099999999999E-4</v>
      </c>
      <c r="H263" s="47">
        <v>622</v>
      </c>
      <c r="I263" s="46">
        <v>0.37395099999999998</v>
      </c>
    </row>
    <row r="264" spans="1:9" x14ac:dyDescent="0.2">
      <c r="A264" s="2">
        <v>641</v>
      </c>
      <c r="B264" s="3">
        <v>0</v>
      </c>
      <c r="C264" s="3">
        <v>2.60564E-2</v>
      </c>
      <c r="D264" s="3">
        <v>0.23206099999999999</v>
      </c>
      <c r="E264" s="3">
        <v>1.382E-3</v>
      </c>
      <c r="F264" s="3">
        <v>1.7419199999999999E-4</v>
      </c>
      <c r="H264" s="47">
        <v>623</v>
      </c>
      <c r="I264" s="46">
        <v>0.36231099999999999</v>
      </c>
    </row>
    <row r="265" spans="1:9" x14ac:dyDescent="0.2">
      <c r="A265" s="2">
        <v>642</v>
      </c>
      <c r="B265" s="3">
        <v>0</v>
      </c>
      <c r="C265" s="3">
        <v>2.42011E-2</v>
      </c>
      <c r="D265" s="3">
        <v>0.22215799999999999</v>
      </c>
      <c r="E265" s="3">
        <v>1.276E-3</v>
      </c>
      <c r="F265" s="3">
        <v>1.6102E-4</v>
      </c>
      <c r="H265" s="47">
        <v>624</v>
      </c>
      <c r="I265" s="46">
        <v>0.35086299999999998</v>
      </c>
    </row>
    <row r="266" spans="1:9" x14ac:dyDescent="0.2">
      <c r="A266" s="2">
        <v>643</v>
      </c>
      <c r="B266" s="3">
        <v>0</v>
      </c>
      <c r="C266" s="3">
        <v>2.2475999999999999E-2</v>
      </c>
      <c r="D266" s="3">
        <v>0.21251600000000001</v>
      </c>
      <c r="E266" s="3">
        <v>1.178E-3</v>
      </c>
      <c r="F266" s="3">
        <v>1.4882099999999999E-4</v>
      </c>
      <c r="H266" s="47">
        <v>625</v>
      </c>
      <c r="I266" s="46">
        <v>0.33955400000000002</v>
      </c>
    </row>
    <row r="267" spans="1:9" x14ac:dyDescent="0.2">
      <c r="A267" s="2">
        <v>644</v>
      </c>
      <c r="B267" s="3">
        <v>0</v>
      </c>
      <c r="C267" s="3">
        <v>2.0886999999999999E-2</v>
      </c>
      <c r="D267" s="3">
        <v>0.20305999999999999</v>
      </c>
      <c r="E267" s="3">
        <v>1.088E-3</v>
      </c>
      <c r="F267" s="3">
        <v>1.37594E-4</v>
      </c>
      <c r="H267" s="47">
        <v>626</v>
      </c>
      <c r="I267" s="46">
        <v>0.32830900000000002</v>
      </c>
    </row>
    <row r="268" spans="1:9" x14ac:dyDescent="0.2">
      <c r="A268" s="2">
        <v>645</v>
      </c>
      <c r="B268" s="3">
        <v>0</v>
      </c>
      <c r="C268" s="3">
        <v>1.9436599999999998E-2</v>
      </c>
      <c r="D268" s="3">
        <v>0.19373000000000001</v>
      </c>
      <c r="E268" s="3">
        <v>1.005E-3</v>
      </c>
      <c r="F268" s="3">
        <v>1.2733699999999999E-4</v>
      </c>
      <c r="H268" s="47">
        <v>627</v>
      </c>
      <c r="I268" s="46">
        <v>0.31711800000000001</v>
      </c>
    </row>
    <row r="269" spans="1:9" x14ac:dyDescent="0.2">
      <c r="A269" s="2">
        <v>646</v>
      </c>
      <c r="B269" s="3">
        <v>0</v>
      </c>
      <c r="C269" s="3">
        <v>1.8120000000000001E-2</v>
      </c>
      <c r="D269" s="3">
        <v>0.18449499999999999</v>
      </c>
      <c r="E269" s="3">
        <v>9.2800000000000001E-4</v>
      </c>
      <c r="F269" s="3">
        <v>1.17891E-4</v>
      </c>
      <c r="H269" s="47">
        <v>628</v>
      </c>
      <c r="I269" s="46">
        <v>0.30593599999999999</v>
      </c>
    </row>
    <row r="270" spans="1:9" x14ac:dyDescent="0.2">
      <c r="A270" s="2">
        <v>647</v>
      </c>
      <c r="B270" s="3">
        <v>0</v>
      </c>
      <c r="C270" s="3">
        <v>1.69149E-2</v>
      </c>
      <c r="D270" s="3">
        <v>0.175402</v>
      </c>
      <c r="E270" s="3">
        <v>8.5700000000000001E-4</v>
      </c>
      <c r="F270" s="3">
        <v>1.09096E-4</v>
      </c>
      <c r="H270" s="47">
        <v>629</v>
      </c>
      <c r="I270" s="46">
        <v>0.29473700000000003</v>
      </c>
    </row>
    <row r="271" spans="1:9" x14ac:dyDescent="0.2">
      <c r="A271" s="2">
        <v>648</v>
      </c>
      <c r="B271" s="3">
        <v>0</v>
      </c>
      <c r="C271" s="3">
        <v>1.57991E-2</v>
      </c>
      <c r="D271" s="3">
        <v>0.16650899999999999</v>
      </c>
      <c r="E271" s="3">
        <v>7.9199999999999995E-4</v>
      </c>
      <c r="F271" s="3">
        <v>1.00949E-4</v>
      </c>
      <c r="H271" s="47">
        <v>630</v>
      </c>
      <c r="I271" s="46">
        <v>0.28349299999999999</v>
      </c>
    </row>
    <row r="272" spans="1:9" x14ac:dyDescent="0.2">
      <c r="A272" s="2">
        <v>649</v>
      </c>
      <c r="B272" s="3">
        <v>0</v>
      </c>
      <c r="C272" s="3">
        <v>1.47543E-2</v>
      </c>
      <c r="D272" s="3">
        <v>0.15786500000000001</v>
      </c>
      <c r="E272" s="3">
        <v>7.3200000000000001E-4</v>
      </c>
      <c r="F272" s="3">
        <v>9.3443700000000001E-5</v>
      </c>
      <c r="H272" s="47">
        <v>631</v>
      </c>
      <c r="I272" s="46">
        <v>0.27222200000000002</v>
      </c>
    </row>
    <row r="273" spans="1:9" x14ac:dyDescent="0.2">
      <c r="A273" s="2">
        <v>650</v>
      </c>
      <c r="B273" s="3">
        <v>0</v>
      </c>
      <c r="C273" s="3">
        <v>1.3766E-2</v>
      </c>
      <c r="D273" s="3">
        <v>0.149509</v>
      </c>
      <c r="E273" s="3">
        <v>6.7699999999999998E-4</v>
      </c>
      <c r="F273" s="3">
        <v>8.6575099999999997E-5</v>
      </c>
      <c r="H273" s="47">
        <v>632</v>
      </c>
      <c r="I273" s="46">
        <v>0.26099</v>
      </c>
    </row>
    <row r="274" spans="1:9" x14ac:dyDescent="0.2">
      <c r="A274" s="2">
        <v>651</v>
      </c>
      <c r="B274" s="3">
        <v>0</v>
      </c>
      <c r="C274" s="3">
        <v>1.28246E-2</v>
      </c>
      <c r="D274" s="3">
        <v>0.14147000000000001</v>
      </c>
      <c r="E274" s="3">
        <v>6.2600000000000004E-4</v>
      </c>
      <c r="F274" s="3">
        <v>8.0240499999999999E-5</v>
      </c>
      <c r="H274" s="47">
        <v>633</v>
      </c>
      <c r="I274" s="46">
        <v>0.24987699999999999</v>
      </c>
    </row>
    <row r="275" spans="1:9" x14ac:dyDescent="0.2">
      <c r="A275" s="2">
        <v>652</v>
      </c>
      <c r="B275" s="3">
        <v>0</v>
      </c>
      <c r="C275" s="3">
        <v>1.1930400000000001E-2</v>
      </c>
      <c r="D275" s="3">
        <v>0.13375999999999999</v>
      </c>
      <c r="E275" s="3">
        <v>5.7899999999999998E-4</v>
      </c>
      <c r="F275" s="3">
        <v>7.4338299999999999E-5</v>
      </c>
      <c r="H275" s="47">
        <v>634</v>
      </c>
      <c r="I275" s="46">
        <v>0.23894599999999999</v>
      </c>
    </row>
    <row r="276" spans="1:9" x14ac:dyDescent="0.2">
      <c r="A276" s="2">
        <v>653</v>
      </c>
      <c r="B276" s="3">
        <v>0</v>
      </c>
      <c r="C276" s="3">
        <v>1.1084999999999999E-2</v>
      </c>
      <c r="D276" s="3">
        <v>0.126383</v>
      </c>
      <c r="E276" s="3">
        <v>5.3600000000000002E-4</v>
      </c>
      <c r="F276" s="3">
        <v>6.8864999999999999E-5</v>
      </c>
      <c r="H276" s="47">
        <v>635</v>
      </c>
      <c r="I276" s="46">
        <v>0.22825400000000001</v>
      </c>
    </row>
    <row r="277" spans="1:9" x14ac:dyDescent="0.2">
      <c r="A277" s="2">
        <v>654</v>
      </c>
      <c r="B277" s="3">
        <v>0</v>
      </c>
      <c r="C277" s="3">
        <v>1.02892E-2</v>
      </c>
      <c r="D277" s="3">
        <v>0.119343</v>
      </c>
      <c r="E277" s="3">
        <v>4.9600000000000002E-4</v>
      </c>
      <c r="F277" s="3">
        <v>6.3817200000000003E-5</v>
      </c>
      <c r="H277" s="47">
        <v>636</v>
      </c>
      <c r="I277" s="46">
        <v>0.21785299999999999</v>
      </c>
    </row>
    <row r="278" spans="1:9" x14ac:dyDescent="0.2">
      <c r="A278" s="2">
        <v>655</v>
      </c>
      <c r="B278" s="3">
        <v>0</v>
      </c>
      <c r="C278" s="3">
        <v>9.5431500000000002E-3</v>
      </c>
      <c r="D278" s="3">
        <v>0.112638</v>
      </c>
      <c r="E278" s="3">
        <v>4.5899999999999999E-4</v>
      </c>
      <c r="F278" s="3">
        <v>5.9191399999999997E-5</v>
      </c>
      <c r="H278" s="47">
        <v>637</v>
      </c>
      <c r="I278" s="46">
        <v>0.20777999999999999</v>
      </c>
    </row>
    <row r="279" spans="1:9" x14ac:dyDescent="0.2">
      <c r="A279" s="2">
        <v>656</v>
      </c>
      <c r="B279" s="3">
        <v>0</v>
      </c>
      <c r="C279" s="3">
        <v>8.8460899999999992E-3</v>
      </c>
      <c r="D279" s="3">
        <v>0.106264</v>
      </c>
      <c r="E279" s="3">
        <v>4.2499999999999998E-4</v>
      </c>
      <c r="F279" s="3">
        <v>5.4920300000000003E-5</v>
      </c>
      <c r="H279" s="47">
        <v>638</v>
      </c>
      <c r="I279" s="46">
        <v>0.198072</v>
      </c>
    </row>
    <row r="280" spans="1:9" x14ac:dyDescent="0.2">
      <c r="A280" s="2">
        <v>657</v>
      </c>
      <c r="B280" s="3">
        <v>0</v>
      </c>
      <c r="C280" s="3">
        <v>8.1960000000000002E-3</v>
      </c>
      <c r="D280" s="3">
        <v>0.10020800000000001</v>
      </c>
      <c r="E280" s="3">
        <v>3.9350000000000002E-4</v>
      </c>
      <c r="F280" s="3">
        <v>5.0937399999999998E-5</v>
      </c>
      <c r="H280" s="47">
        <v>639</v>
      </c>
      <c r="I280" s="46">
        <v>0.188748</v>
      </c>
    </row>
    <row r="281" spans="1:9" x14ac:dyDescent="0.2">
      <c r="A281" s="2">
        <v>658</v>
      </c>
      <c r="B281" s="3">
        <v>0</v>
      </c>
      <c r="C281" s="3">
        <v>7.5905900000000004E-3</v>
      </c>
      <c r="D281" s="3">
        <v>9.4455800000000006E-2</v>
      </c>
      <c r="E281" s="3">
        <v>3.6450000000000002E-4</v>
      </c>
      <c r="F281" s="3">
        <v>4.7240400000000003E-5</v>
      </c>
      <c r="H281" s="47">
        <v>640</v>
      </c>
      <c r="I281" s="46">
        <v>0.17982799999999999</v>
      </c>
    </row>
    <row r="282" spans="1:9" x14ac:dyDescent="0.2">
      <c r="A282" s="2">
        <v>659</v>
      </c>
      <c r="B282" s="3">
        <v>0</v>
      </c>
      <c r="C282" s="3">
        <v>7.0275399999999997E-3</v>
      </c>
      <c r="D282" s="3">
        <v>8.89934E-2</v>
      </c>
      <c r="E282" s="3">
        <v>3.3770000000000002E-4</v>
      </c>
      <c r="F282" s="3">
        <v>4.3826899999999999E-5</v>
      </c>
      <c r="H282" s="47">
        <v>641</v>
      </c>
      <c r="I282" s="46">
        <v>0.17128499999999999</v>
      </c>
    </row>
    <row r="283" spans="1:9" x14ac:dyDescent="0.2">
      <c r="A283" s="2">
        <v>660</v>
      </c>
      <c r="B283" s="3">
        <v>0</v>
      </c>
      <c r="C283" s="3">
        <v>6.5045499999999996E-3</v>
      </c>
      <c r="D283" s="3">
        <v>8.3807699999999999E-2</v>
      </c>
      <c r="E283" s="3">
        <v>3.1290000000000002E-4</v>
      </c>
      <c r="F283" s="3">
        <v>4.0694500000000001E-5</v>
      </c>
      <c r="H283" s="47">
        <v>642</v>
      </c>
      <c r="I283" s="46">
        <v>0.16305900000000001</v>
      </c>
    </row>
    <row r="284" spans="1:9" x14ac:dyDescent="0.2">
      <c r="A284" s="2">
        <v>661</v>
      </c>
      <c r="B284" s="3">
        <v>0</v>
      </c>
      <c r="C284" s="3">
        <v>6.0195200000000004E-3</v>
      </c>
      <c r="D284" s="3">
        <v>7.8886499999999998E-2</v>
      </c>
      <c r="E284" s="3">
        <v>2.901E-4</v>
      </c>
      <c r="F284" s="3">
        <v>3.7799000000000002E-5</v>
      </c>
      <c r="H284" s="47">
        <v>643</v>
      </c>
      <c r="I284" s="46">
        <v>0.15515100000000001</v>
      </c>
    </row>
    <row r="285" spans="1:9" x14ac:dyDescent="0.2">
      <c r="A285" s="2">
        <v>662</v>
      </c>
      <c r="B285" s="3">
        <v>0</v>
      </c>
      <c r="C285" s="3">
        <v>5.57093E-3</v>
      </c>
      <c r="D285" s="3">
        <v>7.4219099999999996E-2</v>
      </c>
      <c r="E285" s="3">
        <v>2.6889999999999998E-4</v>
      </c>
      <c r="F285" s="3">
        <v>3.5096599999999999E-5</v>
      </c>
      <c r="H285" s="47">
        <v>644</v>
      </c>
      <c r="I285" s="46">
        <v>0.147535</v>
      </c>
    </row>
    <row r="286" spans="1:9" x14ac:dyDescent="0.2">
      <c r="A286" s="2">
        <v>663</v>
      </c>
      <c r="B286" s="3">
        <v>0</v>
      </c>
      <c r="C286" s="3">
        <v>5.1572800000000002E-3</v>
      </c>
      <c r="D286" s="3">
        <v>6.9795200000000002E-2</v>
      </c>
      <c r="E286" s="3">
        <v>2.4929999999999999E-4</v>
      </c>
      <c r="F286" s="3">
        <v>3.2585700000000002E-5</v>
      </c>
      <c r="H286" s="47">
        <v>645</v>
      </c>
      <c r="I286" s="46">
        <v>0.140211</v>
      </c>
    </row>
    <row r="287" spans="1:9" x14ac:dyDescent="0.2">
      <c r="A287" s="2">
        <v>664</v>
      </c>
      <c r="B287" s="3">
        <v>0</v>
      </c>
      <c r="C287" s="3">
        <v>4.7768699999999999E-3</v>
      </c>
      <c r="D287" s="3">
        <v>6.5604999999999997E-2</v>
      </c>
      <c r="E287" s="3">
        <v>2.3130000000000001E-4</v>
      </c>
      <c r="F287" s="3">
        <v>3.0264699999999998E-5</v>
      </c>
      <c r="H287" s="47">
        <v>646</v>
      </c>
      <c r="I287" s="46">
        <v>0.13317000000000001</v>
      </c>
    </row>
    <row r="288" spans="1:9" x14ac:dyDescent="0.2">
      <c r="A288" s="2">
        <v>665</v>
      </c>
      <c r="B288" s="3">
        <v>0</v>
      </c>
      <c r="C288" s="3">
        <v>4.42794E-3</v>
      </c>
      <c r="D288" s="3">
        <v>6.1638400000000003E-2</v>
      </c>
      <c r="E288" s="3">
        <v>2.1460000000000001E-4</v>
      </c>
      <c r="F288" s="3">
        <v>2.8132000000000001E-5</v>
      </c>
      <c r="H288" s="47">
        <v>647</v>
      </c>
      <c r="I288" s="46">
        <v>0.12640000000000001</v>
      </c>
    </row>
    <row r="289" spans="1:9" x14ac:dyDescent="0.2">
      <c r="A289" s="2">
        <v>666</v>
      </c>
      <c r="B289" s="3">
        <v>0</v>
      </c>
      <c r="C289" s="3">
        <v>4.1083200000000004E-3</v>
      </c>
      <c r="D289" s="3">
        <v>5.7885699999999998E-2</v>
      </c>
      <c r="E289" s="3">
        <v>1.9909999999999999E-4</v>
      </c>
      <c r="F289" s="3">
        <v>2.6158700000000001E-5</v>
      </c>
      <c r="H289" s="47">
        <v>648</v>
      </c>
      <c r="I289" s="46">
        <v>0.119892</v>
      </c>
    </row>
    <row r="290" spans="1:9" x14ac:dyDescent="0.2">
      <c r="A290" s="2">
        <v>667</v>
      </c>
      <c r="B290" s="3">
        <v>0</v>
      </c>
      <c r="C290" s="3">
        <v>3.8146999999999999E-3</v>
      </c>
      <c r="D290" s="3">
        <v>5.4336599999999999E-2</v>
      </c>
      <c r="E290" s="3">
        <v>1.8479999999999999E-4</v>
      </c>
      <c r="F290" s="3">
        <v>2.4315799999999998E-5</v>
      </c>
      <c r="H290" s="47">
        <v>649</v>
      </c>
      <c r="I290" s="46">
        <v>0.11364</v>
      </c>
    </row>
    <row r="291" spans="1:9" x14ac:dyDescent="0.2">
      <c r="A291" s="2">
        <v>668</v>
      </c>
      <c r="B291" s="3">
        <v>0</v>
      </c>
      <c r="C291" s="3">
        <v>3.5439199999999999E-3</v>
      </c>
      <c r="D291" s="3">
        <v>5.0981100000000001E-2</v>
      </c>
      <c r="E291" s="3">
        <v>1.716E-4</v>
      </c>
      <c r="F291" s="3">
        <v>2.2601700000000001E-5</v>
      </c>
      <c r="H291" s="47">
        <v>650</v>
      </c>
      <c r="I291" s="46">
        <v>0.10763300000000001</v>
      </c>
    </row>
    <row r="292" spans="1:9" x14ac:dyDescent="0.2">
      <c r="A292" s="2">
        <v>669</v>
      </c>
      <c r="B292" s="3">
        <v>0</v>
      </c>
      <c r="C292" s="3">
        <v>3.2932899999999999E-3</v>
      </c>
      <c r="D292" s="3">
        <v>4.7809600000000001E-2</v>
      </c>
      <c r="E292" s="3">
        <v>1.593E-4</v>
      </c>
      <c r="F292" s="3">
        <v>2.1014800000000001E-5</v>
      </c>
      <c r="H292" s="47">
        <v>651</v>
      </c>
      <c r="I292" s="46">
        <v>0.10187</v>
      </c>
    </row>
    <row r="293" spans="1:9" x14ac:dyDescent="0.2">
      <c r="A293" s="2">
        <v>670</v>
      </c>
      <c r="B293" s="3">
        <v>0</v>
      </c>
      <c r="C293" s="3">
        <v>3.0604999999999999E-3</v>
      </c>
      <c r="D293" s="3">
        <v>4.4813199999999997E-2</v>
      </c>
      <c r="E293" s="3">
        <v>1.4799999999999999E-4</v>
      </c>
      <c r="F293" s="3">
        <v>1.9553499999999998E-5</v>
      </c>
      <c r="H293" s="47">
        <v>652</v>
      </c>
      <c r="I293" s="46">
        <v>9.6347000000000002E-2</v>
      </c>
    </row>
    <row r="294" spans="1:9" x14ac:dyDescent="0.2">
      <c r="A294" s="2">
        <v>671</v>
      </c>
      <c r="B294" s="3">
        <v>0</v>
      </c>
      <c r="C294" s="3">
        <v>2.8436899999999998E-3</v>
      </c>
      <c r="D294" s="3">
        <v>4.1983100000000002E-2</v>
      </c>
      <c r="E294" s="3">
        <v>1.3750000000000001E-4</v>
      </c>
      <c r="F294" s="3">
        <v>1.8198200000000001E-5</v>
      </c>
      <c r="H294" s="47">
        <v>653</v>
      </c>
      <c r="I294" s="46">
        <v>9.1063000000000005E-2</v>
      </c>
    </row>
    <row r="295" spans="1:9" x14ac:dyDescent="0.2">
      <c r="A295" s="2">
        <v>672</v>
      </c>
      <c r="B295" s="3">
        <v>0</v>
      </c>
      <c r="C295" s="3">
        <v>2.64175E-3</v>
      </c>
      <c r="D295" s="3">
        <v>3.9311100000000002E-2</v>
      </c>
      <c r="E295" s="3">
        <v>1.2769999999999999E-4</v>
      </c>
      <c r="F295" s="3">
        <v>1.6930199999999999E-5</v>
      </c>
      <c r="H295" s="47">
        <v>654</v>
      </c>
      <c r="I295" s="46">
        <v>8.6010000000000003E-2</v>
      </c>
    </row>
    <row r="296" spans="1:9" x14ac:dyDescent="0.2">
      <c r="A296" s="2">
        <v>673</v>
      </c>
      <c r="B296" s="3">
        <v>0</v>
      </c>
      <c r="C296" s="3">
        <v>2.4537399999999998E-3</v>
      </c>
      <c r="D296" s="3">
        <v>3.6789200000000001E-2</v>
      </c>
      <c r="E296" s="3">
        <v>1.187E-4</v>
      </c>
      <c r="F296" s="3">
        <v>1.5749299999999998E-5</v>
      </c>
      <c r="H296" s="47">
        <v>655</v>
      </c>
      <c r="I296" s="46">
        <v>8.1186999999999995E-2</v>
      </c>
    </row>
    <row r="297" spans="1:9" x14ac:dyDescent="0.2">
      <c r="A297" s="2">
        <v>674</v>
      </c>
      <c r="B297" s="3">
        <v>0</v>
      </c>
      <c r="C297" s="3">
        <v>2.27875E-3</v>
      </c>
      <c r="D297" s="3">
        <v>3.4409799999999997E-2</v>
      </c>
      <c r="E297" s="3">
        <v>1.104E-4</v>
      </c>
      <c r="F297" s="3">
        <v>1.46553E-5</v>
      </c>
      <c r="H297" s="47">
        <v>656</v>
      </c>
      <c r="I297" s="46">
        <v>7.6582999999999998E-2</v>
      </c>
    </row>
    <row r="298" spans="1:9" x14ac:dyDescent="0.2">
      <c r="A298" s="2">
        <v>675</v>
      </c>
      <c r="B298" s="3">
        <v>0</v>
      </c>
      <c r="C298" s="3">
        <v>2.1159600000000001E-3</v>
      </c>
      <c r="D298" s="3">
        <v>3.2166E-2</v>
      </c>
      <c r="E298" s="3">
        <v>1.026E-4</v>
      </c>
      <c r="F298" s="3">
        <v>1.3648E-5</v>
      </c>
      <c r="H298" s="47">
        <v>657</v>
      </c>
      <c r="I298" s="46">
        <v>7.2197999999999998E-2</v>
      </c>
    </row>
    <row r="299" spans="1:9" x14ac:dyDescent="0.2">
      <c r="A299" s="2">
        <v>676</v>
      </c>
      <c r="B299" s="3">
        <v>0</v>
      </c>
      <c r="C299" s="3">
        <v>1.9645600000000002E-3</v>
      </c>
      <c r="D299" s="3">
        <v>3.0050899999999998E-2</v>
      </c>
      <c r="E299" s="3">
        <v>9.5400000000000001E-5</v>
      </c>
      <c r="F299" s="3">
        <v>1.27143E-5</v>
      </c>
      <c r="H299" s="47">
        <v>658</v>
      </c>
      <c r="I299" s="46">
        <v>6.8024000000000001E-2</v>
      </c>
    </row>
    <row r="300" spans="1:9" x14ac:dyDescent="0.2">
      <c r="A300" s="2">
        <v>677</v>
      </c>
      <c r="B300" s="3">
        <v>0</v>
      </c>
      <c r="C300" s="3">
        <v>1.8237800000000001E-3</v>
      </c>
      <c r="D300" s="3">
        <v>2.8059400000000002E-2</v>
      </c>
      <c r="E300" s="3">
        <v>8.8800000000000004E-5</v>
      </c>
      <c r="F300" s="3">
        <v>1.18407E-5</v>
      </c>
      <c r="H300" s="47">
        <v>659</v>
      </c>
      <c r="I300" s="46">
        <v>6.4051999999999998E-2</v>
      </c>
    </row>
    <row r="301" spans="1:9" x14ac:dyDescent="0.2">
      <c r="A301" s="2">
        <v>678</v>
      </c>
      <c r="B301" s="3">
        <v>0</v>
      </c>
      <c r="C301" s="3">
        <v>1.69287E-3</v>
      </c>
      <c r="D301" s="3">
        <v>2.61861E-2</v>
      </c>
      <c r="E301" s="3">
        <v>8.2600000000000002E-5</v>
      </c>
      <c r="F301" s="3">
        <v>1.1026899999999999E-5</v>
      </c>
      <c r="H301" s="47">
        <v>660</v>
      </c>
      <c r="I301" s="46">
        <v>6.0281000000000001E-2</v>
      </c>
    </row>
    <row r="302" spans="1:9" x14ac:dyDescent="0.2">
      <c r="A302" s="2">
        <v>679</v>
      </c>
      <c r="B302" s="3">
        <v>0</v>
      </c>
      <c r="C302" s="3">
        <v>1.5711500000000001E-3</v>
      </c>
      <c r="D302" s="3">
        <v>2.4426E-2</v>
      </c>
      <c r="E302" s="3">
        <v>7.6899999999999999E-5</v>
      </c>
      <c r="F302" s="3">
        <v>1.02723E-5</v>
      </c>
      <c r="H302" s="47">
        <v>661</v>
      </c>
      <c r="I302" s="46">
        <v>5.6696999999999997E-2</v>
      </c>
    </row>
    <row r="303" spans="1:9" x14ac:dyDescent="0.2">
      <c r="A303" s="2">
        <v>680</v>
      </c>
      <c r="B303" s="3">
        <v>0</v>
      </c>
      <c r="C303" s="3">
        <v>1.45798E-3</v>
      </c>
      <c r="D303" s="3">
        <v>2.27738E-2</v>
      </c>
      <c r="E303" s="3">
        <v>7.1500000000000003E-5</v>
      </c>
      <c r="F303" s="3">
        <v>9.5763699999999999E-6</v>
      </c>
      <c r="H303" s="47">
        <v>662</v>
      </c>
      <c r="I303" s="46">
        <v>5.3291999999999999E-2</v>
      </c>
    </row>
    <row r="304" spans="1:9" x14ac:dyDescent="0.2">
      <c r="A304" s="2">
        <v>681</v>
      </c>
      <c r="B304" s="3">
        <v>0</v>
      </c>
      <c r="C304" s="3">
        <v>1.3527400000000001E-3</v>
      </c>
      <c r="D304" s="3">
        <v>2.1223800000000001E-2</v>
      </c>
      <c r="E304" s="3">
        <v>6.6600000000000006E-5</v>
      </c>
      <c r="F304" s="3">
        <v>8.9303300000000003E-6</v>
      </c>
      <c r="H304" s="47">
        <v>663</v>
      </c>
      <c r="I304" s="46">
        <v>5.0058999999999999E-2</v>
      </c>
    </row>
    <row r="305" spans="1:9" x14ac:dyDescent="0.2">
      <c r="A305" s="2">
        <v>682</v>
      </c>
      <c r="B305" s="3">
        <v>0</v>
      </c>
      <c r="C305" s="3">
        <v>1.2547599999999999E-3</v>
      </c>
      <c r="D305" s="3">
        <v>1.9767900000000001E-2</v>
      </c>
      <c r="E305" s="3">
        <v>6.2000000000000003E-5</v>
      </c>
      <c r="F305" s="3">
        <v>8.3254300000000003E-6</v>
      </c>
      <c r="H305" s="47">
        <v>664</v>
      </c>
      <c r="I305" s="46">
        <v>4.6997999999999998E-2</v>
      </c>
    </row>
    <row r="306" spans="1:9" x14ac:dyDescent="0.2">
      <c r="A306" s="2">
        <v>683</v>
      </c>
      <c r="B306" s="3">
        <v>0</v>
      </c>
      <c r="C306" s="3">
        <v>1.1634E-3</v>
      </c>
      <c r="D306" s="3">
        <v>1.8398600000000001E-2</v>
      </c>
      <c r="E306" s="3">
        <v>5.7800000000000002E-5</v>
      </c>
      <c r="F306" s="3">
        <v>7.7613499999999998E-6</v>
      </c>
      <c r="H306" s="47">
        <v>665</v>
      </c>
      <c r="I306" s="46">
        <v>4.4096000000000003E-2</v>
      </c>
    </row>
    <row r="307" spans="1:9" x14ac:dyDescent="0.2">
      <c r="A307" s="2">
        <v>684</v>
      </c>
      <c r="B307" s="3">
        <v>0</v>
      </c>
      <c r="C307" s="3">
        <v>1.0781199999999999E-3</v>
      </c>
      <c r="D307" s="3">
        <v>1.7109200000000001E-2</v>
      </c>
      <c r="E307" s="3">
        <v>5.38E-5</v>
      </c>
      <c r="F307" s="3">
        <v>7.2377299999999997E-6</v>
      </c>
      <c r="H307" s="47">
        <v>666</v>
      </c>
      <c r="I307" s="46">
        <v>4.1345E-2</v>
      </c>
    </row>
    <row r="308" spans="1:9" x14ac:dyDescent="0.2">
      <c r="A308" s="2">
        <v>685</v>
      </c>
      <c r="B308" s="3">
        <v>0</v>
      </c>
      <c r="C308" s="3">
        <v>9.9842399999999993E-4</v>
      </c>
      <c r="D308" s="3">
        <v>1.5893899999999999E-2</v>
      </c>
      <c r="E308" s="3">
        <v>5.0099999999999998E-5</v>
      </c>
      <c r="F308" s="3">
        <v>6.7542499999999997E-6</v>
      </c>
      <c r="H308" s="47">
        <v>667</v>
      </c>
      <c r="I308" s="46">
        <v>3.8750699999999999E-2</v>
      </c>
    </row>
    <row r="309" spans="1:9" x14ac:dyDescent="0.2">
      <c r="A309" s="2">
        <v>686</v>
      </c>
      <c r="B309" s="3">
        <v>0</v>
      </c>
      <c r="C309" s="3">
        <v>9.2396199999999996E-4</v>
      </c>
      <c r="D309" s="3">
        <v>1.4749200000000001E-2</v>
      </c>
      <c r="E309" s="3">
        <v>4.6699999999999997E-5</v>
      </c>
      <c r="F309" s="3">
        <v>6.3049899999999999E-6</v>
      </c>
      <c r="H309" s="47">
        <v>668</v>
      </c>
      <c r="I309" s="46">
        <v>3.6297799999999998E-2</v>
      </c>
    </row>
    <row r="310" spans="1:9" x14ac:dyDescent="0.2">
      <c r="A310" s="2">
        <v>687</v>
      </c>
      <c r="B310" s="3">
        <v>0</v>
      </c>
      <c r="C310" s="3">
        <v>8.54713E-4</v>
      </c>
      <c r="D310" s="3">
        <v>1.36773E-2</v>
      </c>
      <c r="E310" s="3">
        <v>4.3600000000000003E-5</v>
      </c>
      <c r="F310" s="3">
        <v>5.8840699999999997E-6</v>
      </c>
      <c r="H310" s="47">
        <v>669</v>
      </c>
      <c r="I310" s="46">
        <v>3.3983199999999998E-2</v>
      </c>
    </row>
    <row r="311" spans="1:9" x14ac:dyDescent="0.2">
      <c r="A311" s="2">
        <v>688</v>
      </c>
      <c r="B311" s="3">
        <v>0</v>
      </c>
      <c r="C311" s="3">
        <v>7.9065199999999998E-4</v>
      </c>
      <c r="D311" s="3">
        <v>1.26804E-2</v>
      </c>
      <c r="E311" s="3">
        <v>4.0599999999999998E-5</v>
      </c>
      <c r="F311" s="3">
        <v>5.4911499999999999E-6</v>
      </c>
      <c r="H311" s="47">
        <v>670</v>
      </c>
      <c r="I311" s="46">
        <v>3.18004E-2</v>
      </c>
    </row>
    <row r="312" spans="1:9" x14ac:dyDescent="0.2">
      <c r="A312" s="2">
        <v>689</v>
      </c>
      <c r="B312" s="3">
        <v>0</v>
      </c>
      <c r="C312" s="3">
        <v>7.3168400000000002E-4</v>
      </c>
      <c r="D312" s="3">
        <v>1.1759E-2</v>
      </c>
      <c r="E312" s="3">
        <v>3.7889999999999998E-5</v>
      </c>
      <c r="F312" s="3">
        <v>5.12592E-6</v>
      </c>
      <c r="H312" s="47">
        <v>671</v>
      </c>
      <c r="I312" s="46">
        <v>2.9739499999999999E-2</v>
      </c>
    </row>
    <row r="313" spans="1:9" x14ac:dyDescent="0.2">
      <c r="A313" s="2">
        <v>690</v>
      </c>
      <c r="B313" s="3">
        <v>0</v>
      </c>
      <c r="C313" s="3">
        <v>6.7765299999999996E-4</v>
      </c>
      <c r="D313" s="3">
        <v>1.09123E-2</v>
      </c>
      <c r="E313" s="3">
        <v>3.5330000000000002E-5</v>
      </c>
      <c r="F313" s="3">
        <v>4.78804E-6</v>
      </c>
      <c r="H313" s="47">
        <v>672</v>
      </c>
      <c r="I313" s="46">
        <v>2.7791799999999998E-2</v>
      </c>
    </row>
    <row r="314" spans="1:9" x14ac:dyDescent="0.2">
      <c r="A314" s="2">
        <v>691</v>
      </c>
      <c r="B314" s="3">
        <v>0</v>
      </c>
      <c r="C314" s="3">
        <v>6.2829699999999999E-4</v>
      </c>
      <c r="D314" s="3">
        <v>1.01373E-2</v>
      </c>
      <c r="E314" s="3">
        <v>3.2950000000000001E-5</v>
      </c>
      <c r="F314" s="3">
        <v>4.47347E-6</v>
      </c>
      <c r="H314" s="47">
        <v>673</v>
      </c>
      <c r="I314" s="46">
        <v>2.5955099999999998E-2</v>
      </c>
    </row>
    <row r="315" spans="1:9" x14ac:dyDescent="0.2">
      <c r="A315" s="2">
        <v>692</v>
      </c>
      <c r="B315" s="3">
        <v>0</v>
      </c>
      <c r="C315" s="3">
        <v>5.8310800000000004E-4</v>
      </c>
      <c r="D315" s="3">
        <v>9.4256800000000005E-3</v>
      </c>
      <c r="E315" s="3">
        <v>3.0750000000000002E-5</v>
      </c>
      <c r="F315" s="3">
        <v>4.1782899999999996E-6</v>
      </c>
      <c r="H315" s="47">
        <v>674</v>
      </c>
      <c r="I315" s="46">
        <v>2.4226299999999999E-2</v>
      </c>
    </row>
    <row r="316" spans="1:9" x14ac:dyDescent="0.2">
      <c r="A316" s="2">
        <v>693</v>
      </c>
      <c r="B316" s="3">
        <v>0</v>
      </c>
      <c r="C316" s="3">
        <v>5.4158400000000001E-4</v>
      </c>
      <c r="D316" s="3">
        <v>8.7691699999999997E-3</v>
      </c>
      <c r="E316" s="3">
        <v>2.87E-5</v>
      </c>
      <c r="F316" s="3">
        <v>3.9024299999999997E-6</v>
      </c>
      <c r="H316" s="47">
        <v>675</v>
      </c>
      <c r="I316" s="46">
        <v>2.2601699999999999E-2</v>
      </c>
    </row>
    <row r="317" spans="1:9" x14ac:dyDescent="0.2">
      <c r="A317" s="2">
        <v>694</v>
      </c>
      <c r="B317" s="3">
        <v>0</v>
      </c>
      <c r="C317" s="3">
        <v>5.0329400000000005E-4</v>
      </c>
      <c r="D317" s="3">
        <v>8.1607599999999995E-3</v>
      </c>
      <c r="E317" s="3">
        <v>2.6789999999999999E-5</v>
      </c>
      <c r="F317" s="3">
        <v>3.6458299999999999E-6</v>
      </c>
      <c r="H317" s="47">
        <v>676</v>
      </c>
      <c r="I317" s="46">
        <v>2.10779E-2</v>
      </c>
    </row>
    <row r="318" spans="1:9" x14ac:dyDescent="0.2">
      <c r="A318" s="2">
        <v>695</v>
      </c>
      <c r="B318" s="3">
        <v>0</v>
      </c>
      <c r="C318" s="3">
        <v>4.6787E-4</v>
      </c>
      <c r="D318" s="3">
        <v>7.5945300000000004E-3</v>
      </c>
      <c r="E318" s="3">
        <v>2.5009999999999999E-5</v>
      </c>
      <c r="F318" s="3">
        <v>3.4084100000000001E-6</v>
      </c>
      <c r="H318" s="47">
        <v>677</v>
      </c>
      <c r="I318" s="46">
        <v>1.9650500000000001E-2</v>
      </c>
    </row>
    <row r="319" spans="1:9" x14ac:dyDescent="0.2">
      <c r="A319" s="2">
        <v>696</v>
      </c>
      <c r="B319" s="3">
        <v>0</v>
      </c>
      <c r="C319" s="3">
        <v>4.35007E-4</v>
      </c>
      <c r="D319" s="3">
        <v>7.0658800000000001E-3</v>
      </c>
      <c r="E319" s="3">
        <v>2.336E-5</v>
      </c>
      <c r="F319" s="3">
        <v>3.1873899999999999E-6</v>
      </c>
      <c r="H319" s="47">
        <v>678</v>
      </c>
      <c r="I319" s="46">
        <v>1.83153E-2</v>
      </c>
    </row>
    <row r="320" spans="1:9" x14ac:dyDescent="0.2">
      <c r="A320" s="2">
        <v>697</v>
      </c>
      <c r="B320" s="3">
        <v>0</v>
      </c>
      <c r="C320" s="3">
        <v>4.0449000000000003E-4</v>
      </c>
      <c r="D320" s="3">
        <v>6.5725200000000001E-3</v>
      </c>
      <c r="E320" s="3">
        <v>2.1820000000000001E-5</v>
      </c>
      <c r="F320" s="3">
        <v>2.9799800000000001E-6</v>
      </c>
      <c r="H320" s="47">
        <v>679</v>
      </c>
      <c r="I320" s="46">
        <v>1.70686E-2</v>
      </c>
    </row>
    <row r="321" spans="1:9" x14ac:dyDescent="0.2">
      <c r="A321" s="2">
        <v>698</v>
      </c>
      <c r="B321" s="3">
        <v>0</v>
      </c>
      <c r="C321" s="3">
        <v>3.7613799999999998E-4</v>
      </c>
      <c r="D321" s="3">
        <v>6.11262E-3</v>
      </c>
      <c r="E321" s="3">
        <v>2.0380000000000001E-5</v>
      </c>
      <c r="F321" s="3">
        <v>2.7860399999999999E-6</v>
      </c>
      <c r="H321" s="47">
        <v>680</v>
      </c>
      <c r="I321" s="46">
        <v>1.5905099999999998E-2</v>
      </c>
    </row>
    <row r="322" spans="1:9" x14ac:dyDescent="0.2">
      <c r="A322" s="2">
        <v>699</v>
      </c>
      <c r="B322" s="3">
        <v>0</v>
      </c>
      <c r="C322" s="3">
        <v>3.4978400000000001E-4</v>
      </c>
      <c r="D322" s="3">
        <v>5.6844E-3</v>
      </c>
      <c r="E322" s="3">
        <v>1.9049999999999999E-5</v>
      </c>
      <c r="F322" s="3">
        <v>2.6054800000000002E-6</v>
      </c>
      <c r="H322" s="47">
        <v>681</v>
      </c>
      <c r="I322" s="46">
        <v>1.48183E-2</v>
      </c>
    </row>
    <row r="323" spans="1:9" x14ac:dyDescent="0.2">
      <c r="A323" s="2">
        <v>700</v>
      </c>
      <c r="B323" s="3">
        <v>0</v>
      </c>
      <c r="C323" s="3">
        <v>3.2527800000000003E-4</v>
      </c>
      <c r="D323" s="3">
        <v>5.2860700000000004E-3</v>
      </c>
      <c r="E323" s="3">
        <v>1.7799999999999999E-5</v>
      </c>
      <c r="F323" s="3">
        <v>2.4381899999999999E-6</v>
      </c>
      <c r="H323" s="47">
        <v>682</v>
      </c>
      <c r="I323" s="46">
        <v>1.38008E-2</v>
      </c>
    </row>
    <row r="324" spans="1:9" x14ac:dyDescent="0.2">
      <c r="A324" s="2">
        <v>701</v>
      </c>
      <c r="B324" s="3">
        <v>0</v>
      </c>
      <c r="C324" s="3">
        <v>3.02477E-4</v>
      </c>
      <c r="D324" s="3">
        <v>4.9157300000000001E-3</v>
      </c>
      <c r="E324" s="3">
        <v>1.664E-5</v>
      </c>
      <c r="F324" s="3">
        <v>2.28225E-6</v>
      </c>
      <c r="H324" s="47">
        <v>683</v>
      </c>
      <c r="I324" s="46">
        <v>1.28495E-2</v>
      </c>
    </row>
    <row r="325" spans="1:9" x14ac:dyDescent="0.2">
      <c r="A325" s="2">
        <v>702</v>
      </c>
      <c r="B325" s="3">
        <v>0</v>
      </c>
      <c r="C325" s="3">
        <v>2.8123699999999999E-4</v>
      </c>
      <c r="D325" s="3">
        <v>4.5708600000000004E-3</v>
      </c>
      <c r="E325" s="3">
        <v>1.556E-5</v>
      </c>
      <c r="F325" s="3">
        <v>2.1357999999999999E-6</v>
      </c>
      <c r="H325" s="47">
        <v>684</v>
      </c>
      <c r="I325" s="46">
        <v>1.1960699999999999E-2</v>
      </c>
    </row>
    <row r="326" spans="1:9" x14ac:dyDescent="0.2">
      <c r="A326" s="2">
        <v>703</v>
      </c>
      <c r="B326" s="3">
        <v>0</v>
      </c>
      <c r="C326" s="3">
        <v>2.61427E-4</v>
      </c>
      <c r="D326" s="3">
        <v>4.2490799999999997E-3</v>
      </c>
      <c r="E326" s="3">
        <v>1.454E-5</v>
      </c>
      <c r="F326" s="3">
        <v>1.9987399999999999E-6</v>
      </c>
      <c r="H326" s="47">
        <v>685</v>
      </c>
      <c r="I326" s="46">
        <v>1.1130299999999999E-2</v>
      </c>
    </row>
    <row r="327" spans="1:9" x14ac:dyDescent="0.2">
      <c r="A327" s="2">
        <v>704</v>
      </c>
      <c r="B327" s="3">
        <v>0</v>
      </c>
      <c r="C327" s="3">
        <v>2.4293000000000001E-4</v>
      </c>
      <c r="D327" s="3">
        <v>3.94832E-3</v>
      </c>
      <c r="E327" s="3">
        <v>1.36E-5</v>
      </c>
      <c r="F327" s="3">
        <v>1.87101E-6</v>
      </c>
      <c r="H327" s="47">
        <v>686</v>
      </c>
      <c r="I327" s="46">
        <v>1.03555E-2</v>
      </c>
    </row>
    <row r="328" spans="1:9" x14ac:dyDescent="0.2">
      <c r="A328" s="2">
        <v>705</v>
      </c>
      <c r="B328" s="3">
        <v>0</v>
      </c>
      <c r="C328" s="3">
        <v>2.25641E-4</v>
      </c>
      <c r="D328" s="3">
        <v>3.6667499999999999E-3</v>
      </c>
      <c r="E328" s="3">
        <v>1.273E-5</v>
      </c>
      <c r="F328" s="3">
        <v>1.7525200000000001E-6</v>
      </c>
      <c r="H328" s="47">
        <v>687</v>
      </c>
      <c r="I328" s="46">
        <v>9.6331999999999997E-3</v>
      </c>
    </row>
    <row r="329" spans="1:9" x14ac:dyDescent="0.2">
      <c r="A329" s="2">
        <v>706</v>
      </c>
      <c r="B329" s="3">
        <v>0</v>
      </c>
      <c r="C329" s="3">
        <v>2.09478E-4</v>
      </c>
      <c r="D329" s="3">
        <v>3.40297E-3</v>
      </c>
      <c r="E329" s="3">
        <v>1.1909999999999999E-5</v>
      </c>
      <c r="F329" s="3">
        <v>1.6419699999999999E-6</v>
      </c>
      <c r="H329" s="47">
        <v>688</v>
      </c>
      <c r="I329" s="46">
        <v>8.9598999999999998E-3</v>
      </c>
    </row>
    <row r="330" spans="1:9" x14ac:dyDescent="0.2">
      <c r="A330" s="2">
        <v>707</v>
      </c>
      <c r="B330" s="3">
        <v>0</v>
      </c>
      <c r="C330" s="3">
        <v>1.9440000000000001E-4</v>
      </c>
      <c r="D330" s="3">
        <v>3.1563199999999998E-3</v>
      </c>
      <c r="E330" s="3">
        <v>1.114E-5</v>
      </c>
      <c r="F330" s="3">
        <v>1.5380600000000001E-6</v>
      </c>
      <c r="H330" s="47">
        <v>689</v>
      </c>
      <c r="I330" s="46">
        <v>8.3324000000000002E-3</v>
      </c>
    </row>
    <row r="331" spans="1:9" x14ac:dyDescent="0.2">
      <c r="A331" s="2">
        <v>708</v>
      </c>
      <c r="B331" s="3">
        <v>0</v>
      </c>
      <c r="C331" s="3">
        <v>1.8037000000000001E-4</v>
      </c>
      <c r="D331" s="3">
        <v>2.9262400000000001E-3</v>
      </c>
      <c r="E331" s="3">
        <v>1.043E-5</v>
      </c>
      <c r="F331" s="3">
        <v>1.44073E-6</v>
      </c>
      <c r="H331" s="47">
        <v>690</v>
      </c>
      <c r="I331" s="46">
        <v>7.7488000000000001E-3</v>
      </c>
    </row>
    <row r="332" spans="1:9" x14ac:dyDescent="0.2">
      <c r="A332" s="2">
        <v>709</v>
      </c>
      <c r="B332" s="3">
        <v>0</v>
      </c>
      <c r="C332" s="3">
        <v>1.6734700000000001E-4</v>
      </c>
      <c r="D332" s="3">
        <v>2.7121300000000001E-3</v>
      </c>
      <c r="E332" s="3">
        <v>9.7599999999999997E-6</v>
      </c>
      <c r="F332" s="3">
        <v>1.34993E-6</v>
      </c>
      <c r="H332" s="47">
        <v>691</v>
      </c>
      <c r="I332" s="46">
        <v>7.2046000000000002E-3</v>
      </c>
    </row>
    <row r="333" spans="1:9" x14ac:dyDescent="0.2">
      <c r="A333" s="2">
        <v>710</v>
      </c>
      <c r="B333" s="3">
        <v>0</v>
      </c>
      <c r="C333" s="3">
        <v>1.55286E-4</v>
      </c>
      <c r="D333" s="3">
        <v>2.5132700000000002E-3</v>
      </c>
      <c r="E333" s="3">
        <v>9.1400000000000006E-6</v>
      </c>
      <c r="F333" s="3">
        <v>1.2656E-6</v>
      </c>
      <c r="H333" s="47">
        <v>692</v>
      </c>
      <c r="I333" s="46">
        <v>6.6975000000000003E-3</v>
      </c>
    </row>
    <row r="334" spans="1:9" x14ac:dyDescent="0.2">
      <c r="A334" s="2">
        <v>711</v>
      </c>
      <c r="B334" s="3">
        <v>0</v>
      </c>
      <c r="C334" s="3">
        <v>1.4413499999999999E-4</v>
      </c>
      <c r="D334" s="3">
        <v>2.3289500000000002E-3</v>
      </c>
      <c r="E334" s="3">
        <v>8.5599999999999994E-6</v>
      </c>
      <c r="F334" s="3">
        <v>1.18683E-6</v>
      </c>
      <c r="H334" s="47">
        <v>693</v>
      </c>
      <c r="I334" s="46">
        <v>6.2250999999999999E-3</v>
      </c>
    </row>
    <row r="335" spans="1:9" x14ac:dyDescent="0.2">
      <c r="A335" s="2">
        <v>712</v>
      </c>
      <c r="B335" s="3">
        <v>0</v>
      </c>
      <c r="C335" s="3">
        <v>1.3383000000000001E-4</v>
      </c>
      <c r="D335" s="3">
        <v>2.1583599999999998E-3</v>
      </c>
      <c r="E335" s="3">
        <v>8.0199999999999994E-6</v>
      </c>
      <c r="F335" s="3">
        <v>1.1127299999999999E-6</v>
      </c>
      <c r="H335" s="47">
        <v>694</v>
      </c>
      <c r="I335" s="46">
        <v>5.7850000000000002E-3</v>
      </c>
    </row>
    <row r="336" spans="1:9" x14ac:dyDescent="0.2">
      <c r="A336" s="2">
        <v>713</v>
      </c>
      <c r="B336" s="3">
        <v>0</v>
      </c>
      <c r="C336" s="3">
        <v>1.2430899999999999E-4</v>
      </c>
      <c r="D336" s="3">
        <v>2.0007100000000002E-3</v>
      </c>
      <c r="E336" s="3">
        <v>7.5100000000000001E-6</v>
      </c>
      <c r="F336" s="3">
        <v>1.04326E-6</v>
      </c>
      <c r="H336" s="47">
        <v>695</v>
      </c>
      <c r="I336" s="46">
        <v>5.3750999999999998E-3</v>
      </c>
    </row>
    <row r="337" spans="1:9" x14ac:dyDescent="0.2">
      <c r="A337" s="2">
        <v>714</v>
      </c>
      <c r="B337" s="3">
        <v>0</v>
      </c>
      <c r="C337" s="3">
        <v>1.15513E-4</v>
      </c>
      <c r="D337" s="3">
        <v>1.8552099999999999E-3</v>
      </c>
      <c r="E337" s="3">
        <v>7.0400000000000004E-6</v>
      </c>
      <c r="F337" s="3">
        <v>9.7838500000000004E-7</v>
      </c>
      <c r="H337" s="47">
        <v>696</v>
      </c>
      <c r="I337" s="46">
        <v>4.9940999999999996E-3</v>
      </c>
    </row>
    <row r="338" spans="1:9" x14ac:dyDescent="0.2">
      <c r="A338" s="2">
        <v>715</v>
      </c>
      <c r="B338" s="3">
        <v>0</v>
      </c>
      <c r="C338" s="3">
        <v>1.07388E-4</v>
      </c>
      <c r="D338" s="3">
        <v>1.72108E-3</v>
      </c>
      <c r="E338" s="3">
        <v>6.6000000000000003E-6</v>
      </c>
      <c r="F338" s="3">
        <v>9.1807799999999997E-7</v>
      </c>
      <c r="H338" s="47">
        <v>697</v>
      </c>
      <c r="I338" s="46">
        <v>4.6391999999999996E-3</v>
      </c>
    </row>
    <row r="339" spans="1:9" x14ac:dyDescent="0.2">
      <c r="A339" s="2">
        <v>716</v>
      </c>
      <c r="B339" s="3">
        <v>0</v>
      </c>
      <c r="C339" s="3">
        <v>9.9879999999999999E-5</v>
      </c>
      <c r="D339" s="3">
        <v>1.5975E-3</v>
      </c>
      <c r="E339" s="3">
        <v>6.1800000000000001E-6</v>
      </c>
      <c r="F339" s="3">
        <v>8.6170499999999997E-7</v>
      </c>
      <c r="H339" s="47">
        <v>698</v>
      </c>
      <c r="I339" s="46">
        <v>4.3093000000000003E-3</v>
      </c>
    </row>
    <row r="340" spans="1:9" x14ac:dyDescent="0.2">
      <c r="A340" s="2">
        <v>717</v>
      </c>
      <c r="B340" s="3">
        <v>0</v>
      </c>
      <c r="C340" s="3">
        <v>9.2931999999999997E-5</v>
      </c>
      <c r="D340" s="3">
        <v>1.4834200000000001E-3</v>
      </c>
      <c r="E340" s="3">
        <v>5.8000000000000004E-6</v>
      </c>
      <c r="F340" s="3">
        <v>8.0864000000000002E-7</v>
      </c>
      <c r="H340" s="47">
        <v>699</v>
      </c>
      <c r="I340" s="46">
        <v>4.0027999999999999E-3</v>
      </c>
    </row>
    <row r="341" spans="1:9" x14ac:dyDescent="0.2">
      <c r="A341" s="2">
        <v>718</v>
      </c>
      <c r="B341" s="3">
        <v>0</v>
      </c>
      <c r="C341" s="3">
        <v>8.6490700000000002E-5</v>
      </c>
      <c r="D341" s="3">
        <v>1.37787E-3</v>
      </c>
      <c r="E341" s="3">
        <v>5.4399999999999996E-6</v>
      </c>
      <c r="F341" s="3">
        <v>7.5885300000000003E-7</v>
      </c>
      <c r="H341" s="47">
        <v>700</v>
      </c>
      <c r="I341" s="46">
        <v>3.7177400000000002E-3</v>
      </c>
    </row>
    <row r="342" spans="1:9" x14ac:dyDescent="0.2">
      <c r="A342" s="2">
        <v>719</v>
      </c>
      <c r="B342" s="3">
        <v>0</v>
      </c>
      <c r="C342" s="3">
        <v>8.0508999999999998E-5</v>
      </c>
      <c r="D342" s="3">
        <v>1.27998E-3</v>
      </c>
      <c r="E342" s="3">
        <v>5.1000000000000003E-6</v>
      </c>
      <c r="F342" s="3">
        <v>7.1231299999999998E-7</v>
      </c>
      <c r="H342" s="47">
        <v>701</v>
      </c>
      <c r="I342" s="46">
        <v>3.45262E-3</v>
      </c>
    </row>
    <row r="343" spans="1:9" x14ac:dyDescent="0.2">
      <c r="A343" s="2">
        <v>720</v>
      </c>
      <c r="B343" s="3">
        <v>0</v>
      </c>
      <c r="C343" s="3">
        <v>7.4945300000000002E-5</v>
      </c>
      <c r="D343" s="3">
        <v>1.189E-3</v>
      </c>
      <c r="E343" s="3">
        <v>4.78E-6</v>
      </c>
      <c r="F343" s="3">
        <v>6.6899100000000004E-7</v>
      </c>
      <c r="H343" s="47">
        <v>702</v>
      </c>
      <c r="I343" s="46">
        <v>3.2058299999999998E-3</v>
      </c>
    </row>
    <row r="344" spans="1:9" x14ac:dyDescent="0.2">
      <c r="A344" s="2">
        <v>721</v>
      </c>
      <c r="B344" s="3">
        <v>0</v>
      </c>
      <c r="C344" s="3">
        <v>6.9765199999999994E-5</v>
      </c>
      <c r="D344" s="3">
        <v>1.1043299999999999E-3</v>
      </c>
      <c r="E344" s="3">
        <v>4.4900000000000002E-6</v>
      </c>
      <c r="F344" s="3">
        <v>6.2844400000000004E-7</v>
      </c>
      <c r="H344" s="47">
        <v>703</v>
      </c>
      <c r="I344" s="46">
        <v>2.9762299999999998E-3</v>
      </c>
    </row>
    <row r="345" spans="1:9" x14ac:dyDescent="0.2">
      <c r="A345" s="2">
        <v>722</v>
      </c>
      <c r="B345" s="3">
        <v>0</v>
      </c>
      <c r="C345" s="3">
        <v>6.4947E-5</v>
      </c>
      <c r="D345" s="3">
        <v>1.02563E-3</v>
      </c>
      <c r="E345" s="3">
        <v>4.2100000000000003E-6</v>
      </c>
      <c r="F345" s="3">
        <v>5.90239E-7</v>
      </c>
      <c r="H345" s="47">
        <v>704</v>
      </c>
      <c r="I345" s="46">
        <v>2.7628100000000001E-3</v>
      </c>
    </row>
    <row r="346" spans="1:9" x14ac:dyDescent="0.2">
      <c r="A346" s="2">
        <v>723</v>
      </c>
      <c r="B346" s="3">
        <v>0</v>
      </c>
      <c r="C346" s="3">
        <v>6.0471799999999999E-5</v>
      </c>
      <c r="D346" s="3">
        <v>9.5260199999999998E-4</v>
      </c>
      <c r="E346" s="3">
        <v>3.9509999999999999E-6</v>
      </c>
      <c r="F346" s="3">
        <v>5.5436299999999997E-7</v>
      </c>
      <c r="H346" s="47">
        <v>705</v>
      </c>
      <c r="I346" s="46">
        <v>2.56456E-3</v>
      </c>
    </row>
    <row r="347" spans="1:9" x14ac:dyDescent="0.2">
      <c r="A347" s="2">
        <v>724</v>
      </c>
      <c r="B347" s="3">
        <v>0</v>
      </c>
      <c r="C347" s="3">
        <v>5.6320699999999998E-5</v>
      </c>
      <c r="D347" s="3">
        <v>8.8495900000000005E-4</v>
      </c>
      <c r="E347" s="3">
        <v>3.709E-6</v>
      </c>
      <c r="F347" s="3">
        <v>5.20798E-7</v>
      </c>
      <c r="H347" s="47">
        <v>706</v>
      </c>
      <c r="I347" s="46">
        <v>2.3804799999999999E-3</v>
      </c>
    </row>
    <row r="348" spans="1:9" x14ac:dyDescent="0.2">
      <c r="A348" s="2">
        <v>725</v>
      </c>
      <c r="B348" s="3">
        <v>0</v>
      </c>
      <c r="C348" s="3">
        <v>5.2474800000000001E-5</v>
      </c>
      <c r="D348" s="3">
        <v>8.2239599999999998E-4</v>
      </c>
      <c r="E348" s="3">
        <v>3.4819999999999999E-6</v>
      </c>
      <c r="F348" s="3">
        <v>4.8953100000000004E-7</v>
      </c>
      <c r="H348" s="47">
        <v>707</v>
      </c>
      <c r="I348" s="46">
        <v>2.2097100000000001E-3</v>
      </c>
    </row>
    <row r="349" spans="1:9" x14ac:dyDescent="0.2">
      <c r="A349" s="2">
        <v>726</v>
      </c>
      <c r="B349" s="3">
        <v>0</v>
      </c>
      <c r="C349" s="3">
        <v>4.89142E-5</v>
      </c>
      <c r="D349" s="3">
        <v>7.6458500000000003E-4</v>
      </c>
      <c r="E349" s="3">
        <v>3.27E-6</v>
      </c>
      <c r="F349" s="3">
        <v>4.6025099999999998E-7</v>
      </c>
      <c r="H349" s="47">
        <v>708</v>
      </c>
      <c r="I349" s="46">
        <v>2.0513200000000001E-3</v>
      </c>
    </row>
    <row r="350" spans="1:9" x14ac:dyDescent="0.2">
      <c r="A350" s="2">
        <v>727</v>
      </c>
      <c r="B350" s="3">
        <v>0</v>
      </c>
      <c r="C350" s="3">
        <v>4.56137E-5</v>
      </c>
      <c r="D350" s="3">
        <v>7.1111000000000004E-4</v>
      </c>
      <c r="E350" s="3">
        <v>3.0699999999999998E-6</v>
      </c>
      <c r="F350" s="3">
        <v>4.32648E-7</v>
      </c>
      <c r="H350" s="47">
        <v>709</v>
      </c>
      <c r="I350" s="46">
        <v>1.90449E-3</v>
      </c>
    </row>
    <row r="351" spans="1:9" x14ac:dyDescent="0.2">
      <c r="A351" s="2">
        <v>728</v>
      </c>
      <c r="B351" s="3">
        <v>0</v>
      </c>
      <c r="C351" s="3">
        <v>4.2549000000000002E-5</v>
      </c>
      <c r="D351" s="3">
        <v>6.6157E-4</v>
      </c>
      <c r="E351" s="3">
        <v>2.8839999999999998E-6</v>
      </c>
      <c r="F351" s="3">
        <v>4.0671000000000002E-7</v>
      </c>
      <c r="H351" s="47">
        <v>710</v>
      </c>
      <c r="I351" s="46">
        <v>1.7684700000000001E-3</v>
      </c>
    </row>
    <row r="352" spans="1:9" x14ac:dyDescent="0.2">
      <c r="A352" s="2">
        <v>729</v>
      </c>
      <c r="B352" s="3">
        <v>0</v>
      </c>
      <c r="C352" s="3">
        <v>3.96989E-5</v>
      </c>
      <c r="D352" s="3">
        <v>6.1561199999999997E-4</v>
      </c>
      <c r="E352" s="3">
        <v>2.7099999999999999E-6</v>
      </c>
      <c r="F352" s="3">
        <v>3.8242000000000001E-7</v>
      </c>
      <c r="H352" s="47">
        <v>711</v>
      </c>
      <c r="I352" s="46">
        <v>1.64236E-3</v>
      </c>
    </row>
    <row r="353" spans="1:9" x14ac:dyDescent="0.2">
      <c r="A353" s="2">
        <v>730</v>
      </c>
      <c r="B353" s="3">
        <v>0</v>
      </c>
      <c r="C353" s="3">
        <v>3.70443E-5</v>
      </c>
      <c r="D353" s="3">
        <v>5.7291700000000004E-4</v>
      </c>
      <c r="E353" s="3">
        <v>2.5459999999999998E-6</v>
      </c>
      <c r="F353" s="3">
        <v>3.5976599999999999E-7</v>
      </c>
      <c r="H353" s="47">
        <v>712</v>
      </c>
      <c r="I353" s="46">
        <v>1.52535E-3</v>
      </c>
    </row>
    <row r="354" spans="1:9" x14ac:dyDescent="0.2">
      <c r="A354" s="2">
        <v>731</v>
      </c>
      <c r="B354" s="3">
        <v>0</v>
      </c>
      <c r="C354" s="3">
        <v>3.45688E-5</v>
      </c>
      <c r="D354" s="3">
        <v>5.3320600000000004E-4</v>
      </c>
      <c r="E354" s="3">
        <v>2.3929999999999998E-6</v>
      </c>
      <c r="F354" s="3">
        <v>3.38528E-7</v>
      </c>
      <c r="H354" s="47">
        <v>713</v>
      </c>
      <c r="I354" s="46">
        <v>1.41672E-3</v>
      </c>
    </row>
    <row r="355" spans="1:9" x14ac:dyDescent="0.2">
      <c r="A355" s="2">
        <v>732</v>
      </c>
      <c r="B355" s="3">
        <v>0</v>
      </c>
      <c r="C355" s="3">
        <v>3.2258799999999997E-5</v>
      </c>
      <c r="D355" s="3">
        <v>4.9623400000000002E-4</v>
      </c>
      <c r="E355" s="3">
        <v>2.2500000000000001E-6</v>
      </c>
      <c r="F355" s="3">
        <v>3.1848999999999999E-7</v>
      </c>
      <c r="H355" s="47">
        <v>714</v>
      </c>
      <c r="I355" s="46">
        <v>1.31595E-3</v>
      </c>
    </row>
    <row r="356" spans="1:9" x14ac:dyDescent="0.2">
      <c r="A356" s="2">
        <v>733</v>
      </c>
      <c r="B356" s="3">
        <v>0</v>
      </c>
      <c r="C356" s="3">
        <v>3.0102599999999999E-5</v>
      </c>
      <c r="D356" s="3">
        <v>4.6178199999999999E-4</v>
      </c>
      <c r="E356" s="3">
        <v>2.1150000000000001E-6</v>
      </c>
      <c r="F356" s="3">
        <v>2.9964400000000001E-7</v>
      </c>
      <c r="H356" s="47">
        <v>715</v>
      </c>
      <c r="I356" s="46">
        <v>1.2223900000000001E-3</v>
      </c>
    </row>
    <row r="357" spans="1:9" x14ac:dyDescent="0.2">
      <c r="A357" s="2">
        <v>734</v>
      </c>
      <c r="B357" s="3">
        <v>0</v>
      </c>
      <c r="C357" s="3">
        <v>2.8089299999999999E-5</v>
      </c>
      <c r="D357" s="3">
        <v>4.2965400000000002E-4</v>
      </c>
      <c r="E357" s="3">
        <v>1.9889999999999999E-6</v>
      </c>
      <c r="F357" s="3">
        <v>2.8198100000000002E-7</v>
      </c>
      <c r="H357" s="47">
        <v>716</v>
      </c>
      <c r="I357" s="46">
        <v>1.1355499999999999E-3</v>
      </c>
    </row>
    <row r="358" spans="1:9" x14ac:dyDescent="0.2">
      <c r="A358" s="2">
        <v>735</v>
      </c>
      <c r="B358" s="3">
        <v>0</v>
      </c>
      <c r="C358" s="3">
        <v>2.6208799999999999E-5</v>
      </c>
      <c r="D358" s="3">
        <v>3.9966999999999997E-4</v>
      </c>
      <c r="E358" s="3">
        <v>1.8700000000000001E-6</v>
      </c>
      <c r="F358" s="3">
        <v>2.6549300000000001E-7</v>
      </c>
      <c r="H358" s="47">
        <v>717</v>
      </c>
      <c r="I358" s="46">
        <v>1.0549400000000001E-3</v>
      </c>
    </row>
    <row r="359" spans="1:9" x14ac:dyDescent="0.2">
      <c r="A359" s="2">
        <v>736</v>
      </c>
      <c r="B359" s="3">
        <v>0</v>
      </c>
      <c r="C359" s="3">
        <v>2.4452900000000001E-5</v>
      </c>
      <c r="D359" s="3">
        <v>3.7168999999999999E-4</v>
      </c>
      <c r="E359" s="3">
        <v>1.759E-6</v>
      </c>
      <c r="F359" s="3">
        <v>2.5002600000000002E-7</v>
      </c>
      <c r="H359" s="47">
        <v>718</v>
      </c>
      <c r="I359" s="46">
        <v>9.8014E-4</v>
      </c>
    </row>
    <row r="360" spans="1:9" x14ac:dyDescent="0.2">
      <c r="A360" s="2">
        <v>737</v>
      </c>
      <c r="B360" s="3">
        <v>0</v>
      </c>
      <c r="C360" s="3">
        <v>2.28177E-5</v>
      </c>
      <c r="D360" s="3">
        <v>3.4565000000000003E-4</v>
      </c>
      <c r="E360" s="3">
        <v>1.655E-6</v>
      </c>
      <c r="F360" s="3">
        <v>2.35424E-7</v>
      </c>
      <c r="H360" s="47">
        <v>719</v>
      </c>
      <c r="I360" s="46">
        <v>9.1065999999999999E-4</v>
      </c>
    </row>
    <row r="361" spans="1:9" x14ac:dyDescent="0.2">
      <c r="A361" s="2">
        <v>738</v>
      </c>
      <c r="B361" s="3">
        <v>0</v>
      </c>
      <c r="C361" s="3">
        <v>2.1299500000000002E-5</v>
      </c>
      <c r="D361" s="3">
        <v>3.2149400000000002E-4</v>
      </c>
      <c r="E361" s="3">
        <v>1.5570000000000001E-6</v>
      </c>
      <c r="F361" s="3">
        <v>2.2168100000000001E-7</v>
      </c>
      <c r="H361" s="47">
        <v>720</v>
      </c>
      <c r="I361" s="46">
        <v>8.4619000000000003E-4</v>
      </c>
    </row>
    <row r="362" spans="1:9" x14ac:dyDescent="0.2">
      <c r="A362" s="2">
        <v>739</v>
      </c>
      <c r="B362" s="3">
        <v>0</v>
      </c>
      <c r="C362" s="3">
        <v>1.98941E-5</v>
      </c>
      <c r="D362" s="3">
        <v>2.99155E-4</v>
      </c>
      <c r="E362" s="3">
        <v>1.466E-6</v>
      </c>
      <c r="F362" s="3">
        <v>2.08789E-7</v>
      </c>
      <c r="H362" s="47">
        <v>721</v>
      </c>
      <c r="I362" s="46">
        <v>7.8629000000000004E-4</v>
      </c>
    </row>
    <row r="363" spans="1:9" x14ac:dyDescent="0.2">
      <c r="A363" s="2">
        <v>740</v>
      </c>
      <c r="B363" s="3">
        <v>0</v>
      </c>
      <c r="C363" s="3">
        <v>1.8596500000000001E-5</v>
      </c>
      <c r="D363" s="3">
        <v>2.7855300000000001E-4</v>
      </c>
      <c r="E363" s="3">
        <v>1.3790000000000001E-6</v>
      </c>
      <c r="F363" s="3">
        <v>1.9674E-7</v>
      </c>
      <c r="H363" s="47">
        <v>722</v>
      </c>
      <c r="I363" s="46">
        <v>7.3068000000000004E-4</v>
      </c>
    </row>
    <row r="364" spans="1:9" x14ac:dyDescent="0.2">
      <c r="A364" s="2">
        <v>741</v>
      </c>
      <c r="B364" s="3">
        <v>0</v>
      </c>
      <c r="C364" s="3">
        <v>1.74003E-5</v>
      </c>
      <c r="D364" s="3">
        <v>2.5958300000000003E-4</v>
      </c>
      <c r="E364" s="3">
        <v>1.299E-6</v>
      </c>
      <c r="F364" s="3">
        <v>1.8542600000000001E-7</v>
      </c>
      <c r="H364" s="47">
        <v>723</v>
      </c>
      <c r="I364" s="46">
        <v>6.7898999999999998E-4</v>
      </c>
    </row>
    <row r="365" spans="1:9" x14ac:dyDescent="0.2">
      <c r="A365" s="2">
        <v>742</v>
      </c>
      <c r="B365" s="3">
        <v>0</v>
      </c>
      <c r="C365" s="3">
        <v>1.6293100000000002E-5</v>
      </c>
      <c r="D365" s="3">
        <v>2.4206100000000001E-4</v>
      </c>
      <c r="E365" s="3">
        <v>1.223E-6</v>
      </c>
      <c r="F365" s="3">
        <v>1.7473600000000001E-7</v>
      </c>
      <c r="H365" s="47">
        <v>724</v>
      </c>
      <c r="I365" s="46">
        <v>6.3100999999999999E-4</v>
      </c>
    </row>
    <row r="366" spans="1:9" x14ac:dyDescent="0.2">
      <c r="A366" s="2">
        <v>743</v>
      </c>
      <c r="B366" s="3">
        <v>0</v>
      </c>
      <c r="C366" s="3">
        <v>1.52632E-5</v>
      </c>
      <c r="D366" s="3">
        <v>2.2580899999999999E-4</v>
      </c>
      <c r="E366" s="3">
        <v>1.1510000000000001E-6</v>
      </c>
      <c r="F366" s="3">
        <v>1.64666E-7</v>
      </c>
      <c r="H366" s="47">
        <v>725</v>
      </c>
      <c r="I366" s="46">
        <v>5.8644000000000003E-4</v>
      </c>
    </row>
    <row r="367" spans="1:9" x14ac:dyDescent="0.2">
      <c r="A367" s="2">
        <v>744</v>
      </c>
      <c r="B367" s="3">
        <v>0</v>
      </c>
      <c r="C367" s="3">
        <v>1.43005E-5</v>
      </c>
      <c r="D367" s="3">
        <v>2.10674E-4</v>
      </c>
      <c r="E367" s="3">
        <v>1.0839999999999999E-6</v>
      </c>
      <c r="F367" s="3">
        <v>1.55212E-7</v>
      </c>
      <c r="H367" s="47">
        <v>726</v>
      </c>
      <c r="I367" s="46">
        <v>5.4511000000000002E-4</v>
      </c>
    </row>
    <row r="368" spans="1:9" x14ac:dyDescent="0.2">
      <c r="A368" s="2">
        <v>745</v>
      </c>
      <c r="B368" s="3">
        <v>0</v>
      </c>
      <c r="C368" s="3">
        <v>1.33965E-5</v>
      </c>
      <c r="D368" s="3">
        <v>1.9652800000000001E-4</v>
      </c>
      <c r="E368" s="3">
        <v>1.0219999999999999E-6</v>
      </c>
      <c r="F368" s="3">
        <v>1.4637000000000001E-7</v>
      </c>
      <c r="H368" s="47">
        <v>727</v>
      </c>
      <c r="I368" s="46">
        <v>5.0672E-4</v>
      </c>
    </row>
    <row r="369" spans="1:9" x14ac:dyDescent="0.2">
      <c r="A369" s="2">
        <v>746</v>
      </c>
      <c r="B369" s="3">
        <v>0</v>
      </c>
      <c r="C369" s="3">
        <v>1.2544900000000001E-5</v>
      </c>
      <c r="D369" s="3">
        <v>1.8327099999999999E-4</v>
      </c>
      <c r="E369" s="3">
        <v>9.6200000000000006E-7</v>
      </c>
      <c r="F369" s="3">
        <v>1.3806200000000001E-7</v>
      </c>
      <c r="H369" s="47">
        <v>728</v>
      </c>
      <c r="I369" s="46">
        <v>4.7111000000000001E-4</v>
      </c>
    </row>
    <row r="370" spans="1:9" x14ac:dyDescent="0.2">
      <c r="A370" s="2">
        <v>747</v>
      </c>
      <c r="B370" s="3">
        <v>0</v>
      </c>
      <c r="C370" s="3">
        <v>1.17441E-5</v>
      </c>
      <c r="D370" s="3">
        <v>1.7086799999999999E-4</v>
      </c>
      <c r="E370" s="3">
        <v>9.0699999999999996E-7</v>
      </c>
      <c r="F370" s="3">
        <v>1.30208E-7</v>
      </c>
      <c r="H370" s="47">
        <v>729</v>
      </c>
      <c r="I370" s="46">
        <v>4.3805E-4</v>
      </c>
    </row>
    <row r="371" spans="1:9" x14ac:dyDescent="0.2">
      <c r="A371" s="2">
        <v>748</v>
      </c>
      <c r="B371" s="3">
        <v>0</v>
      </c>
      <c r="C371" s="3">
        <v>1.0992899999999999E-5</v>
      </c>
      <c r="D371" s="3">
        <v>1.5929E-4</v>
      </c>
      <c r="E371" s="3">
        <v>8.5499999999999997E-7</v>
      </c>
      <c r="F371" s="3">
        <v>1.2280499999999999E-7</v>
      </c>
      <c r="H371" s="47">
        <v>730</v>
      </c>
      <c r="I371" s="46">
        <v>4.0740999999999998E-4</v>
      </c>
    </row>
    <row r="372" spans="1:9" x14ac:dyDescent="0.2">
      <c r="A372" s="2">
        <v>749</v>
      </c>
      <c r="B372" s="3">
        <v>0</v>
      </c>
      <c r="C372" s="3">
        <v>1.029E-5</v>
      </c>
      <c r="D372" s="3">
        <v>1.4850599999999999E-4</v>
      </c>
      <c r="E372" s="3">
        <v>8.0599999999999999E-7</v>
      </c>
      <c r="F372" s="3">
        <v>1.1584800000000001E-7</v>
      </c>
      <c r="H372" s="47">
        <v>731</v>
      </c>
      <c r="I372" s="46">
        <v>3.7896199999999999E-4</v>
      </c>
    </row>
    <row r="373" spans="1:9" x14ac:dyDescent="0.2">
      <c r="A373" s="2">
        <v>750</v>
      </c>
      <c r="B373" s="3">
        <v>0</v>
      </c>
      <c r="C373" s="3">
        <v>9.6339699999999992E-6</v>
      </c>
      <c r="D373" s="3">
        <v>1.3848199999999999E-4</v>
      </c>
      <c r="E373" s="3">
        <v>7.6000000000000003E-7</v>
      </c>
      <c r="F373" s="3">
        <v>1.09332E-7</v>
      </c>
      <c r="H373" s="47">
        <v>732</v>
      </c>
      <c r="I373" s="46">
        <v>3.5254299999999998E-4</v>
      </c>
    </row>
    <row r="374" spans="1:9" x14ac:dyDescent="0.2">
      <c r="A374" s="2">
        <v>751</v>
      </c>
      <c r="B374" s="3">
        <v>0</v>
      </c>
      <c r="C374" s="3">
        <v>9.0226299999999994E-6</v>
      </c>
      <c r="D374" s="3">
        <v>1.2917899999999999E-4</v>
      </c>
      <c r="E374" s="3">
        <v>7.1600000000000001E-7</v>
      </c>
      <c r="F374" s="3">
        <v>1.03202E-7</v>
      </c>
      <c r="H374" s="47">
        <v>733</v>
      </c>
      <c r="I374" s="46">
        <v>3.2800100000000002E-4</v>
      </c>
    </row>
    <row r="375" spans="1:9" x14ac:dyDescent="0.2">
      <c r="A375" s="2">
        <v>752</v>
      </c>
      <c r="B375" s="3">
        <v>0</v>
      </c>
      <c r="C375" s="3">
        <v>8.4530099999999992E-6</v>
      </c>
      <c r="D375" s="3">
        <v>1.20542E-4</v>
      </c>
      <c r="E375" s="3">
        <v>6.75E-7</v>
      </c>
      <c r="F375" s="3">
        <v>9.7400499999999999E-8</v>
      </c>
      <c r="H375" s="47">
        <v>734</v>
      </c>
      <c r="I375" s="46">
        <v>3.0520800000000001E-4</v>
      </c>
    </row>
    <row r="376" spans="1:9" x14ac:dyDescent="0.2">
      <c r="A376" s="2">
        <v>753</v>
      </c>
      <c r="B376" s="3">
        <v>0</v>
      </c>
      <c r="C376" s="3">
        <v>7.9220699999999995E-6</v>
      </c>
      <c r="D376" s="3">
        <v>1.12519E-4</v>
      </c>
      <c r="E376" s="3">
        <v>6.37E-7</v>
      </c>
      <c r="F376" s="3">
        <v>9.1927399999999995E-8</v>
      </c>
      <c r="H376" s="47">
        <v>735</v>
      </c>
      <c r="I376" s="46">
        <v>2.8404100000000001E-4</v>
      </c>
    </row>
    <row r="377" spans="1:9" x14ac:dyDescent="0.2">
      <c r="A377" s="2">
        <v>754</v>
      </c>
      <c r="B377" s="3">
        <v>0</v>
      </c>
      <c r="C377" s="3">
        <v>7.4270000000000002E-6</v>
      </c>
      <c r="D377" s="3">
        <v>1.05061E-4</v>
      </c>
      <c r="E377" s="3">
        <v>6.0100000000000005E-7</v>
      </c>
      <c r="F377" s="3">
        <v>8.6780699999999998E-8</v>
      </c>
      <c r="H377" s="47">
        <v>736</v>
      </c>
      <c r="I377" s="46">
        <v>2.6437500000000002E-4</v>
      </c>
    </row>
    <row r="378" spans="1:9" x14ac:dyDescent="0.2">
      <c r="A378" s="2">
        <v>755</v>
      </c>
      <c r="B378" s="3">
        <v>0</v>
      </c>
      <c r="C378" s="3">
        <v>6.9652200000000004E-6</v>
      </c>
      <c r="D378" s="3">
        <v>9.8122599999999995E-5</v>
      </c>
      <c r="E378" s="3">
        <v>5.6700000000000003E-7</v>
      </c>
      <c r="F378" s="3">
        <v>8.1958699999999997E-8</v>
      </c>
      <c r="H378" s="47">
        <v>737</v>
      </c>
      <c r="I378" s="46">
        <v>2.46109E-4</v>
      </c>
    </row>
    <row r="379" spans="1:9" x14ac:dyDescent="0.2">
      <c r="A379" s="2">
        <v>756</v>
      </c>
      <c r="B379" s="3">
        <v>0</v>
      </c>
      <c r="C379" s="3">
        <v>6.5342199999999998E-6</v>
      </c>
      <c r="D379" s="3">
        <v>9.1664100000000002E-5</v>
      </c>
      <c r="E379" s="3">
        <v>5.3499999999999996E-7</v>
      </c>
      <c r="F379" s="3">
        <v>7.7420199999999999E-8</v>
      </c>
      <c r="H379" s="47">
        <v>738</v>
      </c>
      <c r="I379" s="46">
        <v>2.2914300000000001E-4</v>
      </c>
    </row>
    <row r="380" spans="1:9" x14ac:dyDescent="0.2">
      <c r="A380" s="2">
        <v>757</v>
      </c>
      <c r="B380" s="3">
        <v>0</v>
      </c>
      <c r="C380" s="3">
        <v>6.1312900000000002E-6</v>
      </c>
      <c r="D380" s="3">
        <v>8.5645500000000005E-5</v>
      </c>
      <c r="E380" s="3">
        <v>5.0500000000000004E-7</v>
      </c>
      <c r="F380" s="3">
        <v>7.3124300000000003E-8</v>
      </c>
      <c r="H380" s="47">
        <v>739</v>
      </c>
      <c r="I380" s="46">
        <v>2.1337600000000001E-4</v>
      </c>
    </row>
    <row r="381" spans="1:9" x14ac:dyDescent="0.2">
      <c r="A381" s="2">
        <v>758</v>
      </c>
      <c r="B381" s="3">
        <v>0</v>
      </c>
      <c r="C381" s="3">
        <v>5.7539099999999999E-6</v>
      </c>
      <c r="D381" s="3">
        <v>8.0030200000000005E-5</v>
      </c>
      <c r="E381" s="3">
        <v>4.7700000000000005E-7</v>
      </c>
      <c r="F381" s="3">
        <v>6.9069299999999998E-8</v>
      </c>
      <c r="H381" s="47">
        <v>740</v>
      </c>
      <c r="I381" s="46">
        <v>1.9872999999999999E-4</v>
      </c>
    </row>
    <row r="382" spans="1:9" x14ac:dyDescent="0.2">
      <c r="A382" s="2">
        <v>759</v>
      </c>
      <c r="B382" s="3">
        <v>0</v>
      </c>
      <c r="C382" s="3">
        <v>5.3998399999999998E-6</v>
      </c>
      <c r="D382" s="3">
        <v>7.4785799999999998E-5</v>
      </c>
      <c r="E382" s="3">
        <v>4.4999999999999998E-7</v>
      </c>
      <c r="F382" s="3">
        <v>6.5253400000000004E-8</v>
      </c>
      <c r="H382" s="47">
        <v>741</v>
      </c>
      <c r="I382" s="46">
        <v>1.8511499999999999E-4</v>
      </c>
    </row>
    <row r="383" spans="1:9" x14ac:dyDescent="0.2">
      <c r="A383" s="2">
        <v>760</v>
      </c>
      <c r="B383" s="3">
        <v>0</v>
      </c>
      <c r="C383" s="3">
        <v>5.06711E-6</v>
      </c>
      <c r="D383" s="3">
        <v>6.9882700000000001E-5</v>
      </c>
      <c r="E383" s="3">
        <v>4.2500000000000001E-7</v>
      </c>
      <c r="F383" s="3">
        <v>6.1674899999999996E-8</v>
      </c>
      <c r="H383" s="47">
        <v>742</v>
      </c>
      <c r="I383" s="46">
        <v>1.72454E-4</v>
      </c>
    </row>
    <row r="384" spans="1:9" x14ac:dyDescent="0.2">
      <c r="A384" s="2">
        <v>761</v>
      </c>
      <c r="B384" s="3">
        <v>0</v>
      </c>
      <c r="C384" s="3">
        <v>4.7541300000000003E-6</v>
      </c>
      <c r="D384" s="3">
        <v>6.5296599999999994E-5</v>
      </c>
      <c r="E384" s="3">
        <v>4.01E-7</v>
      </c>
      <c r="F384" s="3">
        <v>5.8304399999999999E-8</v>
      </c>
      <c r="H384" s="47">
        <v>743</v>
      </c>
      <c r="I384" s="46">
        <v>1.6067800000000001E-4</v>
      </c>
    </row>
    <row r="385" spans="1:9" x14ac:dyDescent="0.2">
      <c r="A385" s="2">
        <v>762</v>
      </c>
      <c r="B385" s="3">
        <v>0</v>
      </c>
      <c r="C385" s="3">
        <v>4.4601900000000002E-6</v>
      </c>
      <c r="D385" s="3">
        <v>6.10128E-5</v>
      </c>
      <c r="E385" s="3">
        <v>3.7899999999999999E-7</v>
      </c>
      <c r="F385" s="3">
        <v>5.5112399999999999E-8</v>
      </c>
      <c r="H385" s="47">
        <v>744</v>
      </c>
      <c r="I385" s="46">
        <v>1.4972999999999999E-4</v>
      </c>
    </row>
    <row r="386" spans="1:9" x14ac:dyDescent="0.2">
      <c r="A386" s="2">
        <v>763</v>
      </c>
      <c r="B386" s="3">
        <v>0</v>
      </c>
      <c r="C386" s="3">
        <v>4.1846599999999997E-6</v>
      </c>
      <c r="D386" s="3">
        <v>5.7018300000000003E-5</v>
      </c>
      <c r="E386" s="3">
        <v>3.58E-7</v>
      </c>
      <c r="F386" s="3">
        <v>5.2097199999999997E-8</v>
      </c>
      <c r="H386" s="47">
        <v>745</v>
      </c>
      <c r="I386" s="46">
        <v>1.3955E-4</v>
      </c>
    </row>
    <row r="387" spans="1:9" x14ac:dyDescent="0.2">
      <c r="A387" s="2">
        <v>764</v>
      </c>
      <c r="B387" s="3">
        <v>0</v>
      </c>
      <c r="C387" s="3">
        <v>3.9268999999999996E-6</v>
      </c>
      <c r="D387" s="3">
        <v>5.32996E-5</v>
      </c>
      <c r="E387" s="3">
        <v>3.382E-7</v>
      </c>
      <c r="F387" s="3">
        <v>4.9257500000000003E-8</v>
      </c>
      <c r="H387" s="47">
        <v>746</v>
      </c>
      <c r="I387" s="46">
        <v>1.3008599999999999E-4</v>
      </c>
    </row>
    <row r="388" spans="1:9" x14ac:dyDescent="0.2">
      <c r="A388" s="2">
        <v>765</v>
      </c>
      <c r="B388" s="3">
        <v>0</v>
      </c>
      <c r="C388" s="3">
        <v>3.68617E-6</v>
      </c>
      <c r="D388" s="3">
        <v>4.9842999999999997E-5</v>
      </c>
      <c r="E388" s="3">
        <v>3.1959999999999998E-7</v>
      </c>
      <c r="F388" s="3">
        <v>4.6591600000000003E-8</v>
      </c>
      <c r="H388" s="47">
        <v>747</v>
      </c>
      <c r="I388" s="46">
        <v>1.2129E-4</v>
      </c>
    </row>
    <row r="389" spans="1:9" x14ac:dyDescent="0.2">
      <c r="A389" s="2">
        <v>766</v>
      </c>
      <c r="B389" s="3">
        <v>0</v>
      </c>
      <c r="C389" s="3">
        <v>3.46157E-6</v>
      </c>
      <c r="D389" s="3">
        <v>4.6632199999999997E-5</v>
      </c>
      <c r="E389" s="3">
        <v>3.0209999999999999E-7</v>
      </c>
      <c r="F389" s="3">
        <v>4.4078199999999997E-8</v>
      </c>
      <c r="H389" s="47">
        <v>748</v>
      </c>
      <c r="I389" s="46">
        <v>1.13106E-4</v>
      </c>
    </row>
    <row r="390" spans="1:9" x14ac:dyDescent="0.2">
      <c r="A390" s="2">
        <v>767</v>
      </c>
      <c r="B390" s="3">
        <v>0</v>
      </c>
      <c r="C390" s="3">
        <v>3.2515499999999998E-6</v>
      </c>
      <c r="D390" s="3">
        <v>4.3642400000000001E-5</v>
      </c>
      <c r="E390" s="3">
        <v>2.8550000000000001E-7</v>
      </c>
      <c r="F390" s="3">
        <v>4.1696200000000002E-8</v>
      </c>
      <c r="H390" s="47">
        <v>749</v>
      </c>
      <c r="I390" s="46">
        <v>1.0550100000000001E-4</v>
      </c>
    </row>
    <row r="391" spans="1:9" x14ac:dyDescent="0.2">
      <c r="A391" s="2">
        <v>768</v>
      </c>
      <c r="B391" s="3">
        <v>0</v>
      </c>
      <c r="C391" s="3">
        <v>3.0546400000000002E-6</v>
      </c>
      <c r="D391" s="3">
        <v>4.0850099999999997E-5</v>
      </c>
      <c r="E391" s="3">
        <v>2.699E-7</v>
      </c>
      <c r="F391" s="3">
        <v>3.9444400000000001E-8</v>
      </c>
      <c r="H391" s="47">
        <v>750</v>
      </c>
      <c r="I391" s="46">
        <v>9.8428E-5</v>
      </c>
    </row>
    <row r="392" spans="1:9" x14ac:dyDescent="0.2">
      <c r="A392" s="2">
        <v>769</v>
      </c>
      <c r="B392" s="3">
        <v>0</v>
      </c>
      <c r="C392" s="3">
        <v>2.8695100000000001E-6</v>
      </c>
      <c r="D392" s="3">
        <v>3.8234600000000002E-5</v>
      </c>
      <c r="E392" s="3">
        <v>2.5520000000000001E-7</v>
      </c>
      <c r="F392" s="3">
        <v>3.7321799999999997E-8</v>
      </c>
      <c r="H392" s="47">
        <v>751</v>
      </c>
      <c r="I392" s="46">
        <v>9.1853000000000003E-5</v>
      </c>
    </row>
    <row r="393" spans="1:9" x14ac:dyDescent="0.2">
      <c r="A393" s="2">
        <v>770</v>
      </c>
      <c r="B393" s="3">
        <v>0</v>
      </c>
      <c r="C393" s="3">
        <v>2.6950399999999999E-6</v>
      </c>
      <c r="D393" s="3">
        <v>3.5778100000000002E-5</v>
      </c>
      <c r="E393" s="3">
        <v>2.4130000000000002E-7</v>
      </c>
      <c r="F393" s="3">
        <v>3.53272E-8</v>
      </c>
      <c r="H393" s="47">
        <v>752</v>
      </c>
      <c r="I393" s="46">
        <v>8.5737999999999998E-5</v>
      </c>
    </row>
    <row r="394" spans="1:9" x14ac:dyDescent="0.2">
      <c r="A394" s="2">
        <v>771</v>
      </c>
      <c r="B394" s="3">
        <v>0</v>
      </c>
      <c r="C394" s="3">
        <v>2.5303999999999999E-6</v>
      </c>
      <c r="D394" s="3">
        <v>3.3467599999999998E-5</v>
      </c>
      <c r="E394" s="3">
        <v>2.2819999999999999E-7</v>
      </c>
      <c r="F394" s="3">
        <v>3.3445099999999998E-8</v>
      </c>
      <c r="H394" s="47">
        <v>753</v>
      </c>
      <c r="I394" s="46">
        <v>8.0048000000000003E-5</v>
      </c>
    </row>
    <row r="395" spans="1:9" x14ac:dyDescent="0.2">
      <c r="A395" s="2">
        <v>772</v>
      </c>
      <c r="B395" s="3">
        <v>0</v>
      </c>
      <c r="C395" s="3">
        <v>2.3755E-6</v>
      </c>
      <c r="D395" s="3">
        <v>3.1300699999999997E-5</v>
      </c>
      <c r="E395" s="3">
        <v>2.1589999999999999E-7</v>
      </c>
      <c r="F395" s="3">
        <v>3.166E-8</v>
      </c>
      <c r="H395" s="47">
        <v>754</v>
      </c>
      <c r="I395" s="46">
        <v>7.4751000000000003E-5</v>
      </c>
    </row>
    <row r="396" spans="1:9" x14ac:dyDescent="0.2">
      <c r="A396" s="2">
        <v>773</v>
      </c>
      <c r="B396" s="3">
        <v>0</v>
      </c>
      <c r="C396" s="3">
        <v>2.23033E-6</v>
      </c>
      <c r="D396" s="3">
        <v>2.9276099999999999E-5</v>
      </c>
      <c r="E396" s="3">
        <v>2.0419999999999999E-7</v>
      </c>
      <c r="F396" s="3">
        <v>2.9971200000000002E-8</v>
      </c>
      <c r="H396" s="47">
        <v>755</v>
      </c>
      <c r="I396" s="46">
        <v>6.9819000000000004E-5</v>
      </c>
    </row>
    <row r="397" spans="1:9" x14ac:dyDescent="0.2">
      <c r="A397" s="2">
        <v>774</v>
      </c>
      <c r="B397" s="3">
        <v>0</v>
      </c>
      <c r="C397" s="3">
        <v>2.0947800000000001E-6</v>
      </c>
      <c r="D397" s="3">
        <v>2.7390799999999999E-5</v>
      </c>
      <c r="E397" s="3">
        <v>1.9320000000000001E-7</v>
      </c>
      <c r="F397" s="3">
        <v>2.8378199999999999E-8</v>
      </c>
      <c r="H397" s="47">
        <v>756</v>
      </c>
      <c r="I397" s="46">
        <v>6.5222000000000007E-5</v>
      </c>
    </row>
    <row r="398" spans="1:9" x14ac:dyDescent="0.2">
      <c r="A398" s="2">
        <v>775</v>
      </c>
      <c r="B398" s="3">
        <v>0</v>
      </c>
      <c r="C398" s="3">
        <v>1.9686399999999999E-6</v>
      </c>
      <c r="D398" s="3">
        <v>2.5641100000000001E-5</v>
      </c>
      <c r="E398" s="3">
        <v>1.829E-7</v>
      </c>
      <c r="F398" s="3">
        <v>2.6880299999999999E-8</v>
      </c>
      <c r="H398" s="47">
        <v>757</v>
      </c>
      <c r="I398" s="46">
        <v>6.0939E-5</v>
      </c>
    </row>
    <row r="399" spans="1:9" x14ac:dyDescent="0.2">
      <c r="A399" s="2">
        <v>776</v>
      </c>
      <c r="B399" s="3">
        <v>0</v>
      </c>
      <c r="C399" s="3">
        <v>1.8515200000000001E-6</v>
      </c>
      <c r="D399" s="3">
        <v>2.4020500000000002E-5</v>
      </c>
      <c r="E399" s="3">
        <v>1.7310000000000001E-7</v>
      </c>
      <c r="F399" s="3">
        <v>2.5480000000000001E-8</v>
      </c>
      <c r="H399" s="47">
        <v>758</v>
      </c>
      <c r="I399" s="46">
        <v>5.6941999999999998E-5</v>
      </c>
    </row>
    <row r="400" spans="1:9" x14ac:dyDescent="0.2">
      <c r="A400" s="2">
        <v>777</v>
      </c>
      <c r="B400" s="3">
        <v>0</v>
      </c>
      <c r="C400" s="3">
        <v>1.7424799999999999E-6</v>
      </c>
      <c r="D400" s="3">
        <v>2.2515999999999999E-5</v>
      </c>
      <c r="E400" s="3">
        <v>1.638E-7</v>
      </c>
      <c r="F400" s="3">
        <v>2.4165999999999999E-8</v>
      </c>
      <c r="H400" s="47">
        <v>759</v>
      </c>
      <c r="I400" s="46">
        <v>5.3217000000000002E-5</v>
      </c>
    </row>
    <row r="401" spans="1:9" x14ac:dyDescent="0.2">
      <c r="A401" s="2">
        <v>778</v>
      </c>
      <c r="B401" s="3">
        <v>0</v>
      </c>
      <c r="C401" s="3">
        <v>1.6406E-6</v>
      </c>
      <c r="D401" s="3">
        <v>2.1114499999999999E-5</v>
      </c>
      <c r="E401" s="3">
        <v>1.5510000000000001E-7</v>
      </c>
      <c r="F401" s="3">
        <v>2.29167E-8</v>
      </c>
      <c r="H401" s="47">
        <v>760</v>
      </c>
      <c r="I401" s="46">
        <v>4.9737000000000002E-5</v>
      </c>
    </row>
    <row r="402" spans="1:9" x14ac:dyDescent="0.2">
      <c r="A402" s="2">
        <v>779</v>
      </c>
      <c r="B402" s="3">
        <v>0</v>
      </c>
      <c r="C402" s="3">
        <v>1.5450700000000001E-6</v>
      </c>
      <c r="D402" s="3">
        <v>1.98046E-5</v>
      </c>
      <c r="E402" s="3">
        <v>1.4679999999999999E-7</v>
      </c>
      <c r="F402" s="3">
        <v>2.1710500000000001E-8</v>
      </c>
      <c r="H402" s="47">
        <v>761</v>
      </c>
      <c r="I402" s="46">
        <v>4.6490999999999999E-5</v>
      </c>
    </row>
    <row r="403" spans="1:9" x14ac:dyDescent="0.2">
      <c r="A403" s="2">
        <v>780</v>
      </c>
      <c r="B403" s="3">
        <v>0</v>
      </c>
      <c r="C403" s="3">
        <v>1.4551799999999999E-6</v>
      </c>
      <c r="D403" s="3">
        <v>1.8576600000000001E-5</v>
      </c>
      <c r="E403" s="3">
        <v>1.3899999999999999E-7</v>
      </c>
      <c r="F403" s="3">
        <v>2.05258E-8</v>
      </c>
      <c r="H403" s="47">
        <v>762</v>
      </c>
      <c r="I403" s="46">
        <v>4.3464000000000003E-5</v>
      </c>
    </row>
    <row r="404" spans="1:9" x14ac:dyDescent="0.2">
      <c r="H404" s="47">
        <v>763</v>
      </c>
      <c r="I404" s="46">
        <v>4.0635E-5</v>
      </c>
    </row>
    <row r="405" spans="1:9" x14ac:dyDescent="0.2">
      <c r="H405" s="47">
        <v>764</v>
      </c>
      <c r="I405" s="46">
        <v>3.8000000000000002E-5</v>
      </c>
    </row>
    <row r="406" spans="1:9" x14ac:dyDescent="0.2">
      <c r="H406" s="47">
        <v>765</v>
      </c>
      <c r="I406" s="46">
        <v>3.5540500000000003E-5</v>
      </c>
    </row>
    <row r="407" spans="1:9" x14ac:dyDescent="0.2">
      <c r="H407" s="47">
        <v>766</v>
      </c>
      <c r="I407" s="46">
        <v>3.3244799999999997E-5</v>
      </c>
    </row>
    <row r="408" spans="1:9" x14ac:dyDescent="0.2">
      <c r="H408" s="47">
        <v>767</v>
      </c>
      <c r="I408" s="46">
        <v>3.1100599999999998E-5</v>
      </c>
    </row>
    <row r="409" spans="1:9" x14ac:dyDescent="0.2">
      <c r="H409" s="47">
        <v>768</v>
      </c>
      <c r="I409" s="46">
        <v>2.9099E-5</v>
      </c>
    </row>
    <row r="410" spans="1:9" x14ac:dyDescent="0.2">
      <c r="H410" s="47">
        <v>769</v>
      </c>
      <c r="I410" s="46">
        <v>2.72307E-5</v>
      </c>
    </row>
    <row r="411" spans="1:9" x14ac:dyDescent="0.2">
      <c r="H411" s="47">
        <v>770</v>
      </c>
      <c r="I411" s="46">
        <v>2.5486E-5</v>
      </c>
    </row>
    <row r="412" spans="1:9" x14ac:dyDescent="0.2">
      <c r="H412" s="47">
        <v>771</v>
      </c>
      <c r="I412" s="46">
        <v>2.38561E-5</v>
      </c>
    </row>
    <row r="413" spans="1:9" x14ac:dyDescent="0.2">
      <c r="H413" s="47">
        <v>772</v>
      </c>
      <c r="I413" s="46">
        <v>2.2333200000000002E-5</v>
      </c>
    </row>
    <row r="414" spans="1:9" x14ac:dyDescent="0.2">
      <c r="H414" s="47">
        <v>773</v>
      </c>
      <c r="I414" s="46">
        <v>2.0910399999999999E-5</v>
      </c>
    </row>
    <row r="415" spans="1:9" x14ac:dyDescent="0.2">
      <c r="H415" s="47">
        <v>774</v>
      </c>
      <c r="I415" s="46">
        <v>1.9580800000000001E-5</v>
      </c>
    </row>
    <row r="416" spans="1:9" x14ac:dyDescent="0.2">
      <c r="H416" s="47">
        <v>775</v>
      </c>
      <c r="I416" s="46">
        <v>1.83384E-5</v>
      </c>
    </row>
    <row r="417" spans="8:9" x14ac:dyDescent="0.2">
      <c r="H417" s="47">
        <v>776</v>
      </c>
      <c r="I417" s="46">
        <v>1.71777E-5</v>
      </c>
    </row>
    <row r="418" spans="8:9" x14ac:dyDescent="0.2">
      <c r="H418" s="47">
        <v>777</v>
      </c>
      <c r="I418" s="46">
        <v>1.6093400000000001E-5</v>
      </c>
    </row>
    <row r="419" spans="8:9" x14ac:dyDescent="0.2">
      <c r="H419" s="47">
        <v>778</v>
      </c>
      <c r="I419" s="46">
        <v>1.508E-5</v>
      </c>
    </row>
    <row r="420" spans="8:9" x14ac:dyDescent="0.2">
      <c r="H420" s="47">
        <v>779</v>
      </c>
      <c r="I420" s="46">
        <v>1.41336E-5</v>
      </c>
    </row>
    <row r="421" spans="8:9" x14ac:dyDescent="0.2">
      <c r="H421" s="47">
        <v>780</v>
      </c>
      <c r="I421" s="46">
        <v>1.3249E-5</v>
      </c>
    </row>
    <row r="422" spans="8:9" x14ac:dyDescent="0.2">
      <c r="H422" s="47">
        <v>781</v>
      </c>
      <c r="I422" s="46">
        <v>1.24226E-5</v>
      </c>
    </row>
    <row r="423" spans="8:9" x14ac:dyDescent="0.2">
      <c r="H423" s="47">
        <v>782</v>
      </c>
      <c r="I423" s="46">
        <v>1.16499E-5</v>
      </c>
    </row>
    <row r="424" spans="8:9" x14ac:dyDescent="0.2">
      <c r="H424" s="47">
        <v>783</v>
      </c>
      <c r="I424" s="46">
        <v>1.09277E-5</v>
      </c>
    </row>
    <row r="425" spans="8:9" x14ac:dyDescent="0.2">
      <c r="H425" s="47">
        <v>784</v>
      </c>
      <c r="I425" s="46">
        <v>1.0251899999999999E-5</v>
      </c>
    </row>
    <row r="426" spans="8:9" x14ac:dyDescent="0.2">
      <c r="H426" s="47">
        <v>785</v>
      </c>
      <c r="I426" s="46">
        <v>9.6196000000000002E-6</v>
      </c>
    </row>
    <row r="427" spans="8:9" x14ac:dyDescent="0.2">
      <c r="H427" s="47">
        <v>786</v>
      </c>
      <c r="I427" s="46">
        <v>9.0280999999999992E-6</v>
      </c>
    </row>
    <row r="428" spans="8:9" x14ac:dyDescent="0.2">
      <c r="H428" s="47">
        <v>787</v>
      </c>
      <c r="I428" s="46">
        <v>8.4740000000000005E-6</v>
      </c>
    </row>
    <row r="429" spans="8:9" x14ac:dyDescent="0.2">
      <c r="H429" s="47">
        <v>788</v>
      </c>
      <c r="I429" s="46">
        <v>7.9548000000000005E-6</v>
      </c>
    </row>
    <row r="430" spans="8:9" x14ac:dyDescent="0.2">
      <c r="H430" s="47">
        <v>789</v>
      </c>
      <c r="I430" s="46">
        <v>7.4685999999999999E-6</v>
      </c>
    </row>
    <row r="431" spans="8:9" x14ac:dyDescent="0.2">
      <c r="H431" s="47">
        <v>790</v>
      </c>
      <c r="I431" s="46">
        <v>7.0128E-6</v>
      </c>
    </row>
    <row r="432" spans="8:9" x14ac:dyDescent="0.2">
      <c r="H432" s="47">
        <v>791</v>
      </c>
      <c r="I432" s="46">
        <v>6.5857999999999997E-6</v>
      </c>
    </row>
    <row r="433" spans="8:9" x14ac:dyDescent="0.2">
      <c r="H433" s="47">
        <v>792</v>
      </c>
      <c r="I433" s="46">
        <v>6.1856999999999999E-6</v>
      </c>
    </row>
    <row r="434" spans="8:9" x14ac:dyDescent="0.2">
      <c r="H434" s="47">
        <v>793</v>
      </c>
      <c r="I434" s="46">
        <v>5.8107000000000001E-6</v>
      </c>
    </row>
    <row r="435" spans="8:9" x14ac:dyDescent="0.2">
      <c r="H435" s="47">
        <v>794</v>
      </c>
      <c r="I435" s="46">
        <v>5.4589999999999997E-6</v>
      </c>
    </row>
    <row r="436" spans="8:9" x14ac:dyDescent="0.2">
      <c r="H436" s="47">
        <v>795</v>
      </c>
      <c r="I436" s="46">
        <v>5.1298000000000004E-6</v>
      </c>
    </row>
    <row r="437" spans="8:9" x14ac:dyDescent="0.2">
      <c r="H437" s="47">
        <v>796</v>
      </c>
      <c r="I437" s="46">
        <v>4.8206000000000001E-6</v>
      </c>
    </row>
    <row r="438" spans="8:9" x14ac:dyDescent="0.2">
      <c r="H438" s="47">
        <v>797</v>
      </c>
      <c r="I438" s="46">
        <v>4.5311999999999999E-6</v>
      </c>
    </row>
    <row r="439" spans="8:9" x14ac:dyDescent="0.2">
      <c r="H439" s="47">
        <v>798</v>
      </c>
      <c r="I439" s="46">
        <v>4.2590999999999996E-6</v>
      </c>
    </row>
    <row r="440" spans="8:9" x14ac:dyDescent="0.2">
      <c r="H440" s="47">
        <v>799</v>
      </c>
      <c r="I440" s="46">
        <v>4.0041999999999997E-6</v>
      </c>
    </row>
    <row r="441" spans="8:9" x14ac:dyDescent="0.2">
      <c r="H441" s="47">
        <v>800</v>
      </c>
      <c r="I441" s="46">
        <v>3.7647300000000001E-6</v>
      </c>
    </row>
    <row r="442" spans="8:9" x14ac:dyDescent="0.2">
      <c r="H442" s="47">
        <v>801</v>
      </c>
      <c r="I442" s="46">
        <v>3.5399499999999999E-6</v>
      </c>
    </row>
    <row r="443" spans="8:9" x14ac:dyDescent="0.2">
      <c r="H443" s="47">
        <v>802</v>
      </c>
      <c r="I443" s="46">
        <v>3.3291399999999999E-6</v>
      </c>
    </row>
    <row r="444" spans="8:9" x14ac:dyDescent="0.2">
      <c r="H444" s="47">
        <v>803</v>
      </c>
      <c r="I444" s="46">
        <v>3.1311500000000001E-6</v>
      </c>
    </row>
    <row r="445" spans="8:9" x14ac:dyDescent="0.2">
      <c r="H445" s="47">
        <v>804</v>
      </c>
      <c r="I445" s="46">
        <v>2.9452900000000001E-6</v>
      </c>
    </row>
    <row r="446" spans="8:9" x14ac:dyDescent="0.2">
      <c r="H446" s="47">
        <v>805</v>
      </c>
      <c r="I446" s="46">
        <v>2.7708100000000001E-6</v>
      </c>
    </row>
    <row r="447" spans="8:9" x14ac:dyDescent="0.2">
      <c r="H447" s="47">
        <v>806</v>
      </c>
      <c r="I447" s="46">
        <v>2.6070499999999999E-6</v>
      </c>
    </row>
    <row r="448" spans="8:9" x14ac:dyDescent="0.2">
      <c r="H448" s="47">
        <v>807</v>
      </c>
      <c r="I448" s="46">
        <v>2.45329E-6</v>
      </c>
    </row>
    <row r="449" spans="8:9" x14ac:dyDescent="0.2">
      <c r="H449" s="47">
        <v>808</v>
      </c>
      <c r="I449" s="46">
        <v>2.3089399999999999E-6</v>
      </c>
    </row>
    <row r="450" spans="8:9" x14ac:dyDescent="0.2">
      <c r="H450" s="47">
        <v>809</v>
      </c>
      <c r="I450" s="46">
        <v>2.1733800000000001E-6</v>
      </c>
    </row>
    <row r="451" spans="8:9" x14ac:dyDescent="0.2">
      <c r="H451" s="47">
        <v>810</v>
      </c>
      <c r="I451" s="46">
        <v>2.0461300000000002E-6</v>
      </c>
    </row>
    <row r="452" spans="8:9" x14ac:dyDescent="0.2">
      <c r="H452" s="47">
        <v>811</v>
      </c>
      <c r="I452" s="46">
        <v>1.92662E-6</v>
      </c>
    </row>
    <row r="453" spans="8:9" x14ac:dyDescent="0.2">
      <c r="H453" s="47">
        <v>812</v>
      </c>
      <c r="I453" s="46">
        <v>1.8143999999999999E-6</v>
      </c>
    </row>
    <row r="454" spans="8:9" x14ac:dyDescent="0.2">
      <c r="H454" s="47">
        <v>813</v>
      </c>
      <c r="I454" s="46">
        <v>1.70895E-6</v>
      </c>
    </row>
    <row r="455" spans="8:9" x14ac:dyDescent="0.2">
      <c r="H455" s="47">
        <v>814</v>
      </c>
      <c r="I455" s="46">
        <v>1.6098799999999999E-6</v>
      </c>
    </row>
    <row r="456" spans="8:9" x14ac:dyDescent="0.2">
      <c r="H456" s="47">
        <v>815</v>
      </c>
      <c r="I456" s="46">
        <v>1.51677E-6</v>
      </c>
    </row>
    <row r="457" spans="8:9" x14ac:dyDescent="0.2">
      <c r="H457" s="47">
        <v>816</v>
      </c>
      <c r="I457" s="46">
        <v>1.4292100000000001E-6</v>
      </c>
    </row>
    <row r="458" spans="8:9" x14ac:dyDescent="0.2">
      <c r="H458" s="47">
        <v>817</v>
      </c>
      <c r="I458" s="46">
        <v>1.3468599999999999E-6</v>
      </c>
    </row>
    <row r="459" spans="8:9" x14ac:dyDescent="0.2">
      <c r="H459" s="47">
        <v>818</v>
      </c>
      <c r="I459" s="46">
        <v>1.26945E-6</v>
      </c>
    </row>
    <row r="460" spans="8:9" x14ac:dyDescent="0.2">
      <c r="H460" s="47">
        <v>819</v>
      </c>
      <c r="I460" s="46">
        <v>1.19662E-6</v>
      </c>
    </row>
    <row r="461" spans="8:9" x14ac:dyDescent="0.2">
      <c r="H461" s="47">
        <v>820</v>
      </c>
      <c r="I461" s="46">
        <v>1.12809E-6</v>
      </c>
    </row>
    <row r="462" spans="8:9" x14ac:dyDescent="0.2">
      <c r="H462" s="47">
        <v>821</v>
      </c>
      <c r="I462" s="46">
        <v>1.06368E-6</v>
      </c>
    </row>
    <row r="463" spans="8:9" x14ac:dyDescent="0.2">
      <c r="H463" s="47">
        <v>822</v>
      </c>
      <c r="I463" s="46">
        <v>1.00313E-6</v>
      </c>
    </row>
    <row r="464" spans="8:9" x14ac:dyDescent="0.2">
      <c r="H464" s="47">
        <v>823</v>
      </c>
      <c r="I464" s="46">
        <v>9.4621999999999996E-7</v>
      </c>
    </row>
    <row r="465" spans="8:9" x14ac:dyDescent="0.2">
      <c r="H465" s="47">
        <v>824</v>
      </c>
      <c r="I465" s="46">
        <v>8.9263000000000002E-7</v>
      </c>
    </row>
    <row r="466" spans="8:9" x14ac:dyDescent="0.2">
      <c r="H466" s="47">
        <v>825</v>
      </c>
      <c r="I466" s="46">
        <v>8.4216000000000002E-7</v>
      </c>
    </row>
    <row r="467" spans="8:9" x14ac:dyDescent="0.2">
      <c r="H467" s="47">
        <v>826</v>
      </c>
      <c r="I467" s="46">
        <v>7.9464000000000003E-7</v>
      </c>
    </row>
    <row r="468" spans="8:9" x14ac:dyDescent="0.2">
      <c r="H468" s="47">
        <v>827</v>
      </c>
      <c r="I468" s="46">
        <v>7.4977999999999998E-7</v>
      </c>
    </row>
    <row r="469" spans="8:9" x14ac:dyDescent="0.2">
      <c r="H469" s="47">
        <v>828</v>
      </c>
      <c r="I469" s="46">
        <v>7.0744000000000004E-7</v>
      </c>
    </row>
    <row r="470" spans="8:9" x14ac:dyDescent="0.2">
      <c r="H470" s="47">
        <v>829</v>
      </c>
      <c r="I470" s="46">
        <v>6.6748000000000005E-7</v>
      </c>
    </row>
    <row r="471" spans="8:9" x14ac:dyDescent="0.2">
      <c r="H471" s="47">
        <v>830</v>
      </c>
      <c r="I471" s="46">
        <v>6.2969999999999998E-7</v>
      </c>
    </row>
  </sheetData>
  <mergeCells count="1">
    <mergeCell ref="B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AAA34-7D0B-4CED-B8D0-EC72CFCE2BF0}">
  <sheetPr codeName="Sheet2"/>
  <dimension ref="A1:P403"/>
  <sheetViews>
    <sheetView workbookViewId="0"/>
  </sheetViews>
  <sheetFormatPr baseColWidth="10" defaultColWidth="9.1640625" defaultRowHeight="16" x14ac:dyDescent="0.2"/>
  <cols>
    <col min="1" max="1" width="12.5" style="2" customWidth="1"/>
    <col min="2" max="14" width="12.5" style="4" customWidth="1"/>
    <col min="15" max="15" width="9.1640625" style="4"/>
    <col min="16" max="16" width="31.5" style="4" bestFit="1" customWidth="1"/>
    <col min="17" max="19" width="34.5" style="4" bestFit="1" customWidth="1"/>
    <col min="20" max="20" width="9.1640625" style="4" customWidth="1"/>
    <col min="21" max="16384" width="9.1640625" style="4"/>
  </cols>
  <sheetData>
    <row r="1" spans="1:16" s="2" customFormat="1" ht="19" x14ac:dyDescent="0.2">
      <c r="B1" s="48" t="s">
        <v>9</v>
      </c>
      <c r="C1" s="48"/>
      <c r="D1" s="48"/>
      <c r="E1" s="48"/>
      <c r="F1" s="48"/>
      <c r="G1" s="48"/>
      <c r="H1" s="1"/>
      <c r="I1" s="1"/>
      <c r="J1" s="1"/>
      <c r="K1" s="1"/>
      <c r="L1" s="1"/>
      <c r="M1" s="1"/>
    </row>
    <row r="2" spans="1:16" x14ac:dyDescent="0.2">
      <c r="A2" s="1" t="s">
        <v>7</v>
      </c>
      <c r="B2" s="8" t="s">
        <v>10</v>
      </c>
      <c r="C2" s="9" t="s">
        <v>11</v>
      </c>
      <c r="D2" s="10" t="s">
        <v>12</v>
      </c>
      <c r="E2" s="11" t="s">
        <v>13</v>
      </c>
      <c r="F2" s="12" t="s">
        <v>5</v>
      </c>
      <c r="G2" s="13" t="s">
        <v>14</v>
      </c>
      <c r="H2" s="3"/>
      <c r="I2" s="3"/>
      <c r="J2" s="3"/>
      <c r="K2" s="3"/>
      <c r="L2" s="3"/>
      <c r="M2" s="3"/>
      <c r="P2" s="3"/>
    </row>
    <row r="3" spans="1:16" x14ac:dyDescent="0.2">
      <c r="A3" s="2">
        <v>400</v>
      </c>
      <c r="B3" s="30">
        <v>2.0894478598048401E-4</v>
      </c>
      <c r="C3" s="30">
        <v>5.5894793302058799E-11</v>
      </c>
      <c r="D3" s="30">
        <v>2.0431657279903001E-9</v>
      </c>
      <c r="E3" s="30">
        <v>1.6090524583180201E-13</v>
      </c>
      <c r="F3" s="30">
        <v>0</v>
      </c>
      <c r="G3" s="3">
        <v>2.0785999999999999E-6</v>
      </c>
      <c r="H3" s="3"/>
      <c r="I3" s="3"/>
      <c r="J3" s="3"/>
      <c r="K3" s="3"/>
      <c r="L3" s="3"/>
      <c r="M3" s="3"/>
    </row>
    <row r="4" spans="1:16" x14ac:dyDescent="0.2">
      <c r="A4" s="2">
        <v>401</v>
      </c>
      <c r="B4" s="30">
        <v>3.6295217383989099E-4</v>
      </c>
      <c r="C4" s="30">
        <v>3.1576359530857803E-11</v>
      </c>
      <c r="D4" s="30">
        <v>2.0227974161717901E-9</v>
      </c>
      <c r="E4" s="30">
        <v>5.7478876539291001E-13</v>
      </c>
      <c r="F4" s="30">
        <v>0</v>
      </c>
      <c r="G4" s="3">
        <v>0</v>
      </c>
      <c r="H4" s="3"/>
      <c r="I4" s="3"/>
      <c r="J4" s="3"/>
      <c r="K4" s="3"/>
      <c r="L4" s="3"/>
      <c r="M4" s="3"/>
    </row>
    <row r="5" spans="1:16" x14ac:dyDescent="0.2">
      <c r="A5" s="2">
        <v>402</v>
      </c>
      <c r="B5" s="30">
        <v>5.2673023939051305E-4</v>
      </c>
      <c r="C5" s="30">
        <v>1.8936930904418398E-11</v>
      </c>
      <c r="D5" s="30">
        <v>2.0677262429633101E-9</v>
      </c>
      <c r="E5" s="30">
        <v>5.8136129894439496E-13</v>
      </c>
      <c r="F5" s="30">
        <v>0</v>
      </c>
      <c r="G5" s="3">
        <v>0</v>
      </c>
      <c r="H5" s="3"/>
      <c r="I5" s="3"/>
      <c r="J5" s="3"/>
      <c r="L5" s="3"/>
      <c r="M5" s="3"/>
    </row>
    <row r="6" spans="1:16" x14ac:dyDescent="0.2">
      <c r="A6" s="2">
        <v>403</v>
      </c>
      <c r="B6" s="30">
        <v>6.89765761078123E-4</v>
      </c>
      <c r="C6" s="30">
        <v>1.3509561051027399E-11</v>
      </c>
      <c r="D6" s="30">
        <v>2.1304695105731998E-9</v>
      </c>
      <c r="E6" s="30">
        <v>3.7756488156823098E-13</v>
      </c>
      <c r="F6" s="30">
        <v>0</v>
      </c>
      <c r="G6" s="3">
        <v>0</v>
      </c>
      <c r="H6" s="3"/>
      <c r="I6" s="3"/>
      <c r="J6" s="3"/>
      <c r="L6" s="3"/>
      <c r="M6" s="3"/>
    </row>
    <row r="7" spans="1:16" x14ac:dyDescent="0.2">
      <c r="A7" s="2">
        <v>404</v>
      </c>
      <c r="B7" s="30">
        <v>8.5421618235735099E-4</v>
      </c>
      <c r="C7" s="30">
        <v>1.0449386075801E-11</v>
      </c>
      <c r="D7" s="30">
        <v>2.2349911158853501E-9</v>
      </c>
      <c r="E7" s="30">
        <v>7.1556591018789904E-13</v>
      </c>
      <c r="F7" s="30">
        <v>0</v>
      </c>
      <c r="G7" s="3">
        <v>1.1568999999999999E-5</v>
      </c>
      <c r="H7" s="3"/>
      <c r="I7" s="3"/>
      <c r="J7" s="3"/>
      <c r="L7" s="3"/>
      <c r="M7" s="3"/>
    </row>
    <row r="8" spans="1:16" x14ac:dyDescent="0.2">
      <c r="A8" s="2">
        <v>405</v>
      </c>
      <c r="B8" s="30">
        <v>1.0386540806146399E-3</v>
      </c>
      <c r="C8" s="30">
        <v>8.05334946635666E-12</v>
      </c>
      <c r="D8" s="30">
        <v>2.36802683075896E-9</v>
      </c>
      <c r="E8" s="30">
        <v>5.8103356916059404E-13</v>
      </c>
      <c r="F8" s="30">
        <v>0</v>
      </c>
      <c r="G8" s="3">
        <v>5.9471999999999996E-6</v>
      </c>
      <c r="H8" s="3"/>
      <c r="I8" s="3"/>
      <c r="J8" s="3"/>
      <c r="L8" s="3"/>
      <c r="M8" s="3"/>
    </row>
    <row r="9" spans="1:16" x14ac:dyDescent="0.2">
      <c r="A9" s="2">
        <v>406</v>
      </c>
      <c r="B9" s="30">
        <v>1.25543374460554E-3</v>
      </c>
      <c r="C9" s="30">
        <v>7.0828605522380501E-12</v>
      </c>
      <c r="D9" s="30">
        <v>2.3750809520058E-9</v>
      </c>
      <c r="E9" s="30">
        <v>7.0721223374096195E-14</v>
      </c>
      <c r="F9" s="30">
        <v>0</v>
      </c>
      <c r="G9" s="3">
        <v>7.0623999999999995E-6</v>
      </c>
      <c r="H9" s="3"/>
      <c r="I9" s="3"/>
      <c r="J9" s="3"/>
      <c r="L9" s="3"/>
      <c r="M9" s="3"/>
    </row>
    <row r="10" spans="1:16" x14ac:dyDescent="0.2">
      <c r="A10" s="2">
        <v>407</v>
      </c>
      <c r="B10" s="30">
        <v>1.47918825808423E-3</v>
      </c>
      <c r="C10" s="30">
        <v>1.12728502816037E-12</v>
      </c>
      <c r="D10" s="30">
        <v>2.3844387900751699E-9</v>
      </c>
      <c r="E10" s="30">
        <v>9.0587734609857503E-13</v>
      </c>
      <c r="F10" s="30">
        <v>0</v>
      </c>
      <c r="G10" s="3">
        <v>3.5550999999999996E-6</v>
      </c>
      <c r="H10" s="3"/>
      <c r="I10" s="3"/>
      <c r="J10" s="3"/>
      <c r="L10" s="3"/>
      <c r="M10" s="3"/>
    </row>
    <row r="11" spans="1:16" x14ac:dyDescent="0.2">
      <c r="A11" s="2">
        <v>408</v>
      </c>
      <c r="B11" s="30">
        <v>1.66024251970118E-3</v>
      </c>
      <c r="C11" s="30">
        <v>5.18184563492672E-12</v>
      </c>
      <c r="D11" s="30">
        <v>2.5259433759435202E-9</v>
      </c>
      <c r="E11" s="30">
        <v>1.1901114624080001E-12</v>
      </c>
      <c r="F11" s="30">
        <v>0</v>
      </c>
      <c r="G11" s="3">
        <v>2.2500000000000005E-6</v>
      </c>
      <c r="H11" s="3"/>
      <c r="I11" s="3"/>
      <c r="J11" s="3"/>
      <c r="M11" s="3"/>
    </row>
    <row r="12" spans="1:16" x14ac:dyDescent="0.2">
      <c r="A12" s="2">
        <v>409</v>
      </c>
      <c r="B12" s="30">
        <v>1.6999763721073E-3</v>
      </c>
      <c r="C12" s="30">
        <v>6.3906836941008198E-12</v>
      </c>
      <c r="D12" s="30">
        <v>2.6956684953745301E-9</v>
      </c>
      <c r="E12" s="30">
        <v>1.6720979081224501E-12</v>
      </c>
      <c r="F12" s="30">
        <v>0</v>
      </c>
      <c r="G12" s="3">
        <v>8.6217999999999996E-7</v>
      </c>
      <c r="H12" s="3"/>
      <c r="I12" s="3"/>
      <c r="J12" s="3"/>
      <c r="L12" s="3"/>
      <c r="M12" s="3"/>
    </row>
    <row r="13" spans="1:16" x14ac:dyDescent="0.2">
      <c r="A13" s="2">
        <v>410</v>
      </c>
      <c r="B13" s="30">
        <v>1.5024150872022901E-3</v>
      </c>
      <c r="C13" s="30">
        <v>3.1603893040744599E-12</v>
      </c>
      <c r="D13" s="30">
        <v>2.9387990250865598E-9</v>
      </c>
      <c r="E13" s="30">
        <v>3.5022283079426899E-13</v>
      </c>
      <c r="F13" s="30">
        <v>0</v>
      </c>
      <c r="G13" s="3">
        <v>6.3242000000000004E-6</v>
      </c>
      <c r="H13" s="3"/>
      <c r="I13" s="3"/>
      <c r="J13" s="3"/>
      <c r="L13" s="3"/>
      <c r="M13" s="3"/>
    </row>
    <row r="14" spans="1:16" x14ac:dyDescent="0.2">
      <c r="A14" s="2">
        <v>411</v>
      </c>
      <c r="B14" s="30">
        <v>1.0876523040706601E-3</v>
      </c>
      <c r="C14" s="30">
        <v>1.2542918482091901E-12</v>
      </c>
      <c r="D14" s="30">
        <v>3.1650371647045701E-9</v>
      </c>
      <c r="E14" s="30">
        <v>1.8370502495266001E-12</v>
      </c>
      <c r="F14" s="30">
        <v>0</v>
      </c>
      <c r="G14" s="3">
        <v>1.0419999999999998E-5</v>
      </c>
      <c r="H14" s="3"/>
      <c r="I14" s="3"/>
      <c r="J14" s="3"/>
      <c r="L14" s="3"/>
      <c r="M14" s="3"/>
    </row>
    <row r="15" spans="1:16" x14ac:dyDescent="0.2">
      <c r="A15" s="2">
        <v>412</v>
      </c>
      <c r="B15" s="30">
        <v>6.5834536815581005E-4</v>
      </c>
      <c r="C15" s="30">
        <v>2.2443421846501299E-12</v>
      </c>
      <c r="D15" s="30">
        <v>3.4956199044781101E-9</v>
      </c>
      <c r="E15" s="30">
        <v>2.81170467730045E-12</v>
      </c>
      <c r="F15" s="30">
        <v>0</v>
      </c>
      <c r="G15" s="3">
        <v>1.0136000000000001E-5</v>
      </c>
      <c r="H15" s="3"/>
      <c r="I15" s="3"/>
      <c r="J15" s="3"/>
      <c r="K15" s="3"/>
      <c r="L15" s="3"/>
      <c r="M15" s="3"/>
    </row>
    <row r="16" spans="1:16" x14ac:dyDescent="0.2">
      <c r="A16" s="2">
        <v>413</v>
      </c>
      <c r="B16" s="30">
        <v>3.7051673809508298E-4</v>
      </c>
      <c r="C16" s="30">
        <v>4.1317130523505699E-12</v>
      </c>
      <c r="D16" s="30">
        <v>3.87854673035058E-9</v>
      </c>
      <c r="E16" s="30">
        <v>1.4236690592093099E-12</v>
      </c>
      <c r="F16" s="30">
        <v>0</v>
      </c>
      <c r="G16" s="3">
        <v>1.4542000000000001E-5</v>
      </c>
      <c r="H16" s="3"/>
      <c r="I16" s="3"/>
      <c r="J16" s="3"/>
      <c r="K16" s="3"/>
      <c r="L16" s="3"/>
      <c r="M16" s="3"/>
    </row>
    <row r="17" spans="1:14" x14ac:dyDescent="0.2">
      <c r="A17" s="2">
        <v>414</v>
      </c>
      <c r="B17" s="30">
        <v>2.1358987740981001E-4</v>
      </c>
      <c r="C17" s="30">
        <v>3.32824832734832E-12</v>
      </c>
      <c r="D17" s="30">
        <v>4.3647864472141701E-9</v>
      </c>
      <c r="E17" s="30">
        <v>2.0075407862862302E-12</v>
      </c>
      <c r="F17" s="30">
        <v>0</v>
      </c>
      <c r="G17" s="3">
        <v>2.2023000000000002E-5</v>
      </c>
      <c r="H17" s="3"/>
      <c r="I17" s="3"/>
      <c r="J17" s="3"/>
      <c r="K17" s="3"/>
      <c r="L17" s="3"/>
      <c r="M17" s="3"/>
    </row>
    <row r="18" spans="1:14" x14ac:dyDescent="0.2">
      <c r="A18" s="2">
        <v>415</v>
      </c>
      <c r="B18" s="30">
        <v>1.31901480348447E-4</v>
      </c>
      <c r="C18" s="30">
        <v>1.86079190474959E-12</v>
      </c>
      <c r="D18" s="30">
        <v>4.8024216808398304E-9</v>
      </c>
      <c r="E18" s="30">
        <v>6.5547442723317202E-12</v>
      </c>
      <c r="F18" s="30">
        <v>0</v>
      </c>
      <c r="G18" s="3">
        <v>1.1008E-5</v>
      </c>
      <c r="H18" s="3"/>
      <c r="I18" s="3"/>
      <c r="J18" s="3"/>
      <c r="K18" s="3"/>
      <c r="L18" s="3"/>
      <c r="M18" s="3"/>
    </row>
    <row r="19" spans="1:14" x14ac:dyDescent="0.2">
      <c r="A19" s="2">
        <v>416</v>
      </c>
      <c r="B19" s="30">
        <v>8.6132954746811797E-5</v>
      </c>
      <c r="C19" s="30">
        <v>2.0485057023064498E-12</v>
      </c>
      <c r="D19" s="30">
        <v>5.1355290890317696E-9</v>
      </c>
      <c r="E19" s="30">
        <v>9.9583872302339396E-13</v>
      </c>
      <c r="F19" s="30">
        <v>0</v>
      </c>
      <c r="G19" s="3">
        <v>3.0741999999999998E-5</v>
      </c>
      <c r="H19" s="3"/>
      <c r="I19" s="3"/>
      <c r="J19" s="3"/>
      <c r="K19" s="3"/>
      <c r="L19" s="3"/>
      <c r="M19" s="3"/>
    </row>
    <row r="20" spans="1:14" x14ac:dyDescent="0.2">
      <c r="A20" s="2">
        <v>417</v>
      </c>
      <c r="B20" s="30">
        <v>5.9754574836969899E-5</v>
      </c>
      <c r="C20" s="30">
        <v>2.1426177904410701E-12</v>
      </c>
      <c r="D20" s="30">
        <v>5.2894280662363604E-9</v>
      </c>
      <c r="E20" s="30">
        <v>2.0632156548223899E-12</v>
      </c>
      <c r="F20" s="30">
        <v>0</v>
      </c>
      <c r="G20" s="3">
        <v>3.8829000000000004E-5</v>
      </c>
      <c r="H20" s="3"/>
      <c r="I20" s="21" t="s">
        <v>15</v>
      </c>
      <c r="J20" s="3"/>
      <c r="K20" s="3"/>
      <c r="L20" s="3"/>
      <c r="M20" s="3"/>
    </row>
    <row r="21" spans="1:14" x14ac:dyDescent="0.2">
      <c r="A21" s="2">
        <v>418</v>
      </c>
      <c r="B21" s="30">
        <v>4.3423481674948002E-5</v>
      </c>
      <c r="C21" s="30">
        <v>2.4933868379076198E-12</v>
      </c>
      <c r="D21" s="30">
        <v>5.7819545432717101E-9</v>
      </c>
      <c r="E21" s="30">
        <v>5.6247213187174702E-12</v>
      </c>
      <c r="F21" s="30">
        <v>0</v>
      </c>
      <c r="G21" s="3">
        <v>5.1715999999999997E-5</v>
      </c>
      <c r="H21" s="3"/>
      <c r="I21" s="3"/>
      <c r="J21" s="3"/>
      <c r="K21" s="3"/>
      <c r="L21" s="3"/>
      <c r="M21" s="3"/>
    </row>
    <row r="22" spans="1:14" x14ac:dyDescent="0.2">
      <c r="A22" s="2">
        <v>419</v>
      </c>
      <c r="B22" s="30">
        <v>3.27969958830476E-5</v>
      </c>
      <c r="C22" s="30">
        <v>1.9804762170276198E-12</v>
      </c>
      <c r="D22" s="30">
        <v>5.5857029134845097E-9</v>
      </c>
      <c r="E22" s="30">
        <v>1.3790754476398601E-12</v>
      </c>
      <c r="F22" s="30">
        <v>0</v>
      </c>
      <c r="G22" s="3">
        <v>5.8320999999999999E-5</v>
      </c>
      <c r="H22" s="3"/>
      <c r="I22" s="21" t="s">
        <v>16</v>
      </c>
      <c r="J22" s="14" t="s">
        <v>2</v>
      </c>
      <c r="K22" s="17" t="s">
        <v>3</v>
      </c>
      <c r="L22" s="16" t="s">
        <v>4</v>
      </c>
      <c r="M22" s="18" t="s">
        <v>5</v>
      </c>
      <c r="N22" s="15" t="s">
        <v>6</v>
      </c>
    </row>
    <row r="23" spans="1:14" x14ac:dyDescent="0.2">
      <c r="A23" s="2">
        <v>420</v>
      </c>
      <c r="B23" s="30">
        <v>2.5272168984438701E-5</v>
      </c>
      <c r="C23" s="30">
        <v>2.1508140845470099E-13</v>
      </c>
      <c r="D23" s="30">
        <v>5.3569446644056003E-9</v>
      </c>
      <c r="E23" s="30">
        <v>5.0944834896794302E-12</v>
      </c>
      <c r="F23" s="30">
        <v>0</v>
      </c>
      <c r="G23" s="3">
        <v>5.9178000000000002E-5</v>
      </c>
      <c r="H23" s="3"/>
      <c r="I23" s="3" t="s">
        <v>17</v>
      </c>
      <c r="J23" s="29" cm="1">
        <f t="array" ref="J23:N23">TRANSPOSE(1/MMULT(TRANSPOSE((MMULT(TRANSPOSE(B3:F303),'Standard Observer (CIE)'!B23:F323))*ABS(TRANSPOSE(MINVERSE(MMULT(TRANSPOSE(B3:F303),'Standard Observer (CIE)'!B23:F323))))),TRANSPOSE({1,1,1,1,1})))</f>
        <v>0.6956655764847407</v>
      </c>
      <c r="K23" s="29">
        <v>0.26188814613186223</v>
      </c>
      <c r="L23" s="29">
        <v>0.66481612623406572</v>
      </c>
      <c r="M23" s="29">
        <v>0.14999664910941674</v>
      </c>
      <c r="N23" s="29">
        <v>0.2087688778080152</v>
      </c>
    </row>
    <row r="24" spans="1:14" x14ac:dyDescent="0.2">
      <c r="A24" s="2">
        <v>421</v>
      </c>
      <c r="B24" s="30">
        <v>1.9764129590178099E-5</v>
      </c>
      <c r="C24" s="30">
        <v>2.4962511008809298E-12</v>
      </c>
      <c r="D24" s="30">
        <v>5.0353833324170203E-9</v>
      </c>
      <c r="E24" s="30">
        <v>2.6061057952511998E-12</v>
      </c>
      <c r="F24" s="30">
        <v>0</v>
      </c>
      <c r="G24" s="3">
        <v>7.2789000000000011E-5</v>
      </c>
      <c r="H24" s="3"/>
      <c r="I24" s="3" t="s">
        <v>18</v>
      </c>
      <c r="J24" s="29" cm="1">
        <f t="array" ref="J24:N24">TRANSPOSE(1/MMULT(TRANSPOSE((MMULT(TRANSPOSE(_xlfn.HSTACK(B3:E303,G3:G303)),'Standard Observer (CIE)'!B23:F323))*ABS(TRANSPOSE(MINVERSE(MMULT(TRANSPOSE(_xlfn.HSTACK(B3:E303,G3:G303)),'Standard Observer (CIE)'!B23:F323))))),TRANSPOSE({1,1,1,1,1})))</f>
        <v>0.69057630414884164</v>
      </c>
      <c r="K24" s="29">
        <v>9.6875685256885807E-2</v>
      </c>
      <c r="L24" s="29">
        <v>0.14694257960237986</v>
      </c>
      <c r="M24" s="29">
        <v>0.10085907376778312</v>
      </c>
      <c r="N24" s="29">
        <v>0.15327905606995446</v>
      </c>
    </row>
    <row r="25" spans="1:14" x14ac:dyDescent="0.2">
      <c r="A25" s="2">
        <v>422</v>
      </c>
      <c r="B25" s="30">
        <v>1.5686804320503801E-5</v>
      </c>
      <c r="C25" s="30">
        <v>3.1396066146514801E-12</v>
      </c>
      <c r="D25" s="30">
        <v>4.5267947752994502E-9</v>
      </c>
      <c r="E25" s="30">
        <v>6.0449701944103399E-12</v>
      </c>
      <c r="F25" s="30">
        <v>0</v>
      </c>
      <c r="G25" s="3">
        <v>7.0197000000000006E-5</v>
      </c>
      <c r="H25" s="3"/>
      <c r="I25" s="3" t="s">
        <v>19</v>
      </c>
      <c r="J25" s="29" cm="1">
        <f t="array" ref="J25:N25">TRANSPOSE(1/MMULT(TRANSPOSE((MMULT(TRANSPOSE(_xlfn.HSTACK(B3:D303,F3:G303)),'Standard Observer (CIE)'!B23:F323))*ABS(TRANSPOSE(MINVERSE(MMULT(TRANSPOSE(_xlfn.HSTACK(B3:D303,F3:G303)),'Standard Observer (CIE)'!B23:F323))))),TRANSPOSE({1,1,1,1,1})))</f>
        <v>0.67589733760527482</v>
      </c>
      <c r="K25" s="29">
        <v>9.9304658789698116E-2</v>
      </c>
      <c r="L25" s="29">
        <v>0.43556902624790317</v>
      </c>
      <c r="M25" s="29">
        <v>6.1109428179172587E-2</v>
      </c>
      <c r="N25" s="29">
        <v>0.13331440378403928</v>
      </c>
    </row>
    <row r="26" spans="1:14" x14ac:dyDescent="0.2">
      <c r="A26" s="2">
        <v>423</v>
      </c>
      <c r="B26" s="30">
        <v>1.25892216880975E-5</v>
      </c>
      <c r="C26" s="30">
        <v>7.7967428698045297E-12</v>
      </c>
      <c r="D26" s="30">
        <v>3.9249216367141404E-9</v>
      </c>
      <c r="E26" s="30">
        <v>9.8904749016785001E-13</v>
      </c>
      <c r="F26" s="30">
        <v>0</v>
      </c>
      <c r="G26" s="3">
        <v>1.0349E-4</v>
      </c>
      <c r="H26" s="3"/>
      <c r="I26" s="3" t="s">
        <v>20</v>
      </c>
      <c r="J26" s="29" cm="1">
        <f t="array" ref="J26:N26">TRANSPOSE(1/MMULT(TRANSPOSE((MMULT(TRANSPOSE(_xlfn.HSTACK(B3:C303,E3:G303)),'Standard Observer (CIE)'!B23:F323))*ABS(TRANSPOSE(MINVERSE(MMULT(TRANSPOSE(_xlfn.HSTACK(B3:C303,E3:G303)),'Standard Observer (CIE)'!B23:F323))))),TRANSPOSE({1,1,1,1,1})))</f>
        <v>0.69527002090516532</v>
      </c>
      <c r="K26" s="29">
        <v>0.1529166666203037</v>
      </c>
      <c r="L26" s="29">
        <v>0.57516205329968184</v>
      </c>
      <c r="M26" s="29">
        <v>6.8887612511619178E-2</v>
      </c>
      <c r="N26" s="29">
        <v>9.8767867049103619E-2</v>
      </c>
    </row>
    <row r="27" spans="1:14" x14ac:dyDescent="0.2">
      <c r="A27" s="2">
        <v>424</v>
      </c>
      <c r="B27" s="30">
        <v>1.00322393161022E-5</v>
      </c>
      <c r="C27" s="30">
        <v>4.9568270568971203E-12</v>
      </c>
      <c r="D27" s="30">
        <v>3.47431436105203E-9</v>
      </c>
      <c r="E27" s="30">
        <v>5.9622874193554899E-13</v>
      </c>
      <c r="F27" s="30">
        <v>0</v>
      </c>
      <c r="G27" s="3">
        <v>1.0315000000000003E-4</v>
      </c>
      <c r="H27" s="3"/>
      <c r="I27" s="3" t="s">
        <v>21</v>
      </c>
      <c r="J27" s="29" cm="1">
        <f t="array" ref="J27:N27">TRANSPOSE(1/MMULT(TRANSPOSE((MMULT(TRANSPOSE(_xlfn.HSTACK(B3:B303,D3:G303)),'Standard Observer (CIE)'!B23:F323))*ABS(TRANSPOSE(MINVERSE(MMULT(TRANSPOSE(_xlfn.HSTACK(B3:B303,D3:G303)),'Standard Observer (CIE)'!B23:F323))))),TRANSPOSE({1,1,1,1,1})))</f>
        <v>0.65967511302506998</v>
      </c>
      <c r="K27" s="29">
        <v>0.19907549222685744</v>
      </c>
      <c r="L27" s="29">
        <v>0.60743345128690307</v>
      </c>
      <c r="M27" s="29">
        <v>9.1260542613171375E-2</v>
      </c>
      <c r="N27" s="29">
        <v>0.12200208597626702</v>
      </c>
    </row>
    <row r="28" spans="1:14" x14ac:dyDescent="0.2">
      <c r="A28" s="2">
        <v>425</v>
      </c>
      <c r="B28" s="30">
        <v>8.0047397075579405E-6</v>
      </c>
      <c r="C28" s="30">
        <v>9.0735998701557706E-12</v>
      </c>
      <c r="D28" s="30">
        <v>3.2249595792192902E-9</v>
      </c>
      <c r="E28" s="30">
        <v>7.9258779809797692E-12</v>
      </c>
      <c r="F28" s="30">
        <v>0</v>
      </c>
      <c r="G28" s="3">
        <v>1.0637000000000001E-4</v>
      </c>
      <c r="H28" s="3"/>
      <c r="I28" s="3" t="s">
        <v>22</v>
      </c>
      <c r="J28" s="29" cm="1">
        <f t="array" ref="J28:N28">TRANSPOSE(1/MMULT(TRANSPOSE((MMULT(TRANSPOSE(C3:G303),'Standard Observer (CIE)'!B23:F323))*ABS(TRANSPOSE(MINVERSE(MMULT(TRANSPOSE(C3:G303),'Standard Observer (CIE)'!B23:F323))))),TRANSPOSE({1,1,1,1,1})))</f>
        <v>6.3372173452165087E-2</v>
      </c>
      <c r="K28" s="29">
        <v>6.6467666678394197E-2</v>
      </c>
      <c r="L28" s="29">
        <v>0.42963501344280236</v>
      </c>
      <c r="M28" s="29">
        <v>1.9924759891937233E-2</v>
      </c>
      <c r="N28" s="29">
        <v>1.8406824987988197E-2</v>
      </c>
    </row>
    <row r="29" spans="1:14" x14ac:dyDescent="0.2">
      <c r="A29" s="2">
        <v>426</v>
      </c>
      <c r="B29" s="30">
        <v>6.2141093290973899E-6</v>
      </c>
      <c r="C29" s="30">
        <v>4.7955772857740001E-12</v>
      </c>
      <c r="D29" s="30">
        <v>2.9618263803625101E-9</v>
      </c>
      <c r="E29" s="30">
        <v>2.29637019822591E-12</v>
      </c>
      <c r="F29" s="30">
        <v>0</v>
      </c>
      <c r="G29" s="3">
        <v>1.2786999999999998E-4</v>
      </c>
      <c r="H29" s="3"/>
      <c r="I29" s="3"/>
      <c r="K29" s="3"/>
      <c r="L29" s="3"/>
      <c r="M29" s="3"/>
    </row>
    <row r="30" spans="1:14" x14ac:dyDescent="0.2">
      <c r="A30" s="2">
        <v>427</v>
      </c>
      <c r="B30" s="30">
        <v>4.8303590935460297E-6</v>
      </c>
      <c r="C30" s="30">
        <v>6.6156197136081699E-12</v>
      </c>
      <c r="D30" s="30">
        <v>2.7018025207074201E-9</v>
      </c>
      <c r="E30" s="30">
        <v>1.07982717887762E-12</v>
      </c>
      <c r="F30" s="30">
        <v>0</v>
      </c>
      <c r="G30" s="3">
        <v>1.5605000000000003E-4</v>
      </c>
      <c r="H30" s="3"/>
      <c r="I30" s="3"/>
      <c r="K30" s="3"/>
      <c r="L30" s="3"/>
      <c r="M30" s="3"/>
    </row>
    <row r="31" spans="1:14" x14ac:dyDescent="0.2">
      <c r="A31" s="2">
        <v>428</v>
      </c>
      <c r="B31" s="30">
        <v>3.6699365719470502E-6</v>
      </c>
      <c r="C31" s="30">
        <v>1.5861039177809099E-11</v>
      </c>
      <c r="D31" s="30">
        <v>2.5649084604726702E-9</v>
      </c>
      <c r="E31" s="30">
        <v>6.2316283124655298E-12</v>
      </c>
      <c r="F31" s="30">
        <v>0</v>
      </c>
      <c r="G31" s="3">
        <v>1.4952999999999999E-4</v>
      </c>
      <c r="H31" s="3"/>
      <c r="I31" s="3"/>
      <c r="K31" s="3"/>
      <c r="L31" s="3"/>
      <c r="M31" s="3"/>
    </row>
    <row r="32" spans="1:14" x14ac:dyDescent="0.2">
      <c r="A32" s="2">
        <v>429</v>
      </c>
      <c r="B32" s="30">
        <v>2.6738895943067399E-6</v>
      </c>
      <c r="C32" s="30">
        <v>6.2715219023271097E-12</v>
      </c>
      <c r="D32" s="30">
        <v>2.4857360659875398E-9</v>
      </c>
      <c r="E32" s="30">
        <v>6.5014395018998003E-12</v>
      </c>
      <c r="F32" s="30">
        <v>0</v>
      </c>
      <c r="G32" s="3">
        <v>1.9124000000000002E-4</v>
      </c>
      <c r="H32" s="3"/>
      <c r="I32" s="3"/>
      <c r="J32" s="3"/>
      <c r="K32" s="3"/>
      <c r="L32" s="3"/>
      <c r="M32" s="3"/>
    </row>
    <row r="33" spans="1:13" x14ac:dyDescent="0.2">
      <c r="A33" s="2">
        <v>430</v>
      </c>
      <c r="B33" s="30">
        <v>1.9783914178816801E-6</v>
      </c>
      <c r="C33" s="30">
        <v>2.9994483811528999E-11</v>
      </c>
      <c r="D33" s="30">
        <v>2.45748482496599E-9</v>
      </c>
      <c r="E33" s="30">
        <v>6.0562711800589896E-12</v>
      </c>
      <c r="F33" s="30">
        <v>0</v>
      </c>
      <c r="G33" s="3">
        <v>1.9561000000000001E-4</v>
      </c>
      <c r="H33" s="3"/>
      <c r="I33" s="3"/>
      <c r="J33" s="3"/>
      <c r="K33" s="3"/>
      <c r="L33" s="3"/>
      <c r="M33" s="3"/>
    </row>
    <row r="34" spans="1:13" x14ac:dyDescent="0.2">
      <c r="A34" s="2">
        <v>431</v>
      </c>
      <c r="B34" s="30">
        <v>1.50163222064408E-6</v>
      </c>
      <c r="C34" s="30">
        <v>3.2862444113030301E-11</v>
      </c>
      <c r="D34" s="30">
        <v>2.3896731121613701E-9</v>
      </c>
      <c r="E34" s="30">
        <v>2.3174150756807701E-12</v>
      </c>
      <c r="F34" s="30">
        <v>0</v>
      </c>
      <c r="G34" s="3">
        <v>2.1049999999999999E-4</v>
      </c>
      <c r="H34" s="3"/>
      <c r="I34" s="3"/>
      <c r="K34" s="3"/>
      <c r="L34" s="3"/>
      <c r="M34" s="3"/>
    </row>
    <row r="35" spans="1:13" x14ac:dyDescent="0.2">
      <c r="A35" s="2">
        <v>432</v>
      </c>
      <c r="B35" s="30">
        <v>1.08135401481511E-6</v>
      </c>
      <c r="C35" s="30">
        <v>4.8648221968386601E-11</v>
      </c>
      <c r="D35" s="30">
        <v>2.25725349322377E-9</v>
      </c>
      <c r="E35" s="30">
        <v>7.2715085223855397E-13</v>
      </c>
      <c r="F35" s="30">
        <v>0</v>
      </c>
      <c r="G35" s="3">
        <v>2.3203000000000001E-4</v>
      </c>
      <c r="H35" s="3"/>
      <c r="I35" s="3"/>
      <c r="K35" s="3"/>
      <c r="L35" s="3"/>
      <c r="M35" s="3"/>
    </row>
    <row r="36" spans="1:13" x14ac:dyDescent="0.2">
      <c r="A36" s="2">
        <v>433</v>
      </c>
      <c r="B36" s="30">
        <v>8.0360645468215601E-7</v>
      </c>
      <c r="C36" s="30">
        <v>3.71167020954974E-11</v>
      </c>
      <c r="D36" s="30">
        <v>2.0161637941423E-9</v>
      </c>
      <c r="E36" s="30">
        <v>7.1072974003506898E-12</v>
      </c>
      <c r="F36" s="30">
        <v>0</v>
      </c>
      <c r="G36" s="3">
        <v>2.5198000000000001E-4</v>
      </c>
      <c r="H36" s="3"/>
      <c r="I36" s="3"/>
      <c r="K36" s="3"/>
      <c r="M36" s="3"/>
    </row>
    <row r="37" spans="1:13" x14ac:dyDescent="0.2">
      <c r="A37" s="2">
        <v>434</v>
      </c>
      <c r="B37" s="30">
        <v>6.2308325429366795E-7</v>
      </c>
      <c r="C37" s="30">
        <v>1.1795224315197099E-10</v>
      </c>
      <c r="D37" s="30">
        <v>1.67655432539656E-9</v>
      </c>
      <c r="E37" s="30">
        <v>2.4104283341609402E-12</v>
      </c>
      <c r="F37" s="30">
        <v>0</v>
      </c>
      <c r="G37" s="3">
        <v>2.6334000000000004E-4</v>
      </c>
      <c r="H37" s="3"/>
      <c r="I37" s="3"/>
      <c r="K37" s="3"/>
      <c r="M37" s="3"/>
    </row>
    <row r="38" spans="1:13" x14ac:dyDescent="0.2">
      <c r="A38" s="2">
        <v>435</v>
      </c>
      <c r="B38" s="30">
        <v>4.7360385903962899E-7</v>
      </c>
      <c r="C38" s="30">
        <v>1.42633202160741E-10</v>
      </c>
      <c r="D38" s="30">
        <v>1.3068280234776199E-9</v>
      </c>
      <c r="E38" s="30">
        <v>3.5485476051371798E-12</v>
      </c>
      <c r="F38" s="30">
        <v>0</v>
      </c>
      <c r="G38" s="3">
        <v>3.0515000000000002E-4</v>
      </c>
      <c r="H38" s="3"/>
      <c r="I38" s="3"/>
      <c r="K38" s="3"/>
      <c r="M38" s="3"/>
    </row>
    <row r="39" spans="1:13" x14ac:dyDescent="0.2">
      <c r="A39" s="2">
        <v>436</v>
      </c>
      <c r="B39" s="30">
        <v>3.6911625507984501E-7</v>
      </c>
      <c r="C39" s="30">
        <v>2.1047395519444301E-10</v>
      </c>
      <c r="D39" s="30">
        <v>9.7698390893937198E-10</v>
      </c>
      <c r="E39" s="30">
        <v>9.5237194443883104E-13</v>
      </c>
      <c r="F39" s="30">
        <v>0</v>
      </c>
      <c r="G39" s="3">
        <v>3.0959999999999999E-4</v>
      </c>
      <c r="H39" s="3"/>
      <c r="I39" s="3"/>
      <c r="K39" s="3"/>
      <c r="M39" s="3"/>
    </row>
    <row r="40" spans="1:13" x14ac:dyDescent="0.2">
      <c r="A40" s="2">
        <v>437</v>
      </c>
      <c r="B40" s="30">
        <v>2.9235681816550098E-7</v>
      </c>
      <c r="C40" s="30">
        <v>2.63313906723065E-10</v>
      </c>
      <c r="D40" s="30">
        <v>7.3923262803677302E-10</v>
      </c>
      <c r="E40" s="30">
        <v>1.8652368652184399E-12</v>
      </c>
      <c r="F40" s="30">
        <v>0</v>
      </c>
      <c r="G40" s="3">
        <v>3.2867000000000004E-4</v>
      </c>
      <c r="H40" s="3"/>
      <c r="I40" s="3"/>
      <c r="K40" s="3"/>
      <c r="M40" s="3"/>
    </row>
    <row r="41" spans="1:13" x14ac:dyDescent="0.2">
      <c r="A41" s="2">
        <v>438</v>
      </c>
      <c r="B41" s="30">
        <v>2.3795481309459201E-7</v>
      </c>
      <c r="C41" s="30">
        <v>4.1787510291362599E-10</v>
      </c>
      <c r="D41" s="30">
        <v>5.3880276697267796E-10</v>
      </c>
      <c r="E41" s="30">
        <v>3.4726162423278999E-12</v>
      </c>
      <c r="F41" s="30">
        <v>0</v>
      </c>
      <c r="G41" s="3">
        <v>3.4305000000000002E-4</v>
      </c>
      <c r="H41" s="3"/>
      <c r="I41" s="3"/>
      <c r="K41" s="3"/>
      <c r="M41" s="3"/>
    </row>
    <row r="42" spans="1:13" x14ac:dyDescent="0.2">
      <c r="A42" s="2">
        <v>439</v>
      </c>
      <c r="B42" s="30">
        <v>1.93395819484823E-7</v>
      </c>
      <c r="C42" s="30">
        <v>6.4327996815077802E-10</v>
      </c>
      <c r="D42" s="30">
        <v>4.1859808951015698E-10</v>
      </c>
      <c r="E42" s="30">
        <v>2.3295751751129201E-13</v>
      </c>
      <c r="F42" s="30">
        <v>0</v>
      </c>
      <c r="G42" s="3">
        <v>3.4867999999999998E-4</v>
      </c>
      <c r="H42" s="3"/>
      <c r="I42" s="3"/>
      <c r="K42" s="3"/>
      <c r="M42" s="3"/>
    </row>
    <row r="43" spans="1:13" x14ac:dyDescent="0.2">
      <c r="A43" s="2">
        <v>440</v>
      </c>
      <c r="B43" s="30">
        <v>1.5832488384801199E-7</v>
      </c>
      <c r="C43" s="30">
        <v>1.00471168224788E-9</v>
      </c>
      <c r="D43" s="30">
        <v>3.1746957794014401E-10</v>
      </c>
      <c r="E43" s="30">
        <v>1.1601239690017599E-12</v>
      </c>
      <c r="F43" s="30">
        <v>0</v>
      </c>
      <c r="G43" s="3">
        <v>3.7825000000000001E-4</v>
      </c>
      <c r="H43" s="3"/>
      <c r="I43" s="3"/>
      <c r="K43" s="3"/>
      <c r="M43" s="3"/>
    </row>
    <row r="44" spans="1:13" x14ac:dyDescent="0.2">
      <c r="A44" s="2">
        <v>441</v>
      </c>
      <c r="B44" s="30">
        <v>1.2926058702323699E-7</v>
      </c>
      <c r="C44" s="30">
        <v>1.53234589211323E-9</v>
      </c>
      <c r="D44" s="30">
        <v>2.5097467572324599E-10</v>
      </c>
      <c r="E44" s="30">
        <v>5.4081651922681401E-13</v>
      </c>
      <c r="F44" s="30">
        <v>0</v>
      </c>
      <c r="G44" s="3">
        <v>3.9691999999999999E-4</v>
      </c>
      <c r="H44" s="3"/>
      <c r="I44" s="3"/>
      <c r="K44" s="3"/>
      <c r="M44" s="3"/>
    </row>
    <row r="45" spans="1:13" x14ac:dyDescent="0.2">
      <c r="A45" s="2">
        <v>442</v>
      </c>
      <c r="B45" s="30">
        <v>1.0413911830399199E-7</v>
      </c>
      <c r="C45" s="30">
        <v>2.4270942962370701E-9</v>
      </c>
      <c r="D45" s="30">
        <v>2.15513168715141E-10</v>
      </c>
      <c r="E45" s="30">
        <v>1.4434015251721E-12</v>
      </c>
      <c r="F45" s="30">
        <v>0</v>
      </c>
      <c r="G45" s="3">
        <v>4.2391E-4</v>
      </c>
      <c r="H45" s="3"/>
      <c r="I45" s="3"/>
      <c r="K45" s="3"/>
      <c r="M45" s="3"/>
    </row>
    <row r="46" spans="1:13" x14ac:dyDescent="0.2">
      <c r="A46" s="2">
        <v>443</v>
      </c>
      <c r="B46" s="30">
        <v>8.0527852405473994E-8</v>
      </c>
      <c r="C46" s="30">
        <v>3.7136018417156499E-9</v>
      </c>
      <c r="D46" s="30">
        <v>2.07581942577975E-10</v>
      </c>
      <c r="E46" s="30">
        <v>3.1292861528124E-12</v>
      </c>
      <c r="F46" s="30">
        <v>0</v>
      </c>
      <c r="G46" s="3">
        <v>4.6309999999999998E-4</v>
      </c>
      <c r="H46" s="3"/>
      <c r="I46" s="3"/>
      <c r="K46" s="3"/>
      <c r="M46" s="3"/>
    </row>
    <row r="47" spans="1:13" x14ac:dyDescent="0.2">
      <c r="A47" s="2">
        <v>444</v>
      </c>
      <c r="B47" s="30">
        <v>6.1007047885878801E-8</v>
      </c>
      <c r="C47" s="30">
        <v>5.7258923475105403E-9</v>
      </c>
      <c r="D47" s="30">
        <v>2.1278761569346901E-10</v>
      </c>
      <c r="E47" s="30">
        <v>2.8628866957339899E-12</v>
      </c>
      <c r="F47" s="30">
        <v>0</v>
      </c>
      <c r="G47" s="3">
        <v>4.9830000000000002E-4</v>
      </c>
      <c r="H47" s="3"/>
      <c r="I47" s="3"/>
      <c r="K47" s="3"/>
      <c r="M47" s="3"/>
    </row>
    <row r="48" spans="1:13" x14ac:dyDescent="0.2">
      <c r="A48" s="2">
        <v>445</v>
      </c>
      <c r="B48" s="30">
        <v>4.4999116376227202E-8</v>
      </c>
      <c r="C48" s="30">
        <v>8.9937812367725002E-9</v>
      </c>
      <c r="D48" s="30">
        <v>2.3807759211402098E-10</v>
      </c>
      <c r="E48" s="30">
        <v>4.8218171670653305E-13</v>
      </c>
      <c r="F48" s="30">
        <v>0</v>
      </c>
      <c r="G48" s="3">
        <v>5.2466000000000004E-4</v>
      </c>
      <c r="H48" s="3"/>
      <c r="I48" s="3"/>
      <c r="K48" s="3"/>
      <c r="M48" s="3"/>
    </row>
    <row r="49" spans="1:13" x14ac:dyDescent="0.2">
      <c r="A49" s="2">
        <v>446</v>
      </c>
      <c r="B49" s="30">
        <v>3.1932015375133898E-8</v>
      </c>
      <c r="C49" s="30">
        <v>1.4261230207437901E-8</v>
      </c>
      <c r="D49" s="30">
        <v>3.0150397920640901E-10</v>
      </c>
      <c r="E49" s="30">
        <v>9.4095253620409696E-13</v>
      </c>
      <c r="F49" s="30">
        <v>0</v>
      </c>
      <c r="G49" s="3">
        <v>5.7530000000000005E-4</v>
      </c>
      <c r="H49" s="3"/>
      <c r="I49" s="3"/>
      <c r="K49" s="3"/>
      <c r="M49" s="3"/>
    </row>
    <row r="50" spans="1:13" x14ac:dyDescent="0.2">
      <c r="A50" s="2">
        <v>447</v>
      </c>
      <c r="B50" s="30">
        <v>2.1584012365481701E-8</v>
      </c>
      <c r="C50" s="30">
        <v>2.24214893745489E-8</v>
      </c>
      <c r="D50" s="30">
        <v>4.4930004744484499E-10</v>
      </c>
      <c r="E50" s="30">
        <v>7.5079515888716097E-13</v>
      </c>
      <c r="F50" s="30">
        <v>0</v>
      </c>
      <c r="G50" s="3">
        <v>6.0369999999999998E-4</v>
      </c>
      <c r="H50" s="3"/>
      <c r="I50" s="3"/>
      <c r="K50" s="3"/>
      <c r="M50" s="3"/>
    </row>
    <row r="51" spans="1:13" x14ac:dyDescent="0.2">
      <c r="A51" s="2">
        <v>448</v>
      </c>
      <c r="B51" s="30">
        <v>1.45411290958042E-8</v>
      </c>
      <c r="C51" s="30">
        <v>3.6221277063933997E-8</v>
      </c>
      <c r="D51" s="30">
        <v>7.8627508302847904E-10</v>
      </c>
      <c r="E51" s="30">
        <v>1.15996561788391E-12</v>
      </c>
      <c r="F51" s="30">
        <v>0</v>
      </c>
      <c r="G51" s="3">
        <v>6.4241999999999999E-4</v>
      </c>
      <c r="H51" s="3"/>
      <c r="I51" s="3"/>
      <c r="K51" s="3"/>
      <c r="M51" s="3"/>
    </row>
    <row r="52" spans="1:13" x14ac:dyDescent="0.2">
      <c r="A52" s="2">
        <v>449</v>
      </c>
      <c r="B52" s="30">
        <v>9.7634651129981992E-9</v>
      </c>
      <c r="C52" s="30">
        <v>6.0391609748667898E-8</v>
      </c>
      <c r="D52" s="30">
        <v>1.27104618685055E-9</v>
      </c>
      <c r="E52" s="30">
        <v>2.7732513362687401E-12</v>
      </c>
      <c r="F52" s="30">
        <v>0</v>
      </c>
      <c r="G52" s="3">
        <v>6.6971000000000001E-4</v>
      </c>
      <c r="H52" s="3"/>
      <c r="I52" s="3"/>
      <c r="K52" s="3"/>
      <c r="L52" s="3"/>
      <c r="M52" s="3"/>
    </row>
    <row r="53" spans="1:13" x14ac:dyDescent="0.2">
      <c r="A53" s="2">
        <v>450</v>
      </c>
      <c r="B53" s="30">
        <v>6.4317484968389799E-9</v>
      </c>
      <c r="C53" s="30">
        <v>9.7366103922668506E-8</v>
      </c>
      <c r="D53" s="30">
        <v>1.43954594803237E-9</v>
      </c>
      <c r="E53" s="30">
        <v>9.3254791535348807E-13</v>
      </c>
      <c r="F53" s="30">
        <v>0</v>
      </c>
      <c r="G53" s="3">
        <v>6.9297E-4</v>
      </c>
      <c r="H53" s="3"/>
      <c r="I53" s="3"/>
      <c r="J53" s="3"/>
      <c r="K53" s="3"/>
      <c r="L53" s="3"/>
      <c r="M53" s="3"/>
    </row>
    <row r="54" spans="1:13" x14ac:dyDescent="0.2">
      <c r="A54" s="2">
        <v>451</v>
      </c>
      <c r="B54" s="30">
        <v>4.1348961112178399E-9</v>
      </c>
      <c r="C54" s="30">
        <v>1.5998376481721501E-7</v>
      </c>
      <c r="D54" s="30">
        <v>1.0352301559870799E-9</v>
      </c>
      <c r="E54" s="30">
        <v>1.9645899721845399E-12</v>
      </c>
      <c r="F54" s="30">
        <v>0</v>
      </c>
      <c r="G54" s="3">
        <v>6.7827999999999996E-4</v>
      </c>
      <c r="H54" s="3"/>
      <c r="I54" s="3"/>
      <c r="J54" s="3"/>
      <c r="K54" s="3"/>
      <c r="M54" s="3"/>
    </row>
    <row r="55" spans="1:13" x14ac:dyDescent="0.2">
      <c r="A55" s="2">
        <v>452</v>
      </c>
      <c r="B55" s="30">
        <v>2.7576352797762399E-9</v>
      </c>
      <c r="C55" s="30">
        <v>2.6767554922645301E-7</v>
      </c>
      <c r="D55" s="30">
        <v>4.9006527672839305E-10</v>
      </c>
      <c r="E55" s="30">
        <v>1.5148479561953699E-12</v>
      </c>
      <c r="F55" s="30">
        <v>0</v>
      </c>
      <c r="G55" s="3">
        <v>6.6672999999999993E-4</v>
      </c>
      <c r="H55" s="3"/>
      <c r="I55" s="3"/>
      <c r="J55" s="3"/>
      <c r="K55" s="3"/>
      <c r="M55" s="3"/>
    </row>
    <row r="56" spans="1:13" x14ac:dyDescent="0.2">
      <c r="A56" s="2">
        <v>453</v>
      </c>
      <c r="B56" s="30">
        <v>1.70830531352475E-9</v>
      </c>
      <c r="C56" s="30">
        <v>4.34539385133747E-7</v>
      </c>
      <c r="D56" s="30">
        <v>1.97544718018822E-10</v>
      </c>
      <c r="E56" s="30">
        <v>6.7243655972725004E-13</v>
      </c>
      <c r="F56" s="30">
        <v>0</v>
      </c>
      <c r="G56" s="3">
        <v>6.7170000000000001E-4</v>
      </c>
      <c r="H56" s="3"/>
      <c r="I56" s="3"/>
      <c r="J56" s="3"/>
      <c r="K56" s="3"/>
      <c r="M56" s="3"/>
    </row>
    <row r="57" spans="1:13" x14ac:dyDescent="0.2">
      <c r="A57" s="2">
        <v>454</v>
      </c>
      <c r="B57" s="30">
        <v>1.0088029124101601E-9</v>
      </c>
      <c r="C57" s="30">
        <v>7.3680278992917104E-7</v>
      </c>
      <c r="D57" s="30">
        <v>9.9158277104812602E-11</v>
      </c>
      <c r="E57" s="30">
        <v>1.6451732009955399E-12</v>
      </c>
      <c r="F57" s="30">
        <v>0</v>
      </c>
      <c r="G57" s="3">
        <v>6.2973E-4</v>
      </c>
      <c r="H57" s="3"/>
      <c r="I57" s="3"/>
      <c r="J57" s="3"/>
      <c r="M57" s="3"/>
    </row>
    <row r="58" spans="1:13" x14ac:dyDescent="0.2">
      <c r="A58" s="2">
        <v>455</v>
      </c>
      <c r="B58" s="30">
        <v>7.9509913636685097E-10</v>
      </c>
      <c r="C58" s="30">
        <v>1.3229492390157299E-6</v>
      </c>
      <c r="D58" s="30">
        <v>5.2527659812002298E-11</v>
      </c>
      <c r="E58" s="30">
        <v>1.9317421750487201E-12</v>
      </c>
      <c r="F58" s="30">
        <v>0</v>
      </c>
      <c r="G58" s="3">
        <v>6.1453000000000007E-4</v>
      </c>
      <c r="H58" s="3"/>
      <c r="I58" s="3"/>
      <c r="J58" s="3"/>
      <c r="M58" s="3"/>
    </row>
    <row r="59" spans="1:13" x14ac:dyDescent="0.2">
      <c r="A59" s="2">
        <v>456</v>
      </c>
      <c r="B59" s="30">
        <v>5.1755790218122696E-10</v>
      </c>
      <c r="C59" s="30">
        <v>2.3097649833107201E-6</v>
      </c>
      <c r="D59" s="30">
        <v>3.4959131062924499E-11</v>
      </c>
      <c r="E59" s="30">
        <v>6.4715972285302504E-13</v>
      </c>
      <c r="F59" s="30">
        <v>0</v>
      </c>
      <c r="G59" s="3">
        <v>5.9420999999999996E-4</v>
      </c>
      <c r="H59" s="3"/>
      <c r="I59" s="3"/>
      <c r="J59" s="3"/>
      <c r="M59" s="3"/>
    </row>
    <row r="60" spans="1:13" x14ac:dyDescent="0.2">
      <c r="A60" s="2">
        <v>457</v>
      </c>
      <c r="B60" s="30">
        <v>4.32103359390027E-10</v>
      </c>
      <c r="C60" s="30">
        <v>4.0091028432207704E-6</v>
      </c>
      <c r="D60" s="30">
        <v>2.2252285418747301E-11</v>
      </c>
      <c r="E60" s="30">
        <v>1.65836531934496E-12</v>
      </c>
      <c r="F60" s="30">
        <v>0</v>
      </c>
      <c r="G60" s="3">
        <v>5.2859000000000001E-4</v>
      </c>
      <c r="H60" s="3"/>
      <c r="I60" s="3"/>
      <c r="J60" s="3"/>
      <c r="M60" s="3"/>
    </row>
    <row r="61" spans="1:13" x14ac:dyDescent="0.2">
      <c r="A61" s="2">
        <v>458</v>
      </c>
      <c r="B61" s="30">
        <v>2.6339980256250501E-10</v>
      </c>
      <c r="C61" s="30">
        <v>7.2280688408585601E-6</v>
      </c>
      <c r="D61" s="30">
        <v>1.3924583390486E-11</v>
      </c>
      <c r="E61" s="30">
        <v>1.8358637160817401E-12</v>
      </c>
      <c r="F61" s="30">
        <v>0</v>
      </c>
      <c r="G61" s="3">
        <v>4.9761E-4</v>
      </c>
      <c r="H61" s="3"/>
      <c r="I61" s="3"/>
      <c r="J61" s="3"/>
      <c r="M61" s="3"/>
    </row>
    <row r="62" spans="1:13" x14ac:dyDescent="0.2">
      <c r="A62" s="2">
        <v>459</v>
      </c>
      <c r="B62" s="30">
        <v>2.2442256742952299E-10</v>
      </c>
      <c r="C62" s="30">
        <v>1.3882006749766001E-5</v>
      </c>
      <c r="D62" s="30">
        <v>1.37717675834138E-11</v>
      </c>
      <c r="E62" s="30">
        <v>4.29858811917491E-12</v>
      </c>
      <c r="F62" s="30">
        <v>0</v>
      </c>
      <c r="G62" s="3">
        <v>4.5586000000000004E-4</v>
      </c>
      <c r="H62" s="3"/>
      <c r="I62" s="3"/>
      <c r="J62" s="3"/>
      <c r="M62" s="3"/>
    </row>
    <row r="63" spans="1:13" x14ac:dyDescent="0.2">
      <c r="A63" s="2">
        <v>460</v>
      </c>
      <c r="B63" s="30">
        <v>9.31294319247143E-11</v>
      </c>
      <c r="C63" s="30">
        <v>2.74034210852273E-5</v>
      </c>
      <c r="D63" s="30">
        <v>9.6952020631114805E-12</v>
      </c>
      <c r="E63" s="30">
        <v>5.9135469668439801E-14</v>
      </c>
      <c r="F63" s="30">
        <v>0</v>
      </c>
      <c r="G63" s="3">
        <v>4.3551000000000001E-4</v>
      </c>
      <c r="H63" s="3"/>
      <c r="I63" s="3"/>
      <c r="J63" s="3"/>
      <c r="M63" s="3"/>
    </row>
    <row r="64" spans="1:13" x14ac:dyDescent="0.2">
      <c r="A64" s="2">
        <v>461</v>
      </c>
      <c r="B64" s="30">
        <v>9.83642513516366E-11</v>
      </c>
      <c r="C64" s="30">
        <v>5.6655218790276402E-5</v>
      </c>
      <c r="D64" s="30">
        <v>5.9751791317928402E-12</v>
      </c>
      <c r="E64" s="30">
        <v>8.9901567155446697E-13</v>
      </c>
      <c r="F64" s="30">
        <v>0</v>
      </c>
      <c r="G64" s="3">
        <v>4.0439999999999996E-4</v>
      </c>
      <c r="H64" s="3"/>
      <c r="I64" s="3"/>
      <c r="J64" s="3"/>
      <c r="K64" s="3"/>
      <c r="M64" s="3"/>
    </row>
    <row r="65" spans="1:13" x14ac:dyDescent="0.2">
      <c r="A65" s="2">
        <v>462</v>
      </c>
      <c r="B65" s="30">
        <v>8.3247088968848498E-11</v>
      </c>
      <c r="C65" s="30">
        <v>1.24485437815546E-4</v>
      </c>
      <c r="D65" s="30">
        <v>8.8979755365722502E-12</v>
      </c>
      <c r="E65" s="30">
        <v>2.8047478029608402E-12</v>
      </c>
      <c r="F65" s="30">
        <v>0</v>
      </c>
      <c r="G65" s="3">
        <v>3.9546999999999998E-4</v>
      </c>
      <c r="H65" s="3"/>
      <c r="I65" s="3"/>
      <c r="J65" s="3"/>
      <c r="M65" s="3"/>
    </row>
    <row r="66" spans="1:13" x14ac:dyDescent="0.2">
      <c r="A66" s="2">
        <v>463</v>
      </c>
      <c r="B66" s="30">
        <v>5.6156671552570001E-11</v>
      </c>
      <c r="C66" s="30">
        <v>2.8987684624102598E-4</v>
      </c>
      <c r="D66" s="30">
        <v>5.0348616514117101E-12</v>
      </c>
      <c r="E66" s="30">
        <v>1.3501846801714501E-12</v>
      </c>
      <c r="F66" s="30">
        <v>0</v>
      </c>
      <c r="G66" s="3">
        <v>3.8197999999999997E-4</v>
      </c>
      <c r="H66" s="3"/>
      <c r="I66" s="3"/>
      <c r="J66" s="3"/>
      <c r="M66" s="3"/>
    </row>
    <row r="67" spans="1:13" x14ac:dyDescent="0.2">
      <c r="A67" s="2">
        <v>464</v>
      </c>
      <c r="B67" s="30">
        <v>3.2948303481271603E-11</v>
      </c>
      <c r="C67" s="30">
        <v>6.9474937478909802E-4</v>
      </c>
      <c r="D67" s="30">
        <v>8.6354824237829597E-12</v>
      </c>
      <c r="E67" s="30">
        <v>2.05199409457851E-12</v>
      </c>
      <c r="F67" s="30">
        <v>0</v>
      </c>
      <c r="G67" s="3">
        <v>3.6052000000000002E-4</v>
      </c>
      <c r="H67" s="3"/>
      <c r="I67" s="3"/>
      <c r="J67" s="3"/>
      <c r="M67" s="3"/>
    </row>
    <row r="68" spans="1:13" x14ac:dyDescent="0.2">
      <c r="A68" s="2">
        <v>465</v>
      </c>
      <c r="B68" s="30">
        <v>2.4381605137886E-11</v>
      </c>
      <c r="C68" s="30">
        <v>1.5108981745505E-3</v>
      </c>
      <c r="D68" s="30">
        <v>3.59213844994063E-12</v>
      </c>
      <c r="E68" s="30">
        <v>6.8926997618882705E-14</v>
      </c>
      <c r="F68" s="30">
        <v>0</v>
      </c>
      <c r="G68" s="3">
        <v>3.5427000000000001E-4</v>
      </c>
      <c r="H68" s="3"/>
      <c r="I68" s="3"/>
      <c r="J68" s="3"/>
      <c r="M68" s="3"/>
    </row>
    <row r="69" spans="1:13" x14ac:dyDescent="0.2">
      <c r="A69" s="2">
        <v>466</v>
      </c>
      <c r="B69" s="30">
        <v>3.1945587050352399E-11</v>
      </c>
      <c r="C69" s="30">
        <v>2.7701394016322201E-3</v>
      </c>
      <c r="D69" s="30">
        <v>5.5719543363656502E-12</v>
      </c>
      <c r="E69" s="30">
        <v>1.3760820392138399E-13</v>
      </c>
      <c r="F69" s="30">
        <v>0</v>
      </c>
      <c r="G69" s="3">
        <v>3.4575000000000003E-4</v>
      </c>
      <c r="H69" s="3"/>
      <c r="I69" s="3"/>
      <c r="J69" s="3"/>
      <c r="M69" s="3"/>
    </row>
    <row r="70" spans="1:13" x14ac:dyDescent="0.2">
      <c r="A70" s="2">
        <v>467</v>
      </c>
      <c r="B70" s="30">
        <v>2.669936173212E-11</v>
      </c>
      <c r="C70" s="30">
        <v>3.9694607267941199E-3</v>
      </c>
      <c r="D70" s="30">
        <v>8.58085533064173E-12</v>
      </c>
      <c r="E70" s="30">
        <v>6.90724583561126E-13</v>
      </c>
      <c r="F70" s="30">
        <v>0</v>
      </c>
      <c r="G70" s="3">
        <v>3.3755000000000005E-4</v>
      </c>
      <c r="H70" s="3"/>
      <c r="I70" s="3"/>
      <c r="J70" s="3"/>
      <c r="M70" s="3"/>
    </row>
    <row r="71" spans="1:13" x14ac:dyDescent="0.2">
      <c r="A71" s="2">
        <v>468</v>
      </c>
      <c r="B71" s="30">
        <v>2.80499593293604E-11</v>
      </c>
      <c r="C71" s="30">
        <v>4.6226015478366403E-3</v>
      </c>
      <c r="D71" s="30">
        <v>3.7392020078714503E-12</v>
      </c>
      <c r="E71" s="30">
        <v>1.2527297035367499E-12</v>
      </c>
      <c r="F71" s="30">
        <v>0</v>
      </c>
      <c r="G71" s="3">
        <v>3.3363000000000002E-4</v>
      </c>
      <c r="H71" s="3"/>
      <c r="I71" s="3"/>
      <c r="J71" s="3"/>
      <c r="M71" s="3"/>
    </row>
    <row r="72" spans="1:13" x14ac:dyDescent="0.2">
      <c r="A72" s="2">
        <v>469</v>
      </c>
      <c r="B72" s="30">
        <v>4.64735511501766E-12</v>
      </c>
      <c r="C72" s="30">
        <v>4.79483999809238E-3</v>
      </c>
      <c r="D72" s="30">
        <v>4.6904608622056096E-12</v>
      </c>
      <c r="E72" s="30">
        <v>2.35931859842001E-12</v>
      </c>
      <c r="F72" s="30">
        <v>0</v>
      </c>
      <c r="G72" s="3">
        <v>3.1457999999999996E-4</v>
      </c>
      <c r="H72" s="3"/>
      <c r="I72" s="3"/>
      <c r="J72" s="3"/>
      <c r="M72" s="3"/>
    </row>
    <row r="73" spans="1:13" x14ac:dyDescent="0.2">
      <c r="A73" s="2">
        <v>470</v>
      </c>
      <c r="B73" s="30">
        <v>9.26983371184195E-12</v>
      </c>
      <c r="C73" s="30">
        <v>4.6917995163896402E-3</v>
      </c>
      <c r="D73" s="30">
        <v>1.58767689780474E-12</v>
      </c>
      <c r="E73" s="30">
        <v>1.0027329264861E-12</v>
      </c>
      <c r="F73" s="30">
        <v>0</v>
      </c>
      <c r="G73" s="3">
        <v>3.3011E-4</v>
      </c>
      <c r="H73" s="3"/>
      <c r="I73" s="3"/>
      <c r="J73" s="3"/>
      <c r="M73" s="3"/>
    </row>
    <row r="74" spans="1:13" x14ac:dyDescent="0.2">
      <c r="A74" s="2">
        <v>471</v>
      </c>
      <c r="B74" s="30">
        <v>1.28130401242132E-11</v>
      </c>
      <c r="C74" s="30">
        <v>4.41712641834777E-3</v>
      </c>
      <c r="D74" s="30">
        <v>4.4655950672331798E-12</v>
      </c>
      <c r="E74" s="30">
        <v>6.1261415130689703E-13</v>
      </c>
      <c r="F74" s="30">
        <v>0</v>
      </c>
      <c r="G74" s="3">
        <v>3.0610000000000001E-4</v>
      </c>
      <c r="H74" s="3"/>
      <c r="I74" s="3"/>
      <c r="J74" s="3"/>
      <c r="M74" s="3"/>
    </row>
    <row r="75" spans="1:13" x14ac:dyDescent="0.2">
      <c r="A75" s="2">
        <v>472</v>
      </c>
      <c r="B75" s="30">
        <v>2.11128626749371E-11</v>
      </c>
      <c r="C75" s="30">
        <v>4.00568180559967E-3</v>
      </c>
      <c r="D75" s="30">
        <v>8.8575511767095495E-12</v>
      </c>
      <c r="E75" s="30">
        <v>4.9660825873510801E-12</v>
      </c>
      <c r="F75" s="30">
        <v>0</v>
      </c>
      <c r="G75" s="3">
        <v>2.7585000000000006E-4</v>
      </c>
      <c r="H75" s="3"/>
      <c r="I75" s="3"/>
      <c r="J75" s="3"/>
      <c r="M75" s="3"/>
    </row>
    <row r="76" spans="1:13" x14ac:dyDescent="0.2">
      <c r="A76" s="2">
        <v>473</v>
      </c>
      <c r="B76" s="30">
        <v>1.8522387296160001E-12</v>
      </c>
      <c r="C76" s="30">
        <v>3.5797816593148902E-3</v>
      </c>
      <c r="D76" s="30">
        <v>8.9655284237542696E-12</v>
      </c>
      <c r="E76" s="30">
        <v>2.0566828851292399E-12</v>
      </c>
      <c r="F76" s="30">
        <v>0</v>
      </c>
      <c r="G76" s="3">
        <v>2.7788000000000004E-4</v>
      </c>
      <c r="H76" s="3"/>
      <c r="I76" s="3"/>
      <c r="J76" s="3"/>
      <c r="M76" s="3"/>
    </row>
    <row r="77" spans="1:13" x14ac:dyDescent="0.2">
      <c r="A77" s="2">
        <v>474</v>
      </c>
      <c r="B77" s="30">
        <v>4.7523876663386104E-12</v>
      </c>
      <c r="C77" s="30">
        <v>3.1805090786168298E-3</v>
      </c>
      <c r="D77" s="30">
        <v>4.3258402459729599E-12</v>
      </c>
      <c r="E77" s="30">
        <v>1.6017250263194799E-12</v>
      </c>
      <c r="F77" s="30">
        <v>0</v>
      </c>
      <c r="G77" s="3">
        <v>2.7517999999999998E-4</v>
      </c>
      <c r="H77" s="3"/>
      <c r="I77" s="3"/>
      <c r="J77" s="3"/>
      <c r="M77" s="3"/>
    </row>
    <row r="78" spans="1:13" x14ac:dyDescent="0.2">
      <c r="A78" s="2">
        <v>475</v>
      </c>
      <c r="B78" s="30">
        <v>1.2354152163157501E-11</v>
      </c>
      <c r="C78" s="30">
        <v>2.6584393484811002E-3</v>
      </c>
      <c r="D78" s="30">
        <v>1.37433579424464E-11</v>
      </c>
      <c r="E78" s="30">
        <v>2.5849317449263998E-12</v>
      </c>
      <c r="F78" s="30">
        <v>0</v>
      </c>
      <c r="G78" s="3">
        <v>2.7077000000000004E-4</v>
      </c>
      <c r="H78" s="3"/>
      <c r="I78" s="3"/>
      <c r="J78" s="3"/>
      <c r="M78" s="3"/>
    </row>
    <row r="79" spans="1:13" x14ac:dyDescent="0.2">
      <c r="A79" s="2">
        <v>476</v>
      </c>
      <c r="B79" s="30">
        <v>3.28523875439733E-12</v>
      </c>
      <c r="C79" s="30">
        <v>1.9670047904693901E-3</v>
      </c>
      <c r="D79" s="30">
        <v>7.1498495028752196E-12</v>
      </c>
      <c r="E79" s="30">
        <v>1.45157584376457E-12</v>
      </c>
      <c r="F79" s="30">
        <v>0</v>
      </c>
      <c r="G79" s="3">
        <v>2.6471000000000003E-4</v>
      </c>
      <c r="H79" s="3"/>
      <c r="I79" s="3"/>
      <c r="J79" s="3"/>
      <c r="M79" s="3"/>
    </row>
    <row r="80" spans="1:13" x14ac:dyDescent="0.2">
      <c r="A80" s="2">
        <v>477</v>
      </c>
      <c r="B80" s="30">
        <v>5.4899081643377701E-12</v>
      </c>
      <c r="C80" s="30">
        <v>1.16533175971919E-3</v>
      </c>
      <c r="D80" s="30">
        <v>1.4679847293416499E-11</v>
      </c>
      <c r="E80" s="30">
        <v>8.4398496347319197E-13</v>
      </c>
      <c r="F80" s="30">
        <v>0</v>
      </c>
      <c r="G80" s="3">
        <v>2.5523000000000001E-4</v>
      </c>
      <c r="H80" s="3"/>
      <c r="I80" s="3"/>
      <c r="J80" s="3"/>
      <c r="M80" s="3"/>
    </row>
    <row r="81" spans="1:13" x14ac:dyDescent="0.2">
      <c r="A81" s="2">
        <v>478</v>
      </c>
      <c r="B81" s="30">
        <v>3.1294776908741602E-12</v>
      </c>
      <c r="C81" s="30">
        <v>5.2413379569582995E-4</v>
      </c>
      <c r="D81" s="30">
        <v>2.8506518407540502E-12</v>
      </c>
      <c r="E81" s="30">
        <v>9.6694702263041202E-13</v>
      </c>
      <c r="F81" s="30">
        <v>0</v>
      </c>
      <c r="G81" s="3">
        <v>2.6394E-4</v>
      </c>
      <c r="H81" s="3"/>
      <c r="I81" s="3"/>
      <c r="J81" s="3"/>
      <c r="M81" s="3"/>
    </row>
    <row r="82" spans="1:13" x14ac:dyDescent="0.2">
      <c r="A82" s="2">
        <v>479</v>
      </c>
      <c r="B82" s="30">
        <v>2.98883962057414E-12</v>
      </c>
      <c r="C82" s="30">
        <v>2.2375503110043401E-4</v>
      </c>
      <c r="D82" s="30">
        <v>3.22973436185254E-12</v>
      </c>
      <c r="E82" s="30">
        <v>2.64135634159505E-12</v>
      </c>
      <c r="F82" s="30">
        <v>0</v>
      </c>
      <c r="G82" s="3">
        <v>2.6233000000000002E-4</v>
      </c>
      <c r="H82" s="3"/>
      <c r="I82" s="3"/>
      <c r="J82" s="3"/>
      <c r="M82" s="3"/>
    </row>
    <row r="83" spans="1:13" x14ac:dyDescent="0.2">
      <c r="A83" s="2">
        <v>480</v>
      </c>
      <c r="B83" s="30">
        <v>0</v>
      </c>
      <c r="C83" s="30">
        <v>9.1537738953549095E-5</v>
      </c>
      <c r="D83" s="30">
        <v>1.6612494628565099E-11</v>
      </c>
      <c r="E83" s="30">
        <v>4.5616262055482502E-12</v>
      </c>
      <c r="F83" s="30">
        <v>0</v>
      </c>
      <c r="G83" s="3">
        <v>2.6647999999999998E-4</v>
      </c>
      <c r="H83" s="3"/>
      <c r="I83" s="3"/>
      <c r="J83" s="3"/>
      <c r="M83" s="3"/>
    </row>
    <row r="84" spans="1:13" x14ac:dyDescent="0.2">
      <c r="A84" s="2">
        <v>481</v>
      </c>
      <c r="B84" s="30">
        <v>0</v>
      </c>
      <c r="C84" s="30">
        <v>4.0034229518583497E-5</v>
      </c>
      <c r="D84" s="30">
        <v>1.2853647404654099E-11</v>
      </c>
      <c r="E84" s="30">
        <v>9.1975121695435795E-12</v>
      </c>
      <c r="F84" s="30">
        <v>0</v>
      </c>
      <c r="G84" s="3">
        <v>2.7409000000000005E-4</v>
      </c>
      <c r="H84" s="3"/>
      <c r="I84" s="3"/>
      <c r="J84" s="3"/>
      <c r="M84" s="3"/>
    </row>
    <row r="85" spans="1:13" x14ac:dyDescent="0.2">
      <c r="A85" s="2">
        <v>482</v>
      </c>
      <c r="B85" s="30">
        <v>0</v>
      </c>
      <c r="C85" s="30">
        <v>1.93148596775056E-5</v>
      </c>
      <c r="D85" s="30">
        <v>7.5482868014306708E-12</v>
      </c>
      <c r="E85" s="30">
        <v>5.98798235225135E-12</v>
      </c>
      <c r="F85" s="30">
        <v>0</v>
      </c>
      <c r="G85" s="3">
        <v>2.7970000000000002E-4</v>
      </c>
      <c r="H85" s="3"/>
      <c r="I85" s="3"/>
      <c r="J85" s="3"/>
      <c r="M85" s="3"/>
    </row>
    <row r="86" spans="1:13" x14ac:dyDescent="0.2">
      <c r="A86" s="2">
        <v>483</v>
      </c>
      <c r="B86" s="30">
        <v>0</v>
      </c>
      <c r="C86" s="30">
        <v>1.004846082596E-5</v>
      </c>
      <c r="D86" s="30">
        <v>1.1132894142579199E-11</v>
      </c>
      <c r="E86" s="30">
        <v>5.3467085258206701E-12</v>
      </c>
      <c r="F86" s="30">
        <v>0</v>
      </c>
      <c r="G86" s="3">
        <v>2.8254999999999996E-4</v>
      </c>
      <c r="H86" s="3"/>
      <c r="I86" s="3"/>
      <c r="J86" s="3"/>
      <c r="M86" s="3"/>
    </row>
    <row r="87" spans="1:13" x14ac:dyDescent="0.2">
      <c r="A87" s="2">
        <v>484</v>
      </c>
      <c r="B87" s="30">
        <v>0</v>
      </c>
      <c r="C87" s="30">
        <v>5.5206201382008096E-6</v>
      </c>
      <c r="D87" s="30">
        <v>1.2217820758333899E-11</v>
      </c>
      <c r="E87" s="30">
        <v>3.3373019876603901E-12</v>
      </c>
      <c r="F87" s="30">
        <v>0</v>
      </c>
      <c r="G87" s="3">
        <v>2.8463000000000002E-4</v>
      </c>
      <c r="H87" s="3"/>
      <c r="I87" s="3"/>
      <c r="J87" s="3"/>
      <c r="M87" s="3"/>
    </row>
    <row r="88" spans="1:13" x14ac:dyDescent="0.2">
      <c r="A88" s="2">
        <v>485</v>
      </c>
      <c r="B88" s="30">
        <v>0</v>
      </c>
      <c r="C88" s="30">
        <v>3.1989060825038502E-6</v>
      </c>
      <c r="D88" s="30">
        <v>2.3876157443830499E-11</v>
      </c>
      <c r="E88" s="30">
        <v>1.22172128174522E-11</v>
      </c>
      <c r="F88" s="30">
        <v>0</v>
      </c>
      <c r="G88" s="3">
        <v>2.9724999999999999E-4</v>
      </c>
      <c r="H88" s="3"/>
      <c r="I88" s="3"/>
      <c r="J88" s="3"/>
      <c r="M88" s="3"/>
    </row>
    <row r="89" spans="1:13" x14ac:dyDescent="0.2">
      <c r="A89" s="2">
        <v>486</v>
      </c>
      <c r="B89" s="30">
        <v>0</v>
      </c>
      <c r="C89" s="30">
        <v>1.9382781827910301E-6</v>
      </c>
      <c r="D89" s="30">
        <v>1.0685960735939999E-11</v>
      </c>
      <c r="E89" s="30">
        <v>4.9159815482767997E-12</v>
      </c>
      <c r="F89" s="30">
        <v>0</v>
      </c>
      <c r="G89" s="3">
        <v>3.0523000000000003E-4</v>
      </c>
      <c r="H89" s="3"/>
      <c r="I89" s="3"/>
      <c r="J89" s="3"/>
      <c r="K89" s="3"/>
      <c r="M89" s="3"/>
    </row>
    <row r="90" spans="1:13" x14ac:dyDescent="0.2">
      <c r="A90" s="2">
        <v>487</v>
      </c>
      <c r="B90" s="30">
        <v>0</v>
      </c>
      <c r="C90" s="30">
        <v>1.19912208963065E-6</v>
      </c>
      <c r="D90" s="30">
        <v>1.99570535966331E-11</v>
      </c>
      <c r="E90" s="30">
        <v>1.43882960282853E-12</v>
      </c>
      <c r="F90" s="30">
        <v>0</v>
      </c>
      <c r="G90" s="3">
        <v>3.2251000000000003E-4</v>
      </c>
      <c r="H90" s="3"/>
      <c r="I90" s="3"/>
      <c r="J90" s="3"/>
      <c r="K90" s="3"/>
      <c r="M90" s="3"/>
    </row>
    <row r="91" spans="1:13" x14ac:dyDescent="0.2">
      <c r="A91" s="2">
        <v>488</v>
      </c>
      <c r="B91" s="30">
        <v>0</v>
      </c>
      <c r="C91" s="30">
        <v>7.6437353058347902E-7</v>
      </c>
      <c r="D91" s="30">
        <v>3.5343604553030201E-11</v>
      </c>
      <c r="E91" s="30">
        <v>6.1142401084040303E-12</v>
      </c>
      <c r="F91" s="30">
        <v>0</v>
      </c>
      <c r="G91" s="3">
        <v>3.3318000000000003E-4</v>
      </c>
      <c r="H91" s="3"/>
      <c r="I91" s="3"/>
      <c r="J91" s="3"/>
      <c r="M91" s="3"/>
    </row>
    <row r="92" spans="1:13" x14ac:dyDescent="0.2">
      <c r="A92" s="2">
        <v>489</v>
      </c>
      <c r="B92" s="30">
        <v>0</v>
      </c>
      <c r="C92" s="30">
        <v>4.9613960238465903E-7</v>
      </c>
      <c r="D92" s="30">
        <v>2.7942909336384901E-11</v>
      </c>
      <c r="E92" s="30">
        <v>1.4701394224755E-11</v>
      </c>
      <c r="F92" s="30">
        <v>0</v>
      </c>
      <c r="G92" s="3">
        <v>3.5059000000000002E-4</v>
      </c>
      <c r="H92" s="3"/>
      <c r="I92" s="3"/>
      <c r="J92" s="3"/>
      <c r="K92" s="3"/>
      <c r="M92" s="3"/>
    </row>
    <row r="93" spans="1:13" x14ac:dyDescent="0.2">
      <c r="A93" s="2">
        <v>490</v>
      </c>
      <c r="B93" s="30">
        <v>0</v>
      </c>
      <c r="C93" s="30">
        <v>3.28071427177215E-7</v>
      </c>
      <c r="D93" s="30">
        <v>4.0879120454198898E-11</v>
      </c>
      <c r="E93" s="30">
        <v>6.6177648941021201E-12</v>
      </c>
      <c r="F93" s="30">
        <v>0</v>
      </c>
      <c r="G93" s="3">
        <v>3.5422999999999992E-4</v>
      </c>
      <c r="H93" s="3"/>
      <c r="I93" s="3"/>
      <c r="J93" s="3"/>
      <c r="K93" s="3"/>
      <c r="M93" s="3"/>
    </row>
    <row r="94" spans="1:13" x14ac:dyDescent="0.2">
      <c r="A94" s="2">
        <v>491</v>
      </c>
      <c r="B94" s="30">
        <v>0</v>
      </c>
      <c r="C94" s="30">
        <v>2.21633486991161E-7</v>
      </c>
      <c r="D94" s="30">
        <v>4.27196988498267E-11</v>
      </c>
      <c r="E94" s="30">
        <v>1.03599862905491E-11</v>
      </c>
      <c r="F94" s="30">
        <v>0</v>
      </c>
      <c r="G94" s="3">
        <v>3.5921000000000005E-4</v>
      </c>
      <c r="H94" s="3"/>
      <c r="I94" s="3"/>
      <c r="J94" s="3"/>
      <c r="K94" s="3"/>
      <c r="M94" s="3"/>
    </row>
    <row r="95" spans="1:13" x14ac:dyDescent="0.2">
      <c r="A95" s="2">
        <v>492</v>
      </c>
      <c r="B95" s="30">
        <v>0</v>
      </c>
      <c r="C95" s="30">
        <v>1.5114399008778399E-7</v>
      </c>
      <c r="D95" s="30">
        <v>6.1853209999681797E-11</v>
      </c>
      <c r="E95" s="30">
        <v>2.1944148799222901E-11</v>
      </c>
      <c r="F95" s="30">
        <v>0</v>
      </c>
      <c r="G95" s="3">
        <v>3.5607999999999999E-4</v>
      </c>
      <c r="H95" s="3"/>
      <c r="I95" s="3"/>
      <c r="J95" s="3"/>
      <c r="K95" s="3"/>
      <c r="M95" s="3"/>
    </row>
    <row r="96" spans="1:13" x14ac:dyDescent="0.2">
      <c r="A96" s="2">
        <v>493</v>
      </c>
      <c r="B96" s="30">
        <v>0</v>
      </c>
      <c r="C96" s="30">
        <v>1.03895399073223E-7</v>
      </c>
      <c r="D96" s="30">
        <v>6.2460170186798506E-11</v>
      </c>
      <c r="E96" s="30">
        <v>2.9328887143840199E-12</v>
      </c>
      <c r="F96" s="30">
        <v>0</v>
      </c>
      <c r="G96" s="3">
        <v>3.9636000000000006E-4</v>
      </c>
      <c r="H96" s="3"/>
      <c r="I96" s="3"/>
      <c r="J96" s="3"/>
      <c r="K96" s="3"/>
      <c r="M96" s="3"/>
    </row>
    <row r="97" spans="1:13" x14ac:dyDescent="0.2">
      <c r="A97" s="2">
        <v>494</v>
      </c>
      <c r="B97" s="30">
        <v>0</v>
      </c>
      <c r="C97" s="30">
        <v>7.1796477995528199E-8</v>
      </c>
      <c r="D97" s="30">
        <v>7.0124732224954796E-11</v>
      </c>
      <c r="E97" s="30">
        <v>2.6669657936077202E-12</v>
      </c>
      <c r="F97" s="30">
        <v>0</v>
      </c>
      <c r="G97" s="3">
        <v>3.8797000000000001E-4</v>
      </c>
      <c r="H97" s="3"/>
      <c r="I97" s="3"/>
      <c r="J97" s="3"/>
      <c r="K97" s="3"/>
      <c r="M97" s="3"/>
    </row>
    <row r="98" spans="1:13" x14ac:dyDescent="0.2">
      <c r="A98" s="2">
        <v>495</v>
      </c>
      <c r="B98" s="30">
        <v>0</v>
      </c>
      <c r="C98" s="30">
        <v>5.0091539486342897E-8</v>
      </c>
      <c r="D98" s="30">
        <v>8.4725890074409401E-11</v>
      </c>
      <c r="E98" s="30">
        <v>7.7150984486179795E-12</v>
      </c>
      <c r="F98" s="30">
        <v>0</v>
      </c>
      <c r="G98" s="3">
        <v>3.9985000000000004E-4</v>
      </c>
      <c r="H98" s="3"/>
      <c r="I98" s="3"/>
      <c r="J98" s="3"/>
      <c r="K98" s="3"/>
      <c r="M98" s="3"/>
    </row>
    <row r="99" spans="1:13" x14ac:dyDescent="0.2">
      <c r="A99" s="2">
        <v>496</v>
      </c>
      <c r="B99" s="30">
        <v>0</v>
      </c>
      <c r="C99" s="30">
        <v>3.5344415591738599E-8</v>
      </c>
      <c r="D99" s="30">
        <v>1.26688224629075E-10</v>
      </c>
      <c r="E99" s="30">
        <v>1.9781002163061202E-11</v>
      </c>
      <c r="F99" s="30">
        <v>0</v>
      </c>
      <c r="G99" s="3">
        <v>4.2070999999999998E-4</v>
      </c>
      <c r="H99" s="3"/>
      <c r="I99" s="3"/>
      <c r="J99" s="3"/>
      <c r="K99" s="3"/>
      <c r="M99" s="3"/>
    </row>
    <row r="100" spans="1:13" x14ac:dyDescent="0.2">
      <c r="A100" s="2">
        <v>497</v>
      </c>
      <c r="B100" s="30">
        <v>0</v>
      </c>
      <c r="C100" s="30">
        <v>2.5014885422881099E-8</v>
      </c>
      <c r="D100" s="30">
        <v>1.9040989057184401E-10</v>
      </c>
      <c r="E100" s="30">
        <v>1.1712598344837199E-12</v>
      </c>
      <c r="F100" s="30">
        <v>0</v>
      </c>
      <c r="G100" s="3">
        <v>4.2768E-4</v>
      </c>
      <c r="H100" s="3"/>
      <c r="I100" s="3"/>
      <c r="J100" s="3"/>
      <c r="K100" s="3"/>
      <c r="M100" s="3"/>
    </row>
    <row r="101" spans="1:13" x14ac:dyDescent="0.2">
      <c r="A101" s="2">
        <v>498</v>
      </c>
      <c r="B101" s="30">
        <v>0</v>
      </c>
      <c r="C101" s="30">
        <v>1.7579896562864699E-8</v>
      </c>
      <c r="D101" s="30">
        <v>2.3815555243350199E-10</v>
      </c>
      <c r="E101" s="30">
        <v>4.59870643676286E-12</v>
      </c>
      <c r="F101" s="30">
        <v>0</v>
      </c>
      <c r="G101" s="3">
        <v>4.3713000000000004E-4</v>
      </c>
      <c r="H101" s="3"/>
      <c r="I101" s="3"/>
      <c r="J101" s="3"/>
      <c r="K101" s="3"/>
      <c r="M101" s="3"/>
    </row>
    <row r="102" spans="1:13" x14ac:dyDescent="0.2">
      <c r="A102" s="2">
        <v>499</v>
      </c>
      <c r="B102" s="30">
        <v>0</v>
      </c>
      <c r="C102" s="30">
        <v>1.2433729088504101E-8</v>
      </c>
      <c r="D102" s="30">
        <v>2.3832720425401001E-10</v>
      </c>
      <c r="E102" s="30">
        <v>6.2976258243205403E-12</v>
      </c>
      <c r="F102" s="30">
        <v>0</v>
      </c>
      <c r="G102" s="3">
        <v>4.4666000000000009E-4</v>
      </c>
      <c r="H102" s="3"/>
      <c r="I102" s="3"/>
      <c r="J102" s="3"/>
      <c r="K102" s="3"/>
      <c r="M102" s="3"/>
    </row>
    <row r="103" spans="1:13" x14ac:dyDescent="0.2">
      <c r="A103" s="2">
        <v>500</v>
      </c>
      <c r="B103" s="30">
        <v>0</v>
      </c>
      <c r="C103" s="30">
        <v>8.7589904247087695E-9</v>
      </c>
      <c r="D103" s="30">
        <v>2.8279121128293798E-10</v>
      </c>
      <c r="E103" s="30">
        <v>6.8471592863296196E-11</v>
      </c>
      <c r="F103" s="30">
        <v>0</v>
      </c>
      <c r="G103" s="3">
        <v>4.7416000000000005E-4</v>
      </c>
      <c r="H103" s="3"/>
      <c r="I103" s="3"/>
      <c r="J103" s="3"/>
      <c r="K103" s="3"/>
      <c r="M103" s="3"/>
    </row>
    <row r="104" spans="1:13" x14ac:dyDescent="0.2">
      <c r="A104" s="2">
        <v>501</v>
      </c>
      <c r="B104" s="30">
        <v>0</v>
      </c>
      <c r="C104" s="30">
        <v>6.2168252430208903E-9</v>
      </c>
      <c r="D104" s="30">
        <v>4.4019965099823798E-10</v>
      </c>
      <c r="E104" s="30">
        <v>4.3561219390156701E-11</v>
      </c>
      <c r="F104" s="30">
        <v>0</v>
      </c>
      <c r="G104" s="3">
        <v>4.7889999999999999E-4</v>
      </c>
      <c r="H104" s="3"/>
      <c r="I104" s="3"/>
      <c r="J104" s="3"/>
      <c r="K104" s="3"/>
      <c r="M104" s="3"/>
    </row>
    <row r="105" spans="1:13" x14ac:dyDescent="0.2">
      <c r="A105" s="2">
        <v>502</v>
      </c>
      <c r="B105" s="30">
        <v>0</v>
      </c>
      <c r="C105" s="30">
        <v>4.35053683637839E-9</v>
      </c>
      <c r="D105" s="30">
        <v>5.3440179820439695E-10</v>
      </c>
      <c r="E105" s="30">
        <v>2.4147234618203601E-12</v>
      </c>
      <c r="F105" s="30">
        <v>0</v>
      </c>
      <c r="G105" s="3">
        <v>4.7203000000000002E-4</v>
      </c>
      <c r="H105" s="3"/>
      <c r="I105" s="3"/>
      <c r="J105" s="3"/>
      <c r="K105" s="3"/>
      <c r="L105" s="3"/>
      <c r="M105" s="3"/>
    </row>
    <row r="106" spans="1:13" x14ac:dyDescent="0.2">
      <c r="A106" s="2">
        <v>503</v>
      </c>
      <c r="B106" s="30">
        <v>0</v>
      </c>
      <c r="C106" s="30">
        <v>3.0883407452649001E-9</v>
      </c>
      <c r="D106" s="30">
        <v>7.26994731491872E-10</v>
      </c>
      <c r="E106" s="30">
        <v>2.63027039821435E-11</v>
      </c>
      <c r="F106" s="30">
        <v>0</v>
      </c>
      <c r="G106" s="3">
        <v>4.9605000000000005E-4</v>
      </c>
      <c r="H106" s="3"/>
      <c r="I106" s="3"/>
      <c r="J106" s="3"/>
      <c r="K106" s="3"/>
      <c r="L106" s="3"/>
      <c r="M106" s="3"/>
    </row>
    <row r="107" spans="1:13" x14ac:dyDescent="0.2">
      <c r="A107" s="2">
        <v>504</v>
      </c>
      <c r="B107" s="30">
        <v>0</v>
      </c>
      <c r="C107" s="30">
        <v>2.2265083081852602E-9</v>
      </c>
      <c r="D107" s="30">
        <v>9.0794100810531398E-10</v>
      </c>
      <c r="E107" s="30">
        <v>6.3668202578717794E-11</v>
      </c>
      <c r="F107" s="30">
        <v>0</v>
      </c>
      <c r="G107" s="3">
        <v>4.9401999999999996E-4</v>
      </c>
      <c r="H107" s="3"/>
      <c r="I107" s="3"/>
      <c r="J107" s="3"/>
      <c r="K107" s="3"/>
      <c r="L107" s="3"/>
      <c r="M107" s="3"/>
    </row>
    <row r="108" spans="1:13" x14ac:dyDescent="0.2">
      <c r="A108" s="2">
        <v>505</v>
      </c>
      <c r="B108" s="30">
        <v>0</v>
      </c>
      <c r="C108" s="30">
        <v>1.6173118843283199E-9</v>
      </c>
      <c r="D108" s="30">
        <v>1.2682282148374899E-9</v>
      </c>
      <c r="E108" s="30">
        <v>1.2142593912547701E-11</v>
      </c>
      <c r="F108" s="30">
        <v>0</v>
      </c>
      <c r="G108" s="3">
        <v>5.0933999999999994E-4</v>
      </c>
      <c r="H108" s="3"/>
      <c r="I108" s="3"/>
      <c r="J108" s="3"/>
      <c r="K108" s="3"/>
      <c r="M108" s="3"/>
    </row>
    <row r="109" spans="1:13" x14ac:dyDescent="0.2">
      <c r="A109" s="2">
        <v>506</v>
      </c>
      <c r="B109" s="30">
        <v>0</v>
      </c>
      <c r="C109" s="30">
        <v>1.11003043588094E-9</v>
      </c>
      <c r="D109" s="30">
        <v>1.74710519487598E-9</v>
      </c>
      <c r="E109" s="30">
        <v>3.6517578735656902E-11</v>
      </c>
      <c r="F109" s="30">
        <v>0</v>
      </c>
      <c r="G109" s="3">
        <v>5.1942999999999998E-4</v>
      </c>
      <c r="H109" s="3"/>
      <c r="I109" s="3"/>
      <c r="J109" s="3"/>
      <c r="K109" s="3"/>
      <c r="M109" s="3"/>
    </row>
    <row r="110" spans="1:13" x14ac:dyDescent="0.2">
      <c r="A110" s="2">
        <v>507</v>
      </c>
      <c r="B110" s="30">
        <v>0</v>
      </c>
      <c r="C110" s="30">
        <v>8.34760962356506E-10</v>
      </c>
      <c r="D110" s="30">
        <v>2.2611582721297701E-9</v>
      </c>
      <c r="E110" s="30">
        <v>4.7685684779013099E-11</v>
      </c>
      <c r="F110" s="30">
        <v>0</v>
      </c>
      <c r="G110" s="3">
        <v>5.2487999999999992E-4</v>
      </c>
      <c r="H110" s="3"/>
      <c r="I110" s="3"/>
      <c r="J110" s="3"/>
      <c r="K110" s="3"/>
      <c r="M110" s="3"/>
    </row>
    <row r="111" spans="1:13" x14ac:dyDescent="0.2">
      <c r="A111" s="2">
        <v>508</v>
      </c>
      <c r="B111" s="30">
        <v>0</v>
      </c>
      <c r="C111" s="30">
        <v>5.8756511024496799E-10</v>
      </c>
      <c r="D111" s="30">
        <v>3.06477426073885E-9</v>
      </c>
      <c r="E111" s="30">
        <v>3.9597706565545002E-12</v>
      </c>
      <c r="F111" s="30">
        <v>0</v>
      </c>
      <c r="G111" s="3">
        <v>5.4715000000000005E-4</v>
      </c>
      <c r="H111" s="3"/>
      <c r="I111" s="3"/>
      <c r="J111" s="3"/>
      <c r="K111" s="3"/>
      <c r="M111" s="3"/>
    </row>
    <row r="112" spans="1:13" x14ac:dyDescent="0.2">
      <c r="A112" s="2">
        <v>509</v>
      </c>
      <c r="B112" s="30">
        <v>0</v>
      </c>
      <c r="C112" s="30">
        <v>4.31878105595543E-10</v>
      </c>
      <c r="D112" s="30">
        <v>4.2878006296462402E-9</v>
      </c>
      <c r="E112" s="30">
        <v>1.0987780941078799E-10</v>
      </c>
      <c r="F112" s="30">
        <v>0</v>
      </c>
      <c r="G112" s="3">
        <v>5.4908000000000008E-4</v>
      </c>
      <c r="H112" s="3"/>
      <c r="I112" s="3"/>
      <c r="J112" s="3"/>
      <c r="K112" s="3"/>
      <c r="M112" s="3"/>
    </row>
    <row r="113" spans="1:13" x14ac:dyDescent="0.2">
      <c r="A113" s="2">
        <v>510</v>
      </c>
      <c r="B113" s="30">
        <v>0</v>
      </c>
      <c r="C113" s="30">
        <v>3.1873375654995601E-10</v>
      </c>
      <c r="D113" s="30">
        <v>5.98513387371166E-9</v>
      </c>
      <c r="E113" s="30">
        <v>1.5659937724422699E-11</v>
      </c>
      <c r="F113" s="30">
        <v>0</v>
      </c>
      <c r="G113" s="3">
        <v>5.555E-4</v>
      </c>
      <c r="H113" s="3"/>
      <c r="I113" s="3"/>
      <c r="J113" s="3"/>
      <c r="K113" s="3"/>
      <c r="M113" s="3"/>
    </row>
    <row r="114" spans="1:13" x14ac:dyDescent="0.2">
      <c r="A114" s="2">
        <v>511</v>
      </c>
      <c r="B114" s="30">
        <v>0</v>
      </c>
      <c r="C114" s="30">
        <v>2.32658300226517E-10</v>
      </c>
      <c r="D114" s="30">
        <v>8.0986905246916995E-9</v>
      </c>
      <c r="E114" s="30">
        <v>1.54111738434297E-10</v>
      </c>
      <c r="F114" s="30">
        <v>0</v>
      </c>
      <c r="G114" s="3">
        <v>5.7776000000000008E-4</v>
      </c>
      <c r="H114" s="3"/>
      <c r="I114" s="3"/>
      <c r="J114" s="3"/>
      <c r="K114" s="3"/>
      <c r="M114" s="3"/>
    </row>
    <row r="115" spans="1:13" x14ac:dyDescent="0.2">
      <c r="A115" s="2">
        <v>512</v>
      </c>
      <c r="B115" s="30">
        <v>0</v>
      </c>
      <c r="C115" s="30">
        <v>1.8297461925607801E-10</v>
      </c>
      <c r="D115" s="30">
        <v>1.14299056217784E-8</v>
      </c>
      <c r="E115" s="30">
        <v>9.3910021922263904E-12</v>
      </c>
      <c r="F115" s="30">
        <v>0</v>
      </c>
      <c r="G115" s="3">
        <v>5.7395999999999999E-4</v>
      </c>
      <c r="H115" s="3"/>
      <c r="I115" s="3"/>
      <c r="J115" s="3"/>
      <c r="K115" s="3"/>
      <c r="L115" s="3"/>
      <c r="M115" s="3"/>
    </row>
    <row r="116" spans="1:13" x14ac:dyDescent="0.2">
      <c r="A116" s="2">
        <v>513</v>
      </c>
      <c r="B116" s="30">
        <v>0</v>
      </c>
      <c r="C116" s="30">
        <v>1.27874227958794E-10</v>
      </c>
      <c r="D116" s="30">
        <v>1.5962651417240701E-8</v>
      </c>
      <c r="E116" s="30">
        <v>6.97563808632209E-12</v>
      </c>
      <c r="F116" s="30">
        <v>0</v>
      </c>
      <c r="G116" s="3">
        <v>5.9024999999999995E-4</v>
      </c>
      <c r="H116" s="3"/>
      <c r="I116" s="3"/>
      <c r="J116" s="3"/>
      <c r="K116" s="3"/>
      <c r="M116" s="3"/>
    </row>
    <row r="117" spans="1:13" x14ac:dyDescent="0.2">
      <c r="A117" s="2">
        <v>514</v>
      </c>
      <c r="B117" s="30">
        <v>0</v>
      </c>
      <c r="C117" s="30">
        <v>1.11279060041795E-10</v>
      </c>
      <c r="D117" s="30">
        <v>2.2150208932695801E-8</v>
      </c>
      <c r="E117" s="30">
        <v>3.5412436244353798E-12</v>
      </c>
      <c r="F117" s="30">
        <v>0</v>
      </c>
      <c r="G117" s="3">
        <v>5.7616000000000004E-4</v>
      </c>
      <c r="H117" s="3"/>
      <c r="I117" s="3"/>
      <c r="J117" s="3"/>
      <c r="K117" s="3"/>
      <c r="M117" s="3"/>
    </row>
    <row r="118" spans="1:13" x14ac:dyDescent="0.2">
      <c r="A118" s="2">
        <v>515</v>
      </c>
      <c r="B118" s="30">
        <v>0</v>
      </c>
      <c r="C118" s="30">
        <v>7.9856946075261601E-11</v>
      </c>
      <c r="D118" s="30">
        <v>3.12020834293692E-8</v>
      </c>
      <c r="E118" s="30">
        <v>2.1711715783880001E-11</v>
      </c>
      <c r="F118" s="30">
        <v>0</v>
      </c>
      <c r="G118" s="3">
        <v>6.0555000000000006E-4</v>
      </c>
      <c r="H118" s="3"/>
      <c r="I118" s="3"/>
      <c r="J118" s="3"/>
      <c r="K118" s="3"/>
      <c r="M118" s="3"/>
    </row>
    <row r="119" spans="1:13" x14ac:dyDescent="0.2">
      <c r="A119" s="2">
        <v>516</v>
      </c>
      <c r="B119" s="30">
        <v>0</v>
      </c>
      <c r="C119" s="30">
        <v>4.5603432199185001E-11</v>
      </c>
      <c r="D119" s="30">
        <v>4.4378483716960001E-8</v>
      </c>
      <c r="E119" s="30">
        <v>6.2280011870691601E-12</v>
      </c>
      <c r="F119" s="30">
        <v>0</v>
      </c>
      <c r="G119" s="3">
        <v>5.9251999999999992E-4</v>
      </c>
      <c r="H119" s="3"/>
      <c r="I119" s="3"/>
      <c r="J119" s="3"/>
      <c r="K119" s="3"/>
      <c r="M119" s="3"/>
    </row>
    <row r="120" spans="1:13" x14ac:dyDescent="0.2">
      <c r="A120" s="2">
        <v>517</v>
      </c>
      <c r="B120" s="30">
        <v>0</v>
      </c>
      <c r="C120" s="30">
        <v>4.5755430692147401E-11</v>
      </c>
      <c r="D120" s="30">
        <v>6.3572230202542395E-8</v>
      </c>
      <c r="E120" s="30">
        <v>8.4684770909070303E-11</v>
      </c>
      <c r="F120" s="30">
        <v>0</v>
      </c>
      <c r="G120" s="3">
        <v>6.0269000000000002E-4</v>
      </c>
      <c r="H120" s="3"/>
      <c r="I120" s="3"/>
      <c r="J120" s="3"/>
      <c r="K120" s="3"/>
      <c r="M120" s="3"/>
    </row>
    <row r="121" spans="1:13" x14ac:dyDescent="0.2">
      <c r="A121" s="2">
        <v>518</v>
      </c>
      <c r="B121" s="30">
        <v>0</v>
      </c>
      <c r="C121" s="30">
        <v>2.6566697734549E-11</v>
      </c>
      <c r="D121" s="30">
        <v>9.1528186084009003E-8</v>
      </c>
      <c r="E121" s="30">
        <v>8.3510994969613394E-11</v>
      </c>
      <c r="F121" s="30">
        <v>0</v>
      </c>
      <c r="G121" s="3">
        <v>6.0599999999999998E-4</v>
      </c>
      <c r="H121" s="3"/>
      <c r="I121" s="3"/>
      <c r="J121" s="3"/>
      <c r="K121" s="3"/>
      <c r="L121" s="3"/>
      <c r="M121" s="3"/>
    </row>
    <row r="122" spans="1:13" x14ac:dyDescent="0.2">
      <c r="A122" s="2">
        <v>519</v>
      </c>
      <c r="B122" s="30">
        <v>0</v>
      </c>
      <c r="C122" s="30">
        <v>3.0928422819625497E-11</v>
      </c>
      <c r="D122" s="30">
        <v>1.32169927092465E-7</v>
      </c>
      <c r="E122" s="30">
        <v>2.32075816844564E-10</v>
      </c>
      <c r="F122" s="30">
        <v>0</v>
      </c>
      <c r="G122" s="3">
        <v>6.3278999999999994E-4</v>
      </c>
      <c r="H122" s="3"/>
      <c r="I122" s="3"/>
      <c r="J122" s="3"/>
      <c r="K122" s="3"/>
      <c r="L122" s="3"/>
      <c r="M122" s="3"/>
    </row>
    <row r="123" spans="1:13" x14ac:dyDescent="0.2">
      <c r="A123" s="2">
        <v>520</v>
      </c>
      <c r="B123" s="30">
        <v>0</v>
      </c>
      <c r="C123" s="30">
        <v>1.8855083204162501E-11</v>
      </c>
      <c r="D123" s="30">
        <v>1.9374908939991499E-7</v>
      </c>
      <c r="E123" s="30">
        <v>2.47312321910396E-10</v>
      </c>
      <c r="F123" s="30">
        <v>0</v>
      </c>
      <c r="G123" s="3">
        <v>6.4425000000000007E-4</v>
      </c>
      <c r="H123" s="3"/>
      <c r="I123" s="3"/>
      <c r="J123" s="3"/>
      <c r="K123" s="3"/>
      <c r="L123" s="3"/>
      <c r="M123" s="3"/>
    </row>
    <row r="124" spans="1:13" x14ac:dyDescent="0.2">
      <c r="A124" s="2">
        <v>521</v>
      </c>
      <c r="B124" s="30">
        <v>0</v>
      </c>
      <c r="C124" s="30">
        <v>1.48351836757184E-11</v>
      </c>
      <c r="D124" s="30">
        <v>2.8669090834724703E-7</v>
      </c>
      <c r="E124" s="30">
        <v>2.0856894133677701E-10</v>
      </c>
      <c r="F124" s="30">
        <v>0</v>
      </c>
      <c r="G124" s="3">
        <v>6.6220999999999999E-4</v>
      </c>
      <c r="H124" s="3"/>
      <c r="I124" s="3"/>
      <c r="J124" s="3"/>
      <c r="K124" s="3"/>
      <c r="L124" s="3"/>
      <c r="M124" s="3"/>
    </row>
    <row r="125" spans="1:13" x14ac:dyDescent="0.2">
      <c r="A125" s="2">
        <v>522</v>
      </c>
      <c r="B125" s="30">
        <v>0</v>
      </c>
      <c r="C125" s="30">
        <v>1.45436322868829E-11</v>
      </c>
      <c r="D125" s="30">
        <v>4.31935270789533E-7</v>
      </c>
      <c r="E125" s="30">
        <v>2.32770470505447E-10</v>
      </c>
      <c r="F125" s="30">
        <v>0</v>
      </c>
      <c r="G125" s="3">
        <v>6.4875999999999985E-4</v>
      </c>
      <c r="H125" s="3"/>
      <c r="I125" s="3"/>
      <c r="J125" s="3"/>
      <c r="K125" s="3"/>
      <c r="L125" s="3"/>
      <c r="M125" s="3"/>
    </row>
    <row r="126" spans="1:13" x14ac:dyDescent="0.2">
      <c r="A126" s="2">
        <v>523</v>
      </c>
      <c r="B126" s="30">
        <v>0</v>
      </c>
      <c r="C126" s="30">
        <v>9.4682937395566295E-12</v>
      </c>
      <c r="D126" s="30">
        <v>6.5328371053440605E-7</v>
      </c>
      <c r="E126" s="30">
        <v>1.47678202676906E-10</v>
      </c>
      <c r="F126" s="30">
        <v>0</v>
      </c>
      <c r="G126" s="3">
        <v>6.5204E-4</v>
      </c>
      <c r="H126" s="3"/>
      <c r="I126" s="3"/>
      <c r="J126" s="3"/>
      <c r="K126" s="3"/>
      <c r="M126" s="3"/>
    </row>
    <row r="127" spans="1:13" x14ac:dyDescent="0.2">
      <c r="A127" s="2">
        <v>524</v>
      </c>
      <c r="B127" s="30">
        <v>0</v>
      </c>
      <c r="C127" s="30">
        <v>9.7583112456790296E-12</v>
      </c>
      <c r="D127" s="30">
        <v>1.0251656247928499E-6</v>
      </c>
      <c r="E127" s="30">
        <v>3.7754197846246201E-10</v>
      </c>
      <c r="F127" s="30">
        <v>0</v>
      </c>
      <c r="G127" s="3">
        <v>6.7506E-4</v>
      </c>
      <c r="H127" s="3"/>
      <c r="I127" s="3"/>
      <c r="J127" s="3"/>
      <c r="K127" s="3"/>
      <c r="L127" s="3"/>
      <c r="M127" s="3"/>
    </row>
    <row r="128" spans="1:13" x14ac:dyDescent="0.2">
      <c r="A128" s="2">
        <v>525</v>
      </c>
      <c r="B128" s="30">
        <v>0</v>
      </c>
      <c r="C128" s="30">
        <v>5.1676510903794504E-12</v>
      </c>
      <c r="D128" s="30">
        <v>1.6206415998535801E-6</v>
      </c>
      <c r="E128" s="30">
        <v>1.66675654105212E-10</v>
      </c>
      <c r="F128" s="30">
        <v>0</v>
      </c>
      <c r="G128" s="3">
        <v>6.6971000000000001E-4</v>
      </c>
      <c r="H128" s="3"/>
      <c r="I128" s="3"/>
      <c r="J128" s="3"/>
      <c r="K128" s="3"/>
      <c r="M128" s="3"/>
    </row>
    <row r="129" spans="1:13" x14ac:dyDescent="0.2">
      <c r="A129" s="2">
        <v>526</v>
      </c>
      <c r="B129" s="30">
        <v>0</v>
      </c>
      <c r="C129" s="30">
        <v>3.8515479958843598E-12</v>
      </c>
      <c r="D129" s="30">
        <v>2.6773249649974699E-6</v>
      </c>
      <c r="E129" s="30">
        <v>4.2083356439499301E-10</v>
      </c>
      <c r="F129" s="30">
        <v>0</v>
      </c>
      <c r="G129" s="3">
        <v>6.9280000000000014E-4</v>
      </c>
      <c r="H129" s="3"/>
      <c r="I129" s="3"/>
      <c r="J129" s="3"/>
      <c r="K129" s="3"/>
      <c r="L129" s="3"/>
      <c r="M129" s="3"/>
    </row>
    <row r="130" spans="1:13" x14ac:dyDescent="0.2">
      <c r="A130" s="2">
        <v>527</v>
      </c>
      <c r="B130" s="30">
        <v>0</v>
      </c>
      <c r="C130" s="30">
        <v>9.9030668344485803E-12</v>
      </c>
      <c r="D130" s="30">
        <v>4.53963535875363E-6</v>
      </c>
      <c r="E130" s="30">
        <v>5.1731510659998003E-10</v>
      </c>
      <c r="F130" s="30">
        <v>0</v>
      </c>
      <c r="G130" s="3">
        <v>6.7333999999999992E-4</v>
      </c>
      <c r="H130" s="3"/>
      <c r="I130" s="3"/>
      <c r="J130" s="3"/>
      <c r="K130" s="3"/>
      <c r="L130" s="3"/>
      <c r="M130" s="3"/>
    </row>
    <row r="131" spans="1:13" x14ac:dyDescent="0.2">
      <c r="A131" s="2">
        <v>528</v>
      </c>
      <c r="B131" s="30">
        <v>0</v>
      </c>
      <c r="C131" s="30">
        <v>4.0772885505486302E-13</v>
      </c>
      <c r="D131" s="30">
        <v>8.0970857021174699E-6</v>
      </c>
      <c r="E131" s="30">
        <v>4.8932479245325904E-10</v>
      </c>
      <c r="F131" s="30">
        <v>0</v>
      </c>
      <c r="G131" s="3">
        <v>6.9290999999999992E-4</v>
      </c>
      <c r="H131" s="3"/>
      <c r="I131" s="3"/>
      <c r="J131" s="3"/>
      <c r="K131" s="3"/>
      <c r="L131" s="3"/>
      <c r="M131" s="3"/>
    </row>
    <row r="132" spans="1:13" x14ac:dyDescent="0.2">
      <c r="A132" s="2">
        <v>529</v>
      </c>
      <c r="B132" s="30">
        <v>0</v>
      </c>
      <c r="C132" s="30">
        <v>1.40852821436408E-12</v>
      </c>
      <c r="D132" s="30">
        <v>1.49972313259881E-5</v>
      </c>
      <c r="E132" s="30">
        <v>5.72632792732552E-10</v>
      </c>
      <c r="F132" s="30">
        <v>0</v>
      </c>
      <c r="G132" s="3">
        <v>6.9247999999999998E-4</v>
      </c>
      <c r="H132" s="3"/>
      <c r="I132" s="3"/>
      <c r="J132" s="3"/>
      <c r="K132" s="3"/>
      <c r="M132" s="3"/>
    </row>
    <row r="133" spans="1:13" x14ac:dyDescent="0.2">
      <c r="A133" s="2">
        <v>530</v>
      </c>
      <c r="B133" s="30">
        <v>0</v>
      </c>
      <c r="C133" s="30">
        <v>3.4623157987304701E-12</v>
      </c>
      <c r="D133" s="30">
        <v>2.93495461681995E-5</v>
      </c>
      <c r="E133" s="30">
        <v>7.97543301538998E-10</v>
      </c>
      <c r="F133" s="30">
        <v>0</v>
      </c>
      <c r="G133" s="3">
        <v>7.1907999999999998E-4</v>
      </c>
      <c r="H133" s="3"/>
      <c r="I133" s="3"/>
      <c r="J133" s="3"/>
      <c r="K133" s="3"/>
      <c r="M133" s="3"/>
    </row>
    <row r="134" spans="1:13" x14ac:dyDescent="0.2">
      <c r="A134" s="2">
        <v>531</v>
      </c>
      <c r="B134" s="30">
        <v>0</v>
      </c>
      <c r="C134" s="30">
        <v>2.9134400546016299E-14</v>
      </c>
      <c r="D134" s="30">
        <v>6.1938836272161399E-5</v>
      </c>
      <c r="E134" s="30">
        <v>7.7939044154997603E-10</v>
      </c>
      <c r="F134" s="30">
        <v>0</v>
      </c>
      <c r="G134" s="3">
        <v>7.2869000000000005E-4</v>
      </c>
      <c r="H134" s="3"/>
      <c r="I134" s="3"/>
      <c r="J134" s="3"/>
      <c r="K134" s="3"/>
      <c r="L134" s="3"/>
      <c r="M134" s="3"/>
    </row>
    <row r="135" spans="1:13" x14ac:dyDescent="0.2">
      <c r="A135" s="2">
        <v>532</v>
      </c>
      <c r="B135" s="30">
        <v>0</v>
      </c>
      <c r="C135" s="30">
        <v>2.7061552912772201E-12</v>
      </c>
      <c r="D135" s="30">
        <v>1.37298960211183E-4</v>
      </c>
      <c r="E135" s="30">
        <v>1.02630973260343E-9</v>
      </c>
      <c r="F135" s="30">
        <v>0</v>
      </c>
      <c r="G135" s="3">
        <v>7.2446000000000012E-4</v>
      </c>
      <c r="H135" s="3"/>
      <c r="I135" s="3"/>
      <c r="J135" s="3"/>
      <c r="K135" s="3"/>
      <c r="L135" s="3"/>
      <c r="M135" s="3"/>
    </row>
    <row r="136" spans="1:13" x14ac:dyDescent="0.2">
      <c r="A136" s="2">
        <v>533</v>
      </c>
      <c r="B136" s="30">
        <v>0</v>
      </c>
      <c r="C136" s="30">
        <v>1.5503734271277399E-12</v>
      </c>
      <c r="D136" s="30">
        <v>2.96506236774912E-4</v>
      </c>
      <c r="E136" s="30">
        <v>9.7672790623115502E-10</v>
      </c>
      <c r="F136" s="30">
        <v>0</v>
      </c>
      <c r="G136" s="3">
        <v>7.3766000000000001E-4</v>
      </c>
      <c r="H136" s="3"/>
      <c r="I136" s="3"/>
      <c r="J136" s="3"/>
      <c r="K136" s="3"/>
      <c r="L136" s="3"/>
    </row>
    <row r="137" spans="1:13" x14ac:dyDescent="0.2">
      <c r="A137" s="2">
        <v>534</v>
      </c>
      <c r="B137" s="30">
        <v>0</v>
      </c>
      <c r="C137" s="30">
        <v>2.9426056174977699E-13</v>
      </c>
      <c r="D137" s="30">
        <v>5.5639351398312502E-4</v>
      </c>
      <c r="E137" s="30">
        <v>1.2084907266002E-9</v>
      </c>
      <c r="F137" s="30">
        <v>0</v>
      </c>
      <c r="G137" s="3">
        <v>7.5649000000000007E-4</v>
      </c>
      <c r="H137" s="3"/>
      <c r="I137" s="3"/>
      <c r="J137" s="3"/>
      <c r="K137" s="3"/>
    </row>
    <row r="138" spans="1:13" x14ac:dyDescent="0.2">
      <c r="A138" s="2">
        <v>535</v>
      </c>
      <c r="B138" s="30">
        <v>0</v>
      </c>
      <c r="C138" s="30">
        <v>2.6497771659461702E-12</v>
      </c>
      <c r="D138" s="30">
        <v>8.5168253958616403E-4</v>
      </c>
      <c r="E138" s="30">
        <v>1.56316614128221E-9</v>
      </c>
      <c r="F138" s="30">
        <v>0</v>
      </c>
      <c r="G138" s="3">
        <v>7.5882000000000011E-4</v>
      </c>
      <c r="H138" s="3"/>
      <c r="I138" s="3"/>
      <c r="J138" s="3"/>
      <c r="K138" s="3"/>
      <c r="L138" s="3"/>
    </row>
    <row r="139" spans="1:13" x14ac:dyDescent="0.2">
      <c r="A139" s="2">
        <v>536</v>
      </c>
      <c r="B139" s="30">
        <v>0</v>
      </c>
      <c r="C139" s="30">
        <v>4.28254913047891E-12</v>
      </c>
      <c r="D139" s="30">
        <v>1.0723582456979399E-3</v>
      </c>
      <c r="E139" s="30">
        <v>2.2290961413238598E-9</v>
      </c>
      <c r="F139" s="30">
        <v>0</v>
      </c>
      <c r="G139" s="3">
        <v>7.8299000000000012E-4</v>
      </c>
      <c r="H139" s="3"/>
      <c r="I139" s="3"/>
      <c r="J139" s="3"/>
      <c r="K139" s="3"/>
      <c r="L139" s="3"/>
      <c r="M139" s="3"/>
    </row>
    <row r="140" spans="1:13" x14ac:dyDescent="0.2">
      <c r="A140" s="2">
        <v>537</v>
      </c>
      <c r="B140" s="30">
        <v>0</v>
      </c>
      <c r="C140" s="30">
        <v>4.88190387180239E-14</v>
      </c>
      <c r="D140" s="30">
        <v>1.17087144937889E-3</v>
      </c>
      <c r="E140" s="30">
        <v>2.2958840135115401E-9</v>
      </c>
      <c r="F140" s="30">
        <v>0</v>
      </c>
      <c r="G140" s="3">
        <v>8.0021999999999992E-4</v>
      </c>
      <c r="H140" s="3"/>
      <c r="I140" s="3"/>
      <c r="J140" s="3"/>
      <c r="K140" s="3"/>
      <c r="L140" s="3"/>
    </row>
    <row r="141" spans="1:13" x14ac:dyDescent="0.2">
      <c r="A141" s="2">
        <v>538</v>
      </c>
      <c r="B141" s="30">
        <v>0</v>
      </c>
      <c r="C141" s="30">
        <v>1.3137324403716701E-12</v>
      </c>
      <c r="D141" s="30">
        <v>1.1871895569201599E-3</v>
      </c>
      <c r="E141" s="30">
        <v>2.8753963854665499E-9</v>
      </c>
      <c r="F141" s="30">
        <v>0</v>
      </c>
      <c r="G141" s="3">
        <v>7.8686999999999995E-4</v>
      </c>
      <c r="H141" s="3"/>
      <c r="I141" s="3"/>
      <c r="J141" s="3"/>
      <c r="K141" s="3"/>
      <c r="L141" s="3"/>
    </row>
    <row r="142" spans="1:13" x14ac:dyDescent="0.2">
      <c r="A142" s="2">
        <v>539</v>
      </c>
      <c r="B142" s="30">
        <v>0</v>
      </c>
      <c r="C142" s="30">
        <v>5.7031563787752095E-13</v>
      </c>
      <c r="D142" s="30">
        <v>1.17525597079799E-3</v>
      </c>
      <c r="E142" s="30">
        <v>3.2846143873099402E-9</v>
      </c>
      <c r="F142" s="30">
        <v>0</v>
      </c>
      <c r="G142" s="3">
        <v>8.1064000000000006E-4</v>
      </c>
      <c r="H142" s="3"/>
      <c r="I142" s="3"/>
      <c r="J142" s="3"/>
      <c r="K142" s="3"/>
      <c r="L142" s="3"/>
      <c r="M142" s="3"/>
    </row>
    <row r="143" spans="1:13" x14ac:dyDescent="0.2">
      <c r="A143" s="2">
        <v>540</v>
      </c>
      <c r="B143" s="30">
        <v>0</v>
      </c>
      <c r="C143" s="30">
        <v>1.1058736784201599E-12</v>
      </c>
      <c r="D143" s="30">
        <v>1.14855113245557E-3</v>
      </c>
      <c r="E143" s="30">
        <v>3.9781326922095504E-9</v>
      </c>
      <c r="F143" s="30">
        <v>0</v>
      </c>
      <c r="G143" s="3">
        <v>8.2757999999999996E-4</v>
      </c>
      <c r="H143" s="3"/>
      <c r="I143" s="3"/>
      <c r="J143" s="3"/>
      <c r="K143" s="3"/>
      <c r="L143" s="3"/>
      <c r="M143" s="3"/>
    </row>
    <row r="144" spans="1:13" x14ac:dyDescent="0.2">
      <c r="A144" s="2">
        <v>541</v>
      </c>
      <c r="B144" s="30">
        <v>0</v>
      </c>
      <c r="C144" s="30">
        <v>1.4998531149331799E-12</v>
      </c>
      <c r="D144" s="30">
        <v>1.0923816006489101E-3</v>
      </c>
      <c r="E144" s="30">
        <v>5.0338435796103498E-9</v>
      </c>
      <c r="F144" s="30">
        <v>0</v>
      </c>
      <c r="G144" s="3">
        <v>8.2411000000000008E-4</v>
      </c>
      <c r="H144" s="3"/>
      <c r="I144" s="3"/>
      <c r="J144" s="3"/>
      <c r="K144" s="3"/>
      <c r="L144" s="3"/>
      <c r="M144" s="3"/>
    </row>
    <row r="145" spans="1:13" x14ac:dyDescent="0.2">
      <c r="A145" s="2">
        <v>542</v>
      </c>
      <c r="B145" s="30">
        <v>0</v>
      </c>
      <c r="C145" s="30">
        <v>1.9206268397695201E-12</v>
      </c>
      <c r="D145" s="30">
        <v>9.7601049327032696E-4</v>
      </c>
      <c r="E145" s="30">
        <v>6.0492875480814E-9</v>
      </c>
      <c r="F145" s="30">
        <v>0</v>
      </c>
      <c r="G145" s="3">
        <v>8.3557000000000011E-4</v>
      </c>
      <c r="H145" s="3"/>
      <c r="I145" s="3"/>
      <c r="J145" s="3"/>
      <c r="K145" s="3"/>
      <c r="L145" s="3"/>
    </row>
    <row r="146" spans="1:13" x14ac:dyDescent="0.2">
      <c r="A146" s="2">
        <v>543</v>
      </c>
      <c r="B146" s="30">
        <v>0</v>
      </c>
      <c r="C146" s="30">
        <v>1.3773287178364899E-12</v>
      </c>
      <c r="D146" s="30">
        <v>7.71638925875165E-4</v>
      </c>
      <c r="E146" s="30">
        <v>7.7365870311897292E-9</v>
      </c>
      <c r="F146" s="30">
        <v>4.26109181144915E-12</v>
      </c>
      <c r="G146" s="3">
        <v>8.4979000000000012E-4</v>
      </c>
      <c r="H146" s="3"/>
      <c r="I146" s="3"/>
      <c r="J146" s="3"/>
      <c r="K146" s="3"/>
      <c r="L146" s="3"/>
    </row>
    <row r="147" spans="1:13" x14ac:dyDescent="0.2">
      <c r="A147" s="2">
        <v>544</v>
      </c>
      <c r="B147" s="30">
        <v>0</v>
      </c>
      <c r="C147" s="30">
        <v>1.73102098816816E-12</v>
      </c>
      <c r="D147" s="30">
        <v>5.0477624714184504E-4</v>
      </c>
      <c r="E147" s="30">
        <v>9.6574170688006902E-9</v>
      </c>
      <c r="F147" s="30">
        <v>5.4163506684985599E-12</v>
      </c>
      <c r="G147" s="3">
        <v>8.671699999999999E-4</v>
      </c>
      <c r="H147" s="3"/>
      <c r="I147" s="3"/>
      <c r="J147" s="3"/>
      <c r="K147" s="3"/>
      <c r="L147" s="3"/>
    </row>
    <row r="148" spans="1:13" x14ac:dyDescent="0.2">
      <c r="A148" s="2">
        <v>545</v>
      </c>
      <c r="B148" s="30">
        <v>0</v>
      </c>
      <c r="C148" s="30">
        <v>8.1788875574763697E-13</v>
      </c>
      <c r="D148" s="30">
        <v>2.7615372421017302E-4</v>
      </c>
      <c r="E148" s="30">
        <v>1.2381441140116999E-8</v>
      </c>
      <c r="F148" s="30">
        <v>1.4068842502487899E-11</v>
      </c>
      <c r="G148" s="3">
        <v>8.5299999999999992E-4</v>
      </c>
      <c r="H148" s="3"/>
      <c r="I148" s="3"/>
      <c r="J148" s="3"/>
      <c r="K148" s="3"/>
    </row>
    <row r="149" spans="1:13" x14ac:dyDescent="0.2">
      <c r="A149" s="2">
        <v>546</v>
      </c>
      <c r="B149" s="30">
        <v>0</v>
      </c>
      <c r="C149" s="30">
        <v>1.78011626912065E-12</v>
      </c>
      <c r="D149" s="30">
        <v>1.3528447765841299E-4</v>
      </c>
      <c r="E149" s="30">
        <v>1.5746322990003199E-8</v>
      </c>
      <c r="F149" s="30">
        <v>8.9477610136054494E-12</v>
      </c>
      <c r="G149" s="3">
        <v>8.587200000000001E-4</v>
      </c>
      <c r="H149" s="3"/>
      <c r="I149" s="3"/>
      <c r="J149" s="3"/>
      <c r="K149" s="3"/>
      <c r="L149" s="3"/>
    </row>
    <row r="150" spans="1:13" x14ac:dyDescent="0.2">
      <c r="A150" s="2">
        <v>547</v>
      </c>
      <c r="B150" s="30">
        <v>0</v>
      </c>
      <c r="C150" s="30">
        <v>7.3025798615714701E-13</v>
      </c>
      <c r="D150" s="30">
        <v>6.5041288322019501E-5</v>
      </c>
      <c r="E150" s="30">
        <v>2.0627992148940899E-8</v>
      </c>
      <c r="F150" s="30">
        <v>5.6315756463092001E-12</v>
      </c>
      <c r="G150" s="3">
        <v>9.0078999999999995E-4</v>
      </c>
      <c r="H150" s="3"/>
      <c r="I150" s="3"/>
      <c r="J150" s="3"/>
      <c r="K150" s="3"/>
      <c r="L150" s="3"/>
    </row>
    <row r="151" spans="1:13" x14ac:dyDescent="0.2">
      <c r="A151" s="2">
        <v>548</v>
      </c>
      <c r="B151" s="30">
        <v>0</v>
      </c>
      <c r="C151" s="30">
        <v>3.42577830574314E-13</v>
      </c>
      <c r="D151" s="30">
        <v>3.2591135770839599E-5</v>
      </c>
      <c r="E151" s="30">
        <v>2.6958645275921799E-8</v>
      </c>
      <c r="F151" s="30">
        <v>2.0758027719636802E-12</v>
      </c>
      <c r="G151" s="3">
        <v>9.2117000000000002E-4</v>
      </c>
      <c r="H151" s="3"/>
      <c r="I151" s="3"/>
      <c r="J151" s="3"/>
      <c r="K151" s="3"/>
      <c r="M151" s="3"/>
    </row>
    <row r="152" spans="1:13" x14ac:dyDescent="0.2">
      <c r="A152" s="2">
        <v>549</v>
      </c>
      <c r="B152" s="30">
        <v>0</v>
      </c>
      <c r="C152" s="30">
        <v>1.2642172639874201E-12</v>
      </c>
      <c r="D152" s="30">
        <v>1.7268314286228601E-5</v>
      </c>
      <c r="E152" s="30">
        <v>3.5292001230370303E-8</v>
      </c>
      <c r="F152" s="30">
        <v>3.0813096498114902E-12</v>
      </c>
      <c r="G152" s="3">
        <v>9.1953000000000011E-4</v>
      </c>
      <c r="H152" s="3"/>
      <c r="I152" s="3"/>
      <c r="J152" s="3"/>
      <c r="K152" s="3"/>
      <c r="L152" s="3"/>
    </row>
    <row r="153" spans="1:13" x14ac:dyDescent="0.2">
      <c r="A153" s="2">
        <v>550</v>
      </c>
      <c r="B153" s="30">
        <v>0</v>
      </c>
      <c r="C153" s="30">
        <v>2.9216127649580901E-12</v>
      </c>
      <c r="D153" s="30">
        <v>9.7572179115159005E-6</v>
      </c>
      <c r="E153" s="30">
        <v>4.7323185855692598E-8</v>
      </c>
      <c r="F153" s="30">
        <v>1.07243770498877E-12</v>
      </c>
      <c r="G153" s="3">
        <v>9.545100000000001E-4</v>
      </c>
      <c r="H153" s="3"/>
      <c r="I153" s="3"/>
      <c r="J153" s="3"/>
      <c r="K153" s="3"/>
      <c r="L153" s="3"/>
      <c r="M153" s="3"/>
    </row>
    <row r="154" spans="1:13" x14ac:dyDescent="0.2">
      <c r="A154" s="2">
        <v>551</v>
      </c>
      <c r="B154" s="30">
        <v>0</v>
      </c>
      <c r="C154" s="30">
        <v>2.21267445751687E-13</v>
      </c>
      <c r="D154" s="30">
        <v>5.8335788657109802E-6</v>
      </c>
      <c r="E154" s="30">
        <v>6.4680217649479096E-8</v>
      </c>
      <c r="F154" s="30">
        <v>8.1673937396416596E-13</v>
      </c>
      <c r="G154" s="3">
        <v>9.4971000000000009E-4</v>
      </c>
      <c r="H154" s="3"/>
      <c r="I154" s="3"/>
      <c r="J154" s="3"/>
      <c r="K154" s="3"/>
      <c r="L154" s="3"/>
      <c r="M154" s="3"/>
    </row>
    <row r="155" spans="1:13" x14ac:dyDescent="0.2">
      <c r="A155" s="2">
        <v>552</v>
      </c>
      <c r="B155" s="30">
        <v>0</v>
      </c>
      <c r="C155" s="30">
        <v>7.5067057524422497E-13</v>
      </c>
      <c r="D155" s="30">
        <v>3.5750105020147399E-6</v>
      </c>
      <c r="E155" s="30">
        <v>8.9543924051149699E-8</v>
      </c>
      <c r="F155" s="30">
        <v>1.5255714609499899E-12</v>
      </c>
      <c r="G155" s="3">
        <v>9.7511000000000006E-4</v>
      </c>
      <c r="H155" s="3"/>
      <c r="I155" s="3"/>
      <c r="J155" s="3"/>
      <c r="K155" s="3"/>
      <c r="L155" s="3"/>
      <c r="M155" s="3"/>
    </row>
    <row r="156" spans="1:13" x14ac:dyDescent="0.2">
      <c r="A156" s="2">
        <v>553</v>
      </c>
      <c r="B156" s="30">
        <v>0</v>
      </c>
      <c r="C156" s="30">
        <v>1.2730975749270501E-12</v>
      </c>
      <c r="D156" s="30">
        <v>2.2905683488803998E-6</v>
      </c>
      <c r="E156" s="30">
        <v>1.2543540172709799E-7</v>
      </c>
      <c r="F156" s="30">
        <v>1.36495180755349E-12</v>
      </c>
      <c r="G156" s="3">
        <v>9.7141000000000013E-4</v>
      </c>
      <c r="H156" s="3"/>
      <c r="I156" s="3"/>
      <c r="J156" s="3"/>
      <c r="K156" s="3"/>
      <c r="L156" s="3"/>
    </row>
    <row r="157" spans="1:13" x14ac:dyDescent="0.2">
      <c r="A157" s="2">
        <v>554</v>
      </c>
      <c r="B157" s="30">
        <v>0</v>
      </c>
      <c r="C157" s="30">
        <v>1.2973308461296201E-12</v>
      </c>
      <c r="D157" s="30">
        <v>1.52208171619532E-6</v>
      </c>
      <c r="E157" s="30">
        <v>1.8040995325070899E-7</v>
      </c>
      <c r="F157" s="30">
        <v>2.3166742416550499E-12</v>
      </c>
      <c r="G157" s="3">
        <v>1.0030000000000002E-3</v>
      </c>
      <c r="H157" s="3"/>
      <c r="I157" s="3"/>
      <c r="J157" s="3"/>
      <c r="K157" s="3"/>
      <c r="L157" s="3"/>
    </row>
    <row r="158" spans="1:13" x14ac:dyDescent="0.2">
      <c r="A158" s="2">
        <v>555</v>
      </c>
      <c r="B158" s="30">
        <v>0</v>
      </c>
      <c r="C158" s="30">
        <v>1.46104816479959E-12</v>
      </c>
      <c r="D158" s="30">
        <v>1.0346639522361701E-6</v>
      </c>
      <c r="E158" s="30">
        <v>2.6768033731803999E-7</v>
      </c>
      <c r="F158" s="30">
        <v>5.7826549841785105E-14</v>
      </c>
      <c r="G158" s="3">
        <v>9.9536000000000004E-4</v>
      </c>
      <c r="H158" s="3"/>
      <c r="I158" s="3"/>
      <c r="J158" s="3"/>
      <c r="K158" s="3"/>
      <c r="L158" s="3"/>
    </row>
    <row r="159" spans="1:13" x14ac:dyDescent="0.2">
      <c r="A159" s="2">
        <v>556</v>
      </c>
      <c r="B159" s="30">
        <v>0</v>
      </c>
      <c r="C159" s="30">
        <v>1.2535705452218401E-12</v>
      </c>
      <c r="D159" s="30">
        <v>7.2275080867061997E-7</v>
      </c>
      <c r="E159" s="30">
        <v>4.0062667615056801E-7</v>
      </c>
      <c r="F159" s="30">
        <v>3.1265428435449601E-12</v>
      </c>
      <c r="G159" s="3">
        <v>9.9802999999999979E-4</v>
      </c>
      <c r="H159" s="3"/>
      <c r="I159" s="3"/>
      <c r="J159" s="3"/>
      <c r="K159" s="3"/>
      <c r="L159" s="3"/>
    </row>
    <row r="160" spans="1:13" x14ac:dyDescent="0.2">
      <c r="A160" s="2">
        <v>557</v>
      </c>
      <c r="B160" s="30">
        <v>0</v>
      </c>
      <c r="C160" s="30">
        <v>8.1089487792148305E-14</v>
      </c>
      <c r="D160" s="30">
        <v>5.15403270121234E-7</v>
      </c>
      <c r="E160" s="30">
        <v>6.1985510655425397E-7</v>
      </c>
      <c r="F160" s="30">
        <v>2.1680410353398501E-12</v>
      </c>
      <c r="G160" s="3">
        <v>1.0165999999999999E-3</v>
      </c>
      <c r="H160" s="3"/>
      <c r="I160" s="3"/>
      <c r="J160" s="3"/>
      <c r="K160" s="3"/>
      <c r="L160" s="3"/>
    </row>
    <row r="161" spans="1:13" x14ac:dyDescent="0.2">
      <c r="A161" s="2">
        <v>558</v>
      </c>
      <c r="B161" s="30">
        <v>0</v>
      </c>
      <c r="C161" s="30">
        <v>5.5764046000681301E-13</v>
      </c>
      <c r="D161" s="30">
        <v>3.7539671970764901E-7</v>
      </c>
      <c r="E161" s="30">
        <v>9.8787553886702704E-7</v>
      </c>
      <c r="F161" s="30">
        <v>8.3633599326204801E-13</v>
      </c>
      <c r="G161" s="3">
        <v>1.0457000000000001E-3</v>
      </c>
      <c r="H161" s="3"/>
      <c r="I161" s="3"/>
      <c r="J161" s="3"/>
      <c r="K161" s="3"/>
      <c r="L161" s="3"/>
      <c r="M161" s="3"/>
    </row>
    <row r="162" spans="1:13" x14ac:dyDescent="0.2">
      <c r="A162" s="2">
        <v>559</v>
      </c>
      <c r="B162" s="30">
        <v>0</v>
      </c>
      <c r="C162" s="30">
        <v>7.2577154797640101E-13</v>
      </c>
      <c r="D162" s="30">
        <v>2.80046254680553E-7</v>
      </c>
      <c r="E162" s="30">
        <v>1.62810617014497E-6</v>
      </c>
      <c r="F162" s="30">
        <v>3.1573231516264101E-13</v>
      </c>
      <c r="G162" s="3">
        <v>1.0617000000000001E-3</v>
      </c>
      <c r="H162" s="3"/>
      <c r="I162" s="3"/>
      <c r="J162" s="3"/>
      <c r="K162" s="3"/>
      <c r="M162" s="3"/>
    </row>
    <row r="163" spans="1:13" x14ac:dyDescent="0.2">
      <c r="A163" s="2">
        <v>560</v>
      </c>
      <c r="B163" s="30">
        <v>0</v>
      </c>
      <c r="C163" s="30">
        <v>2.30345381742365E-13</v>
      </c>
      <c r="D163" s="30">
        <v>2.1098893789665801E-7</v>
      </c>
      <c r="E163" s="30">
        <v>2.8067500125290402E-6</v>
      </c>
      <c r="F163" s="30">
        <v>2.1080374151769601E-12</v>
      </c>
      <c r="G163" s="3">
        <v>1.0754E-3</v>
      </c>
      <c r="H163" s="3"/>
      <c r="I163" s="3"/>
      <c r="J163" s="3"/>
      <c r="K163" s="3"/>
      <c r="L163" s="3"/>
      <c r="M163" s="3"/>
    </row>
    <row r="164" spans="1:13" x14ac:dyDescent="0.2">
      <c r="A164" s="2">
        <v>561</v>
      </c>
      <c r="B164" s="30">
        <v>0</v>
      </c>
      <c r="C164" s="30">
        <v>2.1960433961139301E-12</v>
      </c>
      <c r="D164" s="30">
        <v>1.61731542454775E-7</v>
      </c>
      <c r="E164" s="30">
        <v>5.1092104183813601E-6</v>
      </c>
      <c r="F164" s="30">
        <v>2.4445237063545201E-12</v>
      </c>
      <c r="G164" s="3">
        <v>1.0741000000000001E-3</v>
      </c>
      <c r="H164" s="3"/>
      <c r="I164" s="3"/>
      <c r="J164" s="3"/>
      <c r="K164" s="3"/>
      <c r="L164" s="3"/>
      <c r="M164" s="3"/>
    </row>
    <row r="165" spans="1:13" x14ac:dyDescent="0.2">
      <c r="A165" s="2">
        <v>562</v>
      </c>
      <c r="B165" s="30">
        <v>0</v>
      </c>
      <c r="C165" s="30">
        <v>1.59991916198846E-13</v>
      </c>
      <c r="D165" s="30">
        <v>1.2584982312083801E-7</v>
      </c>
      <c r="E165" s="30">
        <v>9.9159008753313399E-6</v>
      </c>
      <c r="F165" s="30">
        <v>1.54007021688583E-12</v>
      </c>
      <c r="G165" s="3">
        <v>1.0985999999999999E-3</v>
      </c>
      <c r="H165" s="3"/>
      <c r="I165" s="3"/>
      <c r="J165" s="3"/>
      <c r="K165" s="3"/>
      <c r="L165" s="3"/>
      <c r="M165" s="3"/>
    </row>
    <row r="166" spans="1:13" x14ac:dyDescent="0.2">
      <c r="A166" s="2">
        <v>563</v>
      </c>
      <c r="B166" s="30">
        <v>0</v>
      </c>
      <c r="C166" s="30">
        <v>0</v>
      </c>
      <c r="D166" s="30">
        <v>9.8618404883411E-8</v>
      </c>
      <c r="E166" s="30">
        <v>2.0516941545585301E-5</v>
      </c>
      <c r="F166" s="30">
        <v>9.0149746802828602E-13</v>
      </c>
      <c r="G166" s="3">
        <v>1.1372000000000001E-3</v>
      </c>
      <c r="H166" s="3"/>
      <c r="I166" s="3"/>
      <c r="J166" s="3"/>
      <c r="K166" s="3"/>
      <c r="M166" s="3"/>
    </row>
    <row r="167" spans="1:13" x14ac:dyDescent="0.2">
      <c r="A167" s="2">
        <v>564</v>
      </c>
      <c r="B167" s="30">
        <v>0</v>
      </c>
      <c r="C167" s="30">
        <v>0</v>
      </c>
      <c r="D167" s="30">
        <v>7.8160843245013194E-8</v>
      </c>
      <c r="E167" s="30">
        <v>4.6081261131768303E-5</v>
      </c>
      <c r="F167" s="30">
        <v>1.3122489908765E-13</v>
      </c>
      <c r="G167" s="3">
        <v>1.1346999999999998E-3</v>
      </c>
      <c r="H167" s="3"/>
      <c r="I167" s="3"/>
      <c r="J167" s="3"/>
      <c r="K167" s="3"/>
      <c r="M167" s="3"/>
    </row>
    <row r="168" spans="1:13" x14ac:dyDescent="0.2">
      <c r="A168" s="2">
        <v>565</v>
      </c>
      <c r="B168" s="30">
        <v>0</v>
      </c>
      <c r="C168" s="30">
        <v>0</v>
      </c>
      <c r="D168" s="30">
        <v>6.27562362316218E-8</v>
      </c>
      <c r="E168" s="30">
        <v>1.11686537591486E-4</v>
      </c>
      <c r="F168" s="30">
        <v>1.7075236776738299E-12</v>
      </c>
      <c r="G168" s="3">
        <v>1.1275999999999999E-3</v>
      </c>
      <c r="H168" s="3"/>
      <c r="I168" s="3"/>
      <c r="J168" s="3"/>
      <c r="K168" s="3"/>
      <c r="M168" s="3"/>
    </row>
    <row r="169" spans="1:13" x14ac:dyDescent="0.2">
      <c r="A169" s="2">
        <v>566</v>
      </c>
      <c r="B169" s="30">
        <v>0</v>
      </c>
      <c r="C169" s="30">
        <v>0</v>
      </c>
      <c r="D169" s="30">
        <v>5.1393868940866398E-8</v>
      </c>
      <c r="E169" s="30">
        <v>2.5637020039009998E-4</v>
      </c>
      <c r="F169" s="30">
        <v>4.6469308522176603E-12</v>
      </c>
      <c r="G169" s="3">
        <v>1.1513999999999999E-3</v>
      </c>
      <c r="H169" s="3"/>
      <c r="I169" s="3"/>
      <c r="J169" s="3"/>
      <c r="K169" s="3"/>
      <c r="M169" s="3"/>
    </row>
    <row r="170" spans="1:13" x14ac:dyDescent="0.2">
      <c r="A170" s="2">
        <v>567</v>
      </c>
      <c r="B170" s="30">
        <v>0</v>
      </c>
      <c r="C170" s="30">
        <v>0</v>
      </c>
      <c r="D170" s="30">
        <v>4.1282405598883401E-8</v>
      </c>
      <c r="E170" s="30">
        <v>4.87314028651459E-4</v>
      </c>
      <c r="F170" s="30">
        <v>1.36011883821702E-12</v>
      </c>
      <c r="G170" s="3">
        <v>1.1636000000000001E-3</v>
      </c>
      <c r="H170" s="3"/>
      <c r="I170" s="3"/>
      <c r="J170" s="3"/>
      <c r="K170" s="3"/>
      <c r="M170" s="3"/>
    </row>
    <row r="171" spans="1:13" x14ac:dyDescent="0.2">
      <c r="A171" s="2">
        <v>568</v>
      </c>
      <c r="B171" s="30">
        <v>0</v>
      </c>
      <c r="C171" s="30">
        <v>0</v>
      </c>
      <c r="D171" s="30">
        <v>3.4358592680545001E-8</v>
      </c>
      <c r="E171" s="30">
        <v>7.1504198741623095E-4</v>
      </c>
      <c r="F171" s="30">
        <v>6.7473598136478003E-12</v>
      </c>
      <c r="G171" s="3">
        <v>1.1782000000000001E-3</v>
      </c>
      <c r="H171" s="3"/>
      <c r="I171" s="3"/>
      <c r="J171" s="3"/>
      <c r="K171" s="3"/>
      <c r="M171" s="3"/>
    </row>
    <row r="172" spans="1:13" x14ac:dyDescent="0.2">
      <c r="A172" s="2">
        <v>569</v>
      </c>
      <c r="B172" s="30">
        <v>0</v>
      </c>
      <c r="C172" s="30">
        <v>0</v>
      </c>
      <c r="D172" s="30">
        <v>2.8261082671756E-8</v>
      </c>
      <c r="E172" s="30">
        <v>8.5884959221421903E-4</v>
      </c>
      <c r="F172" s="30">
        <v>1.3063609167215399E-12</v>
      </c>
      <c r="G172" s="3">
        <v>1.1982E-3</v>
      </c>
      <c r="H172" s="3"/>
      <c r="I172" s="3"/>
      <c r="J172" s="3"/>
      <c r="K172" s="3"/>
      <c r="M172" s="3"/>
    </row>
    <row r="173" spans="1:13" x14ac:dyDescent="0.2">
      <c r="A173" s="2">
        <v>570</v>
      </c>
      <c r="B173" s="30">
        <v>0</v>
      </c>
      <c r="C173" s="30">
        <v>0</v>
      </c>
      <c r="D173" s="30">
        <v>2.3976762993815701E-8</v>
      </c>
      <c r="E173" s="30">
        <v>9.1465806194964696E-4</v>
      </c>
      <c r="F173" s="30">
        <v>2.8298315233975302E-12</v>
      </c>
      <c r="G173" s="3">
        <v>1.2015999999999999E-3</v>
      </c>
      <c r="H173" s="3"/>
      <c r="I173" s="3"/>
      <c r="J173" s="3"/>
      <c r="K173" s="3"/>
      <c r="L173" s="3"/>
      <c r="M173" s="3"/>
    </row>
    <row r="174" spans="1:13" x14ac:dyDescent="0.2">
      <c r="A174" s="2">
        <v>571</v>
      </c>
      <c r="B174" s="30">
        <v>0</v>
      </c>
      <c r="C174" s="30">
        <v>0</v>
      </c>
      <c r="D174" s="30">
        <v>2.03132533954935E-8</v>
      </c>
      <c r="E174" s="30">
        <v>9.1827739215434297E-4</v>
      </c>
      <c r="F174" s="30">
        <v>3.8052462847828301E-12</v>
      </c>
      <c r="G174" s="3">
        <v>1.227E-3</v>
      </c>
      <c r="H174" s="3"/>
      <c r="I174" s="3"/>
      <c r="J174" s="3"/>
      <c r="K174" s="3"/>
      <c r="M174" s="3"/>
    </row>
    <row r="175" spans="1:13" x14ac:dyDescent="0.2">
      <c r="A175" s="2">
        <v>572</v>
      </c>
      <c r="B175" s="30">
        <v>0</v>
      </c>
      <c r="C175" s="30">
        <v>0</v>
      </c>
      <c r="D175" s="30">
        <v>1.7267589988990399E-8</v>
      </c>
      <c r="E175" s="30">
        <v>8.9360762117395899E-4</v>
      </c>
      <c r="F175" s="30">
        <v>7.7833667076826303E-13</v>
      </c>
      <c r="G175" s="3">
        <v>1.2394000000000001E-3</v>
      </c>
      <c r="H175" s="3"/>
      <c r="I175" s="3"/>
      <c r="J175" s="3"/>
      <c r="K175" s="3"/>
      <c r="M175" s="3"/>
    </row>
    <row r="176" spans="1:13" x14ac:dyDescent="0.2">
      <c r="A176" s="2">
        <v>573</v>
      </c>
      <c r="B176" s="30">
        <v>0</v>
      </c>
      <c r="C176" s="30">
        <v>0</v>
      </c>
      <c r="D176" s="30">
        <v>1.5007238213159199E-8</v>
      </c>
      <c r="E176" s="30">
        <v>8.6126373993655899E-4</v>
      </c>
      <c r="F176" s="30">
        <v>2.8514784899788E-12</v>
      </c>
      <c r="G176" s="3">
        <v>1.2294000000000001E-3</v>
      </c>
      <c r="H176" s="3"/>
      <c r="I176" s="3"/>
      <c r="J176" s="3"/>
      <c r="K176" s="3"/>
      <c r="L176" s="3"/>
      <c r="M176" s="3"/>
    </row>
    <row r="177" spans="1:13" x14ac:dyDescent="0.2">
      <c r="A177" s="2">
        <v>574</v>
      </c>
      <c r="B177" s="30">
        <v>0</v>
      </c>
      <c r="C177" s="30">
        <v>0</v>
      </c>
      <c r="D177" s="30">
        <v>1.2922384025592401E-8</v>
      </c>
      <c r="E177" s="30">
        <v>8.0780957631623903E-4</v>
      </c>
      <c r="F177" s="30">
        <v>4.7493287299583904E-13</v>
      </c>
      <c r="G177" s="3">
        <v>1.2512000000000001E-3</v>
      </c>
      <c r="H177" s="3"/>
      <c r="I177" s="3"/>
      <c r="J177" s="3"/>
      <c r="K177" s="3"/>
      <c r="M177" s="3"/>
    </row>
    <row r="178" spans="1:13" x14ac:dyDescent="0.2">
      <c r="A178" s="2">
        <v>575</v>
      </c>
      <c r="B178" s="30">
        <v>0</v>
      </c>
      <c r="C178" s="30">
        <v>0</v>
      </c>
      <c r="D178" s="30">
        <v>1.10724078570768E-8</v>
      </c>
      <c r="E178" s="30">
        <v>6.6102651321387103E-4</v>
      </c>
      <c r="F178" s="30">
        <v>1.9485041420535E-12</v>
      </c>
      <c r="G178" s="3">
        <v>1.2658000000000001E-3</v>
      </c>
      <c r="H178" s="3"/>
      <c r="I178" s="3"/>
      <c r="J178" s="3"/>
      <c r="K178" s="3"/>
      <c r="M178" s="3"/>
    </row>
    <row r="179" spans="1:13" x14ac:dyDescent="0.2">
      <c r="A179" s="2">
        <v>576</v>
      </c>
      <c r="B179" s="30">
        <v>0</v>
      </c>
      <c r="C179" s="30">
        <v>0</v>
      </c>
      <c r="D179" s="30">
        <v>9.5614429265770493E-9</v>
      </c>
      <c r="E179" s="30">
        <v>4.1848899610618902E-4</v>
      </c>
      <c r="F179" s="30">
        <v>1.08150826991855E-12</v>
      </c>
      <c r="G179" s="3">
        <v>1.2897999999999998E-3</v>
      </c>
      <c r="H179" s="3"/>
      <c r="I179" s="3"/>
      <c r="J179" s="3"/>
      <c r="K179" s="3"/>
      <c r="M179" s="3"/>
    </row>
    <row r="180" spans="1:13" x14ac:dyDescent="0.2">
      <c r="A180" s="2">
        <v>577</v>
      </c>
      <c r="B180" s="30">
        <v>0</v>
      </c>
      <c r="C180" s="30">
        <v>0</v>
      </c>
      <c r="D180" s="30">
        <v>8.4370516249080192E-9</v>
      </c>
      <c r="E180" s="30">
        <v>1.5704869094197501E-4</v>
      </c>
      <c r="F180" s="30">
        <v>2.6025181160477201E-12</v>
      </c>
      <c r="G180" s="3">
        <v>1.2913000000000002E-3</v>
      </c>
      <c r="H180" s="3"/>
      <c r="I180" s="3"/>
      <c r="J180" s="3"/>
      <c r="K180" s="3"/>
      <c r="M180" s="3"/>
    </row>
    <row r="181" spans="1:13" x14ac:dyDescent="0.2">
      <c r="A181" s="2">
        <v>578</v>
      </c>
      <c r="B181" s="30">
        <v>0</v>
      </c>
      <c r="C181" s="30">
        <v>0</v>
      </c>
      <c r="D181" s="30">
        <v>7.4036070470569602E-9</v>
      </c>
      <c r="E181" s="30">
        <v>7.8225994513478599E-5</v>
      </c>
      <c r="F181" s="30">
        <v>2.23363673697944E-12</v>
      </c>
      <c r="G181" s="3">
        <v>1.2923000000000001E-3</v>
      </c>
      <c r="H181" s="3"/>
      <c r="I181" s="3"/>
      <c r="J181" s="3"/>
      <c r="K181" s="3"/>
      <c r="M181" s="3"/>
    </row>
    <row r="182" spans="1:13" x14ac:dyDescent="0.2">
      <c r="A182" s="2">
        <v>579</v>
      </c>
      <c r="B182" s="30">
        <v>0</v>
      </c>
      <c r="C182" s="30">
        <v>0</v>
      </c>
      <c r="D182" s="30">
        <v>6.8246058402763099E-9</v>
      </c>
      <c r="E182" s="30">
        <v>3.1078923431882599E-5</v>
      </c>
      <c r="F182" s="30">
        <v>1.9857430349259502E-12</v>
      </c>
      <c r="G182" s="3">
        <v>1.3212E-3</v>
      </c>
      <c r="H182" s="3"/>
      <c r="I182" s="3"/>
      <c r="J182" s="3"/>
      <c r="K182" s="3"/>
      <c r="M182" s="3"/>
    </row>
    <row r="183" spans="1:13" x14ac:dyDescent="0.2">
      <c r="A183" s="2">
        <v>580</v>
      </c>
      <c r="B183" s="30">
        <v>0</v>
      </c>
      <c r="C183" s="30">
        <v>0</v>
      </c>
      <c r="D183" s="30">
        <v>5.8915046839614097E-9</v>
      </c>
      <c r="E183" s="30">
        <v>1.36645022374906E-5</v>
      </c>
      <c r="F183" s="30">
        <v>1.09905945114873E-12</v>
      </c>
      <c r="G183" s="3">
        <v>1.3488E-3</v>
      </c>
      <c r="H183" s="3"/>
      <c r="I183" s="3"/>
      <c r="J183" s="3"/>
      <c r="K183" s="3"/>
      <c r="L183" s="3"/>
      <c r="M183" s="3"/>
    </row>
    <row r="184" spans="1:13" x14ac:dyDescent="0.2">
      <c r="A184" s="2">
        <v>581</v>
      </c>
      <c r="B184" s="30">
        <v>0</v>
      </c>
      <c r="C184" s="30">
        <v>0</v>
      </c>
      <c r="D184" s="30">
        <v>5.1342593857073197E-9</v>
      </c>
      <c r="E184" s="30">
        <v>6.6412245858059296E-6</v>
      </c>
      <c r="F184" s="30">
        <v>4.38118559030738E-12</v>
      </c>
      <c r="G184" s="3">
        <v>1.3383000000000002E-3</v>
      </c>
      <c r="H184" s="3"/>
      <c r="I184" s="3"/>
      <c r="J184" s="3"/>
      <c r="K184" s="3"/>
      <c r="L184" s="3"/>
      <c r="M184" s="3"/>
    </row>
    <row r="185" spans="1:13" x14ac:dyDescent="0.2">
      <c r="A185" s="2">
        <v>582</v>
      </c>
      <c r="B185" s="30">
        <v>0</v>
      </c>
      <c r="C185" s="30">
        <v>0</v>
      </c>
      <c r="D185" s="30">
        <v>4.5851320953190802E-9</v>
      </c>
      <c r="E185" s="30">
        <v>3.5343214091199499E-6</v>
      </c>
      <c r="F185" s="30">
        <v>3.04489541837226E-12</v>
      </c>
      <c r="G185" s="3">
        <v>1.3403999999999998E-3</v>
      </c>
      <c r="H185" s="3"/>
      <c r="I185" s="3"/>
      <c r="J185" s="3"/>
      <c r="K185" s="3"/>
      <c r="M185" s="3"/>
    </row>
    <row r="186" spans="1:13" x14ac:dyDescent="0.2">
      <c r="A186" s="2">
        <v>583</v>
      </c>
      <c r="B186" s="30">
        <v>0</v>
      </c>
      <c r="C186" s="30">
        <v>0</v>
      </c>
      <c r="D186" s="30">
        <v>4.1198207469999497E-9</v>
      </c>
      <c r="E186" s="30">
        <v>2.0056754423773398E-6</v>
      </c>
      <c r="F186" s="30">
        <v>2.82266470111647E-12</v>
      </c>
      <c r="G186" s="3">
        <v>1.3347000000000001E-3</v>
      </c>
      <c r="H186" s="3"/>
      <c r="I186" s="3"/>
      <c r="J186" s="3"/>
      <c r="K186" s="3"/>
      <c r="M186" s="3"/>
    </row>
    <row r="187" spans="1:13" x14ac:dyDescent="0.2">
      <c r="A187" s="2">
        <v>584</v>
      </c>
      <c r="B187" s="30">
        <v>0</v>
      </c>
      <c r="C187" s="30">
        <v>0</v>
      </c>
      <c r="D187" s="30">
        <v>3.9366221478913597E-9</v>
      </c>
      <c r="E187" s="30">
        <v>1.20972568260345E-6</v>
      </c>
      <c r="F187" s="30">
        <v>5.5301531081535302E-12</v>
      </c>
      <c r="G187" s="3">
        <v>1.3678E-3</v>
      </c>
      <c r="H187" s="3"/>
      <c r="I187" s="3"/>
      <c r="J187" s="3"/>
      <c r="K187" s="3"/>
      <c r="M187" s="3"/>
    </row>
    <row r="188" spans="1:13" x14ac:dyDescent="0.2">
      <c r="A188" s="2">
        <v>585</v>
      </c>
      <c r="B188" s="30">
        <v>0</v>
      </c>
      <c r="C188" s="30">
        <v>0</v>
      </c>
      <c r="D188" s="30">
        <v>3.2950415487945302E-9</v>
      </c>
      <c r="E188" s="30">
        <v>7.6554501813033503E-7</v>
      </c>
      <c r="F188" s="30">
        <v>2.31852214763004E-12</v>
      </c>
      <c r="G188" s="3">
        <v>1.3691999999999997E-3</v>
      </c>
      <c r="H188" s="3"/>
      <c r="I188" s="3"/>
      <c r="J188" s="3"/>
      <c r="K188" s="3"/>
      <c r="M188" s="3"/>
    </row>
    <row r="189" spans="1:13" x14ac:dyDescent="0.2">
      <c r="A189" s="2">
        <v>586</v>
      </c>
      <c r="B189" s="30">
        <v>0</v>
      </c>
      <c r="C189" s="30">
        <v>0</v>
      </c>
      <c r="D189" s="30">
        <v>2.7186866304243601E-9</v>
      </c>
      <c r="E189" s="30">
        <v>5.06014743136833E-7</v>
      </c>
      <c r="F189" s="30">
        <v>4.0892675324394599E-12</v>
      </c>
      <c r="G189" s="3">
        <v>1.4056000000000001E-3</v>
      </c>
      <c r="H189" s="3"/>
      <c r="I189" s="3"/>
      <c r="J189" s="3"/>
      <c r="K189" s="3"/>
      <c r="L189" s="3"/>
      <c r="M189" s="3"/>
    </row>
    <row r="190" spans="1:13" x14ac:dyDescent="0.2">
      <c r="A190" s="2">
        <v>587</v>
      </c>
      <c r="B190" s="30">
        <v>0</v>
      </c>
      <c r="C190" s="30">
        <v>0</v>
      </c>
      <c r="D190" s="30">
        <v>2.8532049999562202E-9</v>
      </c>
      <c r="E190" s="30">
        <v>3.4373621875501602E-7</v>
      </c>
      <c r="F190" s="30">
        <v>4.27750470342636E-12</v>
      </c>
      <c r="G190" s="3">
        <v>1.4268000000000002E-3</v>
      </c>
      <c r="H190" s="3"/>
      <c r="I190" s="3"/>
      <c r="J190" s="3"/>
      <c r="K190" s="3"/>
      <c r="M190" s="3"/>
    </row>
    <row r="191" spans="1:13" x14ac:dyDescent="0.2">
      <c r="A191" s="2">
        <v>588</v>
      </c>
      <c r="B191" s="30">
        <v>0</v>
      </c>
      <c r="C191" s="30">
        <v>0</v>
      </c>
      <c r="D191" s="30">
        <v>2.4640839415393201E-9</v>
      </c>
      <c r="E191" s="30">
        <v>2.3967786792952001E-7</v>
      </c>
      <c r="F191" s="30">
        <v>1.4670394506542599E-13</v>
      </c>
      <c r="G191" s="3">
        <v>1.4161999999999998E-3</v>
      </c>
      <c r="H191" s="3"/>
      <c r="I191" s="3"/>
      <c r="J191" s="3"/>
      <c r="K191" s="3"/>
      <c r="M191" s="3"/>
    </row>
    <row r="192" spans="1:13" x14ac:dyDescent="0.2">
      <c r="A192" s="2">
        <v>589</v>
      </c>
      <c r="B192" s="30">
        <v>0</v>
      </c>
      <c r="C192" s="30">
        <v>0</v>
      </c>
      <c r="D192" s="30">
        <v>2.0201257003784302E-9</v>
      </c>
      <c r="E192" s="30">
        <v>1.7113281499897101E-7</v>
      </c>
      <c r="F192" s="30">
        <v>3.5672430200294901E-12</v>
      </c>
      <c r="G192" s="3">
        <v>1.4319000000000003E-3</v>
      </c>
      <c r="H192" s="3"/>
      <c r="I192" s="3"/>
      <c r="J192" s="3"/>
      <c r="K192" s="3"/>
      <c r="L192" s="3"/>
      <c r="M192" s="3"/>
    </row>
    <row r="193" spans="1:13" x14ac:dyDescent="0.2">
      <c r="A193" s="2">
        <v>590</v>
      </c>
      <c r="B193" s="30">
        <v>0</v>
      </c>
      <c r="C193" s="30">
        <v>0</v>
      </c>
      <c r="D193" s="30">
        <v>2.0197105841639002E-9</v>
      </c>
      <c r="E193" s="30">
        <v>1.2369465967987399E-7</v>
      </c>
      <c r="F193" s="30">
        <v>6.2328155588860903E-12</v>
      </c>
      <c r="G193" s="3">
        <v>1.4470000000000002E-3</v>
      </c>
      <c r="H193" s="3"/>
      <c r="I193" s="3"/>
      <c r="J193" s="3"/>
      <c r="K193" s="3"/>
      <c r="M193" s="3"/>
    </row>
    <row r="194" spans="1:13" x14ac:dyDescent="0.2">
      <c r="A194" s="2">
        <v>591</v>
      </c>
      <c r="B194" s="30">
        <v>0</v>
      </c>
      <c r="C194" s="30">
        <v>0</v>
      </c>
      <c r="D194" s="30">
        <v>1.67519319247975E-9</v>
      </c>
      <c r="E194" s="30">
        <v>9.1965390151206103E-8</v>
      </c>
      <c r="F194" s="30">
        <v>1.98347347881346E-12</v>
      </c>
      <c r="G194" s="3">
        <v>1.451E-3</v>
      </c>
      <c r="H194" s="3"/>
      <c r="I194" s="3"/>
      <c r="J194" s="3"/>
      <c r="K194" s="3"/>
      <c r="L194" s="3"/>
      <c r="M194" s="3"/>
    </row>
    <row r="195" spans="1:13" x14ac:dyDescent="0.2">
      <c r="A195" s="2">
        <v>592</v>
      </c>
      <c r="B195" s="30">
        <v>0</v>
      </c>
      <c r="C195" s="30">
        <v>0</v>
      </c>
      <c r="D195" s="30">
        <v>1.5903154566491501E-9</v>
      </c>
      <c r="E195" s="30">
        <v>6.9620191397868794E-8</v>
      </c>
      <c r="F195" s="30">
        <v>4.23666381846436E-12</v>
      </c>
      <c r="G195" s="3">
        <v>1.4595000000000001E-3</v>
      </c>
      <c r="H195" s="3"/>
      <c r="I195" s="3"/>
      <c r="J195" s="3"/>
      <c r="K195" s="3"/>
      <c r="L195" s="3"/>
      <c r="M195" s="3"/>
    </row>
    <row r="196" spans="1:13" x14ac:dyDescent="0.2">
      <c r="A196" s="2">
        <v>593</v>
      </c>
      <c r="B196" s="30">
        <v>0</v>
      </c>
      <c r="C196" s="30">
        <v>0</v>
      </c>
      <c r="D196" s="30">
        <v>1.5119636748734401E-9</v>
      </c>
      <c r="E196" s="30">
        <v>5.3498744171968003E-8</v>
      </c>
      <c r="F196" s="30">
        <v>1.8361464013073698E-12</v>
      </c>
      <c r="G196" s="3">
        <v>1.4725999999999999E-3</v>
      </c>
      <c r="H196" s="3"/>
      <c r="I196" s="3"/>
      <c r="J196" s="3"/>
      <c r="K196" s="3"/>
      <c r="L196" s="3"/>
      <c r="M196" s="3"/>
    </row>
    <row r="197" spans="1:13" x14ac:dyDescent="0.2">
      <c r="A197" s="2">
        <v>594</v>
      </c>
      <c r="B197" s="30">
        <v>0</v>
      </c>
      <c r="C197" s="30">
        <v>0</v>
      </c>
      <c r="D197" s="30">
        <v>1.21288505270154E-9</v>
      </c>
      <c r="E197" s="30">
        <v>4.1139561809298502E-8</v>
      </c>
      <c r="F197" s="30">
        <v>7.4329830987156602E-12</v>
      </c>
      <c r="G197" s="3">
        <v>1.4671E-3</v>
      </c>
      <c r="H197" s="3"/>
      <c r="I197" s="3"/>
      <c r="J197" s="3"/>
      <c r="K197" s="3"/>
      <c r="L197" s="3"/>
      <c r="M197" s="3"/>
    </row>
    <row r="198" spans="1:13" x14ac:dyDescent="0.2">
      <c r="A198" s="2">
        <v>595</v>
      </c>
      <c r="B198" s="30">
        <v>0</v>
      </c>
      <c r="C198" s="30">
        <v>0</v>
      </c>
      <c r="D198" s="30">
        <v>1.08878465868997E-9</v>
      </c>
      <c r="E198" s="30">
        <v>3.2774931019620097E-8</v>
      </c>
      <c r="F198" s="30">
        <v>8.5378509621718502E-12</v>
      </c>
      <c r="G198" s="3">
        <v>1.4760000000000001E-3</v>
      </c>
      <c r="H198" s="3"/>
      <c r="I198" s="3"/>
      <c r="J198" s="3"/>
      <c r="K198" s="3"/>
      <c r="L198" s="3"/>
      <c r="M198" s="3"/>
    </row>
    <row r="199" spans="1:13" x14ac:dyDescent="0.2">
      <c r="A199" s="2">
        <v>596</v>
      </c>
      <c r="B199" s="30">
        <v>0</v>
      </c>
      <c r="C199" s="30">
        <v>0</v>
      </c>
      <c r="D199" s="30">
        <v>1.0297284910177401E-9</v>
      </c>
      <c r="E199" s="30">
        <v>2.5812213079681599E-8</v>
      </c>
      <c r="F199" s="30">
        <v>1.69835722811949E-12</v>
      </c>
      <c r="G199" s="3">
        <v>1.4609000000000002E-3</v>
      </c>
      <c r="H199" s="3"/>
      <c r="I199" s="3"/>
      <c r="J199" s="3"/>
      <c r="K199" s="3"/>
      <c r="L199" s="3"/>
      <c r="M199" s="3"/>
    </row>
    <row r="200" spans="1:13" x14ac:dyDescent="0.2">
      <c r="A200" s="2">
        <v>597</v>
      </c>
      <c r="B200" s="30">
        <v>0</v>
      </c>
      <c r="C200" s="30">
        <v>0</v>
      </c>
      <c r="D200" s="30">
        <v>8.7186361241303699E-10</v>
      </c>
      <c r="E200" s="30">
        <v>2.06181224200711E-8</v>
      </c>
      <c r="F200" s="30">
        <v>3.44687907272692E-12</v>
      </c>
      <c r="G200" s="3">
        <v>1.4824000000000003E-3</v>
      </c>
      <c r="H200" s="3"/>
      <c r="I200" s="3"/>
      <c r="J200" s="3"/>
      <c r="K200" s="3"/>
      <c r="L200" s="3"/>
      <c r="M200" s="3"/>
    </row>
    <row r="201" spans="1:13" x14ac:dyDescent="0.2">
      <c r="A201" s="2">
        <v>598</v>
      </c>
      <c r="B201" s="30">
        <v>0</v>
      </c>
      <c r="C201" s="30">
        <v>0</v>
      </c>
      <c r="D201" s="30">
        <v>8.2786139594587605E-10</v>
      </c>
      <c r="E201" s="30">
        <v>1.6313418991999499E-8</v>
      </c>
      <c r="F201" s="30">
        <v>6.17931436734173E-12</v>
      </c>
      <c r="G201" s="3">
        <v>1.4734000000000001E-3</v>
      </c>
      <c r="H201" s="3"/>
      <c r="I201" s="3"/>
      <c r="J201" s="3"/>
      <c r="K201" s="3"/>
      <c r="L201" s="3"/>
      <c r="M201" s="3"/>
    </row>
    <row r="202" spans="1:13" x14ac:dyDescent="0.2">
      <c r="A202" s="2">
        <v>599</v>
      </c>
      <c r="B202" s="30">
        <v>0</v>
      </c>
      <c r="C202" s="30">
        <v>0</v>
      </c>
      <c r="D202" s="30">
        <v>5.6073261311501498E-10</v>
      </c>
      <c r="E202" s="30">
        <v>1.28871624530096E-8</v>
      </c>
      <c r="F202" s="30">
        <v>4.5968399297195997E-12</v>
      </c>
      <c r="G202" s="3">
        <v>1.5001000000000001E-3</v>
      </c>
      <c r="H202" s="3"/>
      <c r="I202" s="3"/>
      <c r="J202" s="3"/>
      <c r="K202" s="3"/>
      <c r="L202" s="3"/>
      <c r="M202" s="3"/>
    </row>
    <row r="203" spans="1:13" x14ac:dyDescent="0.2">
      <c r="A203" s="2">
        <v>600</v>
      </c>
      <c r="B203" s="30">
        <v>0</v>
      </c>
      <c r="C203" s="30">
        <v>0</v>
      </c>
      <c r="D203" s="30">
        <v>6.5197996205234096E-10</v>
      </c>
      <c r="E203" s="30">
        <v>1.06468657668709E-8</v>
      </c>
      <c r="F203" s="30">
        <v>7.4585613383820098E-13</v>
      </c>
      <c r="G203" s="3">
        <v>1.5226999999999999E-3</v>
      </c>
      <c r="H203" s="3"/>
      <c r="I203" s="3"/>
      <c r="J203" s="3"/>
      <c r="K203" s="3"/>
      <c r="L203" s="3"/>
      <c r="M203" s="3"/>
    </row>
    <row r="204" spans="1:13" x14ac:dyDescent="0.2">
      <c r="A204" s="2">
        <v>601</v>
      </c>
      <c r="B204" s="30">
        <v>0</v>
      </c>
      <c r="C204" s="30">
        <v>0</v>
      </c>
      <c r="D204" s="30">
        <v>6.1842757275367499E-10</v>
      </c>
      <c r="E204" s="30">
        <v>8.4010896203453996E-9</v>
      </c>
      <c r="F204" s="30">
        <v>1.28597256724635E-11</v>
      </c>
      <c r="G204" s="3">
        <v>1.5249000000000003E-3</v>
      </c>
      <c r="H204" s="3"/>
      <c r="I204" s="3"/>
      <c r="J204" s="3"/>
      <c r="K204" s="3"/>
      <c r="M204" s="3"/>
    </row>
    <row r="205" spans="1:13" x14ac:dyDescent="0.2">
      <c r="A205" s="2">
        <v>602</v>
      </c>
      <c r="B205" s="30">
        <v>0</v>
      </c>
      <c r="C205" s="30">
        <v>0</v>
      </c>
      <c r="D205" s="30">
        <v>5.2046520363491997E-10</v>
      </c>
      <c r="E205" s="30">
        <v>6.5914354659138498E-9</v>
      </c>
      <c r="F205" s="30">
        <v>2.1666285171065499E-11</v>
      </c>
      <c r="G205" s="3">
        <v>1.5200999999999999E-3</v>
      </c>
      <c r="H205" s="3"/>
      <c r="I205" s="3"/>
      <c r="J205" s="3"/>
      <c r="K205" s="3"/>
      <c r="M205" s="3"/>
    </row>
    <row r="206" spans="1:13" x14ac:dyDescent="0.2">
      <c r="A206" s="2">
        <v>603</v>
      </c>
      <c r="B206" s="30">
        <v>0</v>
      </c>
      <c r="C206" s="30">
        <v>0</v>
      </c>
      <c r="D206" s="30">
        <v>3.83297006335057E-10</v>
      </c>
      <c r="E206" s="30">
        <v>5.5078141185452304E-9</v>
      </c>
      <c r="F206" s="30">
        <v>2.3669744034341099E-11</v>
      </c>
      <c r="G206" s="3">
        <v>1.5027000000000003E-3</v>
      </c>
      <c r="H206" s="3"/>
      <c r="I206" s="3"/>
      <c r="J206" s="3"/>
      <c r="K206" s="3"/>
      <c r="L206" s="3"/>
      <c r="M206" s="3"/>
    </row>
    <row r="207" spans="1:13" x14ac:dyDescent="0.2">
      <c r="A207" s="2">
        <v>604</v>
      </c>
      <c r="B207" s="30">
        <v>0</v>
      </c>
      <c r="C207" s="30">
        <v>0</v>
      </c>
      <c r="D207" s="30">
        <v>3.1954523176745299E-10</v>
      </c>
      <c r="E207" s="30">
        <v>4.4268243549874697E-9</v>
      </c>
      <c r="F207" s="30">
        <v>2.8644370453057901E-11</v>
      </c>
      <c r="G207" s="3">
        <v>1.5018E-3</v>
      </c>
      <c r="H207" s="3"/>
      <c r="I207" s="3"/>
      <c r="J207" s="3"/>
      <c r="K207" s="3"/>
      <c r="M207" s="3"/>
    </row>
    <row r="208" spans="1:13" x14ac:dyDescent="0.2">
      <c r="A208" s="2">
        <v>605</v>
      </c>
      <c r="B208" s="30">
        <v>0</v>
      </c>
      <c r="C208" s="30">
        <v>0</v>
      </c>
      <c r="D208" s="30">
        <v>4.4586874370692999E-10</v>
      </c>
      <c r="E208" s="30">
        <v>3.54080310446981E-9</v>
      </c>
      <c r="F208" s="30">
        <v>4.9414354019221797E-11</v>
      </c>
      <c r="G208" s="3">
        <v>1.4914000000000001E-3</v>
      </c>
      <c r="H208" s="3"/>
      <c r="I208" s="3"/>
      <c r="J208" s="3"/>
      <c r="K208" s="3"/>
      <c r="M208" s="3"/>
    </row>
    <row r="209" spans="1:13" x14ac:dyDescent="0.2">
      <c r="A209" s="2">
        <v>606</v>
      </c>
      <c r="B209" s="30">
        <v>0</v>
      </c>
      <c r="C209" s="30">
        <v>0</v>
      </c>
      <c r="D209" s="30">
        <v>2.6382898369687898E-10</v>
      </c>
      <c r="E209" s="30">
        <v>2.87927689682301E-9</v>
      </c>
      <c r="F209" s="30">
        <v>5.6988529883728197E-11</v>
      </c>
      <c r="G209" s="3">
        <v>1.5084999999999999E-3</v>
      </c>
      <c r="H209" s="3"/>
      <c r="I209" s="3"/>
      <c r="J209" s="3"/>
      <c r="K209" s="3"/>
      <c r="M209" s="3"/>
    </row>
    <row r="210" spans="1:13" x14ac:dyDescent="0.2">
      <c r="A210" s="2">
        <v>607</v>
      </c>
      <c r="B210" s="30">
        <v>0</v>
      </c>
      <c r="C210" s="30">
        <v>0</v>
      </c>
      <c r="D210" s="30">
        <v>2.9333280198048201E-10</v>
      </c>
      <c r="E210" s="30">
        <v>2.2769783814358101E-9</v>
      </c>
      <c r="F210" s="30">
        <v>7.9669150131270301E-11</v>
      </c>
      <c r="G210" s="3">
        <v>1.5087000000000002E-3</v>
      </c>
      <c r="H210" s="3"/>
      <c r="I210" s="3"/>
      <c r="J210" s="3"/>
      <c r="K210" s="3"/>
      <c r="M210" s="3"/>
    </row>
    <row r="211" spans="1:13" x14ac:dyDescent="0.2">
      <c r="A211" s="2">
        <v>608</v>
      </c>
      <c r="B211" s="30">
        <v>0</v>
      </c>
      <c r="C211" s="30">
        <v>0</v>
      </c>
      <c r="D211" s="30">
        <v>2.75555285494585E-10</v>
      </c>
      <c r="E211" s="30">
        <v>2.0146333777758398E-9</v>
      </c>
      <c r="F211" s="30">
        <v>1.1795053737513301E-10</v>
      </c>
      <c r="G211" s="3">
        <v>1.5101000000000001E-3</v>
      </c>
      <c r="H211" s="3"/>
      <c r="I211" s="3"/>
      <c r="J211" s="3"/>
      <c r="K211" s="3"/>
      <c r="M211" s="3"/>
    </row>
    <row r="212" spans="1:13" x14ac:dyDescent="0.2">
      <c r="A212" s="2">
        <v>609</v>
      </c>
      <c r="B212" s="30">
        <v>0</v>
      </c>
      <c r="C212" s="30">
        <v>0</v>
      </c>
      <c r="D212" s="30">
        <v>1.33312262759684E-10</v>
      </c>
      <c r="E212" s="30">
        <v>1.5761376352404099E-9</v>
      </c>
      <c r="F212" s="30">
        <v>1.4168120751667699E-10</v>
      </c>
      <c r="G212" s="3">
        <v>1.5027000000000003E-3</v>
      </c>
      <c r="H212" s="3"/>
      <c r="I212" s="3"/>
      <c r="J212" s="3"/>
      <c r="K212" s="3"/>
      <c r="M212" s="3"/>
    </row>
    <row r="213" spans="1:13" x14ac:dyDescent="0.2">
      <c r="A213" s="2">
        <v>610</v>
      </c>
      <c r="B213" s="30">
        <v>0</v>
      </c>
      <c r="C213" s="30">
        <v>0</v>
      </c>
      <c r="D213" s="30">
        <v>2.1545944813614001E-10</v>
      </c>
      <c r="E213" s="30">
        <v>1.49194238929618E-9</v>
      </c>
      <c r="F213" s="30">
        <v>1.9914899610351601E-10</v>
      </c>
      <c r="G213" s="3">
        <v>1.5127999999999999E-3</v>
      </c>
      <c r="H213" s="3"/>
      <c r="I213" s="3"/>
      <c r="J213" s="3"/>
      <c r="K213" s="3"/>
      <c r="L213" s="3"/>
      <c r="M213" s="3"/>
    </row>
    <row r="214" spans="1:13" x14ac:dyDescent="0.2">
      <c r="A214" s="2">
        <v>611</v>
      </c>
      <c r="B214" s="30">
        <v>0</v>
      </c>
      <c r="C214" s="30">
        <v>0</v>
      </c>
      <c r="D214" s="30">
        <v>1.95327994049192E-10</v>
      </c>
      <c r="E214" s="30">
        <v>1.0240677312899999E-9</v>
      </c>
      <c r="F214" s="30">
        <v>2.7216771928038402E-10</v>
      </c>
      <c r="G214" s="3">
        <v>1.5112999999999999E-3</v>
      </c>
      <c r="H214" s="3"/>
      <c r="I214" s="3"/>
      <c r="J214" s="3"/>
      <c r="K214" s="3"/>
      <c r="M214" s="3"/>
    </row>
    <row r="215" spans="1:13" x14ac:dyDescent="0.2">
      <c r="A215" s="2">
        <v>612</v>
      </c>
      <c r="B215" s="30">
        <v>0</v>
      </c>
      <c r="C215" s="30">
        <v>0</v>
      </c>
      <c r="D215" s="30">
        <v>1.52935816160395E-10</v>
      </c>
      <c r="E215" s="30">
        <v>8.3643100162179201E-10</v>
      </c>
      <c r="F215" s="30">
        <v>3.89144588389565E-10</v>
      </c>
      <c r="G215" s="3">
        <v>1.5100000000000001E-3</v>
      </c>
      <c r="H215" s="3"/>
      <c r="I215" s="3"/>
      <c r="J215" s="3"/>
      <c r="K215" s="3"/>
      <c r="M215" s="3"/>
    </row>
    <row r="216" spans="1:13" x14ac:dyDescent="0.2">
      <c r="A216" s="2">
        <v>613</v>
      </c>
      <c r="B216" s="30">
        <v>0</v>
      </c>
      <c r="C216" s="30">
        <v>0</v>
      </c>
      <c r="D216" s="30">
        <v>2.4124066495160601E-10</v>
      </c>
      <c r="E216" s="30">
        <v>7.3441060713329503E-10</v>
      </c>
      <c r="F216" s="30">
        <v>5.3236916966018895E-10</v>
      </c>
      <c r="G216" s="3">
        <v>1.4931E-3</v>
      </c>
      <c r="H216" s="3"/>
      <c r="I216" s="3"/>
      <c r="J216" s="3"/>
      <c r="K216" s="3"/>
      <c r="L216" s="3"/>
      <c r="M216" s="3"/>
    </row>
    <row r="217" spans="1:13" x14ac:dyDescent="0.2">
      <c r="A217" s="2">
        <v>614</v>
      </c>
      <c r="B217" s="30">
        <v>0</v>
      </c>
      <c r="C217" s="30">
        <v>0</v>
      </c>
      <c r="D217" s="30">
        <v>1.29876750727263E-10</v>
      </c>
      <c r="E217" s="30">
        <v>5.38701402525597E-10</v>
      </c>
      <c r="F217" s="30">
        <v>7.5972857559654196E-10</v>
      </c>
      <c r="G217" s="3">
        <v>1.5291000000000003E-3</v>
      </c>
      <c r="H217" s="3"/>
      <c r="I217" s="3"/>
      <c r="J217" s="3"/>
      <c r="K217" s="3"/>
      <c r="L217" s="3"/>
      <c r="M217" s="3"/>
    </row>
    <row r="218" spans="1:13" x14ac:dyDescent="0.2">
      <c r="A218" s="2">
        <v>615</v>
      </c>
      <c r="B218" s="30">
        <v>0</v>
      </c>
      <c r="C218" s="30">
        <v>0</v>
      </c>
      <c r="D218" s="30">
        <v>2.12157573888104E-10</v>
      </c>
      <c r="E218" s="30">
        <v>5.15000550775796E-10</v>
      </c>
      <c r="F218" s="30">
        <v>1.039669872668E-9</v>
      </c>
      <c r="G218" s="3">
        <v>1.5089999999999999E-3</v>
      </c>
      <c r="H218" s="3"/>
      <c r="I218" s="3"/>
      <c r="J218" s="3"/>
      <c r="K218" s="3"/>
      <c r="L218" s="3"/>
      <c r="M218" s="3"/>
    </row>
    <row r="219" spans="1:13" x14ac:dyDescent="0.2">
      <c r="A219" s="2">
        <v>616</v>
      </c>
      <c r="B219" s="30">
        <v>0</v>
      </c>
      <c r="C219" s="30">
        <v>0</v>
      </c>
      <c r="D219" s="30">
        <v>6.5810209353663205E-11</v>
      </c>
      <c r="E219" s="30">
        <v>5.4877198079416896E-10</v>
      </c>
      <c r="F219" s="30">
        <v>1.46229808194365E-9</v>
      </c>
      <c r="G219" s="3">
        <v>1.4802000000000001E-3</v>
      </c>
      <c r="H219" s="3"/>
      <c r="I219" s="3"/>
      <c r="J219" s="3"/>
      <c r="K219" s="3"/>
      <c r="L219" s="3"/>
      <c r="M219" s="3"/>
    </row>
    <row r="220" spans="1:13" x14ac:dyDescent="0.2">
      <c r="A220" s="2">
        <v>617</v>
      </c>
      <c r="B220" s="30">
        <v>0</v>
      </c>
      <c r="C220" s="30">
        <v>0</v>
      </c>
      <c r="D220" s="30">
        <v>5.0293228504123304E-12</v>
      </c>
      <c r="E220" s="30">
        <v>3.9716998757743298E-10</v>
      </c>
      <c r="F220" s="30">
        <v>1.97912450780212E-9</v>
      </c>
      <c r="G220" s="3">
        <v>1.5015999999999999E-3</v>
      </c>
      <c r="H220" s="3"/>
      <c r="I220" s="3"/>
      <c r="J220" s="3"/>
      <c r="K220" s="3"/>
      <c r="L220" s="3"/>
      <c r="M220" s="3"/>
    </row>
    <row r="221" spans="1:13" x14ac:dyDescent="0.2">
      <c r="A221" s="2">
        <v>618</v>
      </c>
      <c r="B221" s="30">
        <v>0</v>
      </c>
      <c r="C221" s="30">
        <v>0</v>
      </c>
      <c r="D221" s="30">
        <v>1.3401886409275699E-10</v>
      </c>
      <c r="E221" s="30">
        <v>3.4922122281132E-10</v>
      </c>
      <c r="F221" s="30">
        <v>2.74276546002836E-9</v>
      </c>
      <c r="G221" s="3">
        <v>1.4546000000000001E-3</v>
      </c>
      <c r="H221" s="3"/>
      <c r="I221" s="3"/>
      <c r="J221" s="3"/>
      <c r="K221" s="3"/>
      <c r="L221" s="3"/>
      <c r="M221" s="3"/>
    </row>
    <row r="222" spans="1:13" x14ac:dyDescent="0.2">
      <c r="A222" s="2">
        <v>619</v>
      </c>
      <c r="B222" s="30">
        <v>0</v>
      </c>
      <c r="C222" s="30">
        <v>0</v>
      </c>
      <c r="D222" s="30">
        <v>5.5790965749144203E-11</v>
      </c>
      <c r="E222" s="30">
        <v>2.4991077164554098E-10</v>
      </c>
      <c r="F222" s="30">
        <v>3.82439191991493E-9</v>
      </c>
      <c r="G222" s="3">
        <v>1.4768000000000001E-3</v>
      </c>
      <c r="H222" s="3"/>
      <c r="I222" s="3"/>
      <c r="J222" s="3"/>
      <c r="K222" s="3"/>
      <c r="L222" s="3"/>
      <c r="M222" s="3"/>
    </row>
    <row r="223" spans="1:13" x14ac:dyDescent="0.2">
      <c r="A223" s="2">
        <v>620</v>
      </c>
      <c r="B223" s="30">
        <v>0</v>
      </c>
      <c r="C223" s="30">
        <v>0</v>
      </c>
      <c r="D223" s="30">
        <v>1.5333182831417801E-10</v>
      </c>
      <c r="E223" s="30">
        <v>3.22863409031802E-10</v>
      </c>
      <c r="F223" s="30">
        <v>5.2627099377055599E-9</v>
      </c>
      <c r="G223" s="3">
        <v>1.4496999999999999E-3</v>
      </c>
      <c r="H223" s="3"/>
      <c r="I223" s="3"/>
      <c r="J223" s="3"/>
      <c r="K223" s="3"/>
      <c r="M223" s="3"/>
    </row>
    <row r="224" spans="1:13" x14ac:dyDescent="0.2">
      <c r="A224" s="2">
        <v>621</v>
      </c>
      <c r="B224" s="30">
        <v>0</v>
      </c>
      <c r="C224" s="30">
        <v>0</v>
      </c>
      <c r="D224" s="30">
        <v>1.1722649325221001E-10</v>
      </c>
      <c r="E224" s="30">
        <v>1.9890497963268901E-10</v>
      </c>
      <c r="F224" s="30">
        <v>7.2056915221730298E-9</v>
      </c>
      <c r="G224" s="3">
        <v>1.4493000000000002E-3</v>
      </c>
      <c r="H224" s="3"/>
      <c r="I224" s="3"/>
      <c r="J224" s="3"/>
      <c r="K224" s="3"/>
      <c r="M224" s="3"/>
    </row>
    <row r="225" spans="1:13" x14ac:dyDescent="0.2">
      <c r="A225" s="2">
        <v>622</v>
      </c>
      <c r="B225" s="30">
        <v>0</v>
      </c>
      <c r="C225" s="30">
        <v>0</v>
      </c>
      <c r="D225" s="30">
        <v>4.55640145791842E-11</v>
      </c>
      <c r="E225" s="30">
        <v>1.59543085327872E-10</v>
      </c>
      <c r="F225" s="30">
        <v>9.9620921328583003E-9</v>
      </c>
      <c r="G225" s="3">
        <v>1.4341E-3</v>
      </c>
      <c r="H225" s="3"/>
      <c r="I225" s="3"/>
      <c r="J225" s="3"/>
      <c r="K225" s="3"/>
      <c r="L225" s="3"/>
      <c r="M225" s="3"/>
    </row>
    <row r="226" spans="1:13" x14ac:dyDescent="0.2">
      <c r="A226" s="2">
        <v>623</v>
      </c>
      <c r="B226" s="30">
        <v>0</v>
      </c>
      <c r="C226" s="30">
        <v>0</v>
      </c>
      <c r="D226" s="30">
        <v>9.3624156867608797E-11</v>
      </c>
      <c r="E226" s="30">
        <v>1.94482993419097E-10</v>
      </c>
      <c r="F226" s="30">
        <v>1.37232263668473E-8</v>
      </c>
      <c r="G226" s="3">
        <v>1.4164E-3</v>
      </c>
      <c r="H226" s="3"/>
      <c r="I226" s="3"/>
      <c r="J226" s="3"/>
      <c r="K226" s="3"/>
      <c r="L226" s="3"/>
      <c r="M226" s="3"/>
    </row>
    <row r="227" spans="1:13" x14ac:dyDescent="0.2">
      <c r="A227" s="2">
        <v>624</v>
      </c>
      <c r="B227" s="30">
        <v>0</v>
      </c>
      <c r="C227" s="30">
        <v>0</v>
      </c>
      <c r="D227" s="30">
        <v>4.5872078149539199E-12</v>
      </c>
      <c r="E227" s="30">
        <v>9.3766314084649406E-11</v>
      </c>
      <c r="F227" s="30">
        <v>1.9004289207494302E-8</v>
      </c>
      <c r="G227" s="3">
        <v>1.407E-3</v>
      </c>
      <c r="H227" s="3"/>
      <c r="I227" s="3"/>
      <c r="J227" s="3"/>
      <c r="K227" s="3"/>
      <c r="L227" s="3"/>
      <c r="M227" s="3"/>
    </row>
    <row r="228" spans="1:13" x14ac:dyDescent="0.2">
      <c r="A228" s="2">
        <v>625</v>
      </c>
      <c r="B228" s="30">
        <v>0</v>
      </c>
      <c r="C228" s="30">
        <v>0</v>
      </c>
      <c r="D228" s="30">
        <v>8.0989752439393206E-11</v>
      </c>
      <c r="E228" s="30">
        <v>5.06908950513423E-11</v>
      </c>
      <c r="F228" s="30">
        <v>2.6641384815736599E-8</v>
      </c>
      <c r="G228" s="3">
        <v>1.3952000000000001E-3</v>
      </c>
      <c r="H228" s="3"/>
      <c r="I228" s="3"/>
      <c r="J228" s="3"/>
      <c r="K228" s="3"/>
      <c r="L228" s="3"/>
      <c r="M228" s="3"/>
    </row>
    <row r="229" spans="1:13" x14ac:dyDescent="0.2">
      <c r="A229" s="2">
        <v>626</v>
      </c>
      <c r="B229" s="30">
        <v>0</v>
      </c>
      <c r="C229" s="30">
        <v>0</v>
      </c>
      <c r="D229" s="30">
        <v>5.4648336782331502E-11</v>
      </c>
      <c r="E229" s="30">
        <v>1.29693476327691E-10</v>
      </c>
      <c r="F229" s="30">
        <v>3.7151125503880799E-8</v>
      </c>
      <c r="G229" s="3">
        <v>1.4065E-3</v>
      </c>
      <c r="H229" s="3"/>
      <c r="I229" s="3"/>
      <c r="J229" s="3"/>
      <c r="K229" s="3"/>
      <c r="M229" s="3"/>
    </row>
    <row r="230" spans="1:13" x14ac:dyDescent="0.2">
      <c r="A230" s="2">
        <v>627</v>
      </c>
      <c r="B230" s="30">
        <v>0</v>
      </c>
      <c r="C230" s="30">
        <v>0</v>
      </c>
      <c r="D230" s="30">
        <v>2.3419320625741499E-11</v>
      </c>
      <c r="E230" s="30">
        <v>9.1227440950459902E-11</v>
      </c>
      <c r="F230" s="30">
        <v>5.2619667577747297E-8</v>
      </c>
      <c r="G230" s="3">
        <v>1.4005000000000001E-3</v>
      </c>
      <c r="H230" s="3"/>
      <c r="I230" s="3"/>
      <c r="J230" s="3"/>
      <c r="K230" s="3"/>
      <c r="L230" s="3"/>
      <c r="M230" s="3"/>
    </row>
    <row r="231" spans="1:13" x14ac:dyDescent="0.2">
      <c r="A231" s="2">
        <v>628</v>
      </c>
      <c r="B231" s="30">
        <v>0</v>
      </c>
      <c r="C231" s="30">
        <v>0</v>
      </c>
      <c r="D231" s="30">
        <v>5.4999479374762203E-11</v>
      </c>
      <c r="E231" s="30">
        <v>1.35581133094739E-10</v>
      </c>
      <c r="F231" s="30">
        <v>7.5296959516113996E-8</v>
      </c>
      <c r="G231" s="3">
        <v>1.3829000000000001E-3</v>
      </c>
      <c r="H231" s="3"/>
      <c r="I231" s="3"/>
      <c r="J231" s="3"/>
      <c r="K231" s="3"/>
      <c r="L231" s="3"/>
      <c r="M231" s="3"/>
    </row>
    <row r="232" spans="1:13" x14ac:dyDescent="0.2">
      <c r="A232" s="2">
        <v>629</v>
      </c>
      <c r="B232" s="30">
        <v>0</v>
      </c>
      <c r="C232" s="30">
        <v>0</v>
      </c>
      <c r="D232" s="30">
        <v>1.2395244524584499E-11</v>
      </c>
      <c r="E232" s="30">
        <v>7.03215953558655E-11</v>
      </c>
      <c r="F232" s="30">
        <v>1.08579997781295E-7</v>
      </c>
      <c r="G232" s="3">
        <v>1.3437E-3</v>
      </c>
      <c r="H232" s="3"/>
      <c r="I232" s="3"/>
      <c r="J232" s="3"/>
      <c r="K232" s="3"/>
      <c r="L232" s="3"/>
      <c r="M232" s="3"/>
    </row>
    <row r="233" spans="1:13" x14ac:dyDescent="0.2">
      <c r="A233" s="2">
        <v>630</v>
      </c>
      <c r="B233" s="30">
        <v>0</v>
      </c>
      <c r="C233" s="30">
        <v>0</v>
      </c>
      <c r="D233" s="30">
        <v>2.5476066915292201E-11</v>
      </c>
      <c r="E233" s="30">
        <v>2.2385806455744101E-11</v>
      </c>
      <c r="F233" s="30">
        <v>1.5875992789410699E-7</v>
      </c>
      <c r="G233" s="3">
        <v>1.3457E-3</v>
      </c>
      <c r="H233" s="3"/>
      <c r="I233" s="3"/>
      <c r="J233" s="3"/>
      <c r="K233" s="3"/>
      <c r="L233" s="3"/>
      <c r="M233" s="3"/>
    </row>
    <row r="234" spans="1:13" x14ac:dyDescent="0.2">
      <c r="A234" s="2">
        <v>631</v>
      </c>
      <c r="B234" s="30">
        <v>0</v>
      </c>
      <c r="C234" s="30">
        <v>0</v>
      </c>
      <c r="D234" s="30">
        <v>4.8614938440000401E-11</v>
      </c>
      <c r="E234" s="30">
        <v>3.0162425475536499E-11</v>
      </c>
      <c r="F234" s="30">
        <v>2.37831535132101E-7</v>
      </c>
      <c r="G234" s="3">
        <v>1.3365E-3</v>
      </c>
      <c r="H234" s="3"/>
      <c r="I234" s="3"/>
      <c r="J234" s="3"/>
      <c r="K234" s="3"/>
      <c r="M234" s="3"/>
    </row>
    <row r="235" spans="1:13" x14ac:dyDescent="0.2">
      <c r="A235" s="2">
        <v>632</v>
      </c>
      <c r="B235" s="30">
        <v>0</v>
      </c>
      <c r="C235" s="30">
        <v>0</v>
      </c>
      <c r="D235" s="30">
        <v>5.2097705637306996E-12</v>
      </c>
      <c r="E235" s="30">
        <v>5.3492711028565902E-11</v>
      </c>
      <c r="F235" s="30">
        <v>3.5982639200268398E-7</v>
      </c>
      <c r="G235" s="3">
        <v>1.3186000000000001E-3</v>
      </c>
      <c r="H235" s="3"/>
      <c r="I235" s="3"/>
      <c r="J235" s="3"/>
      <c r="K235" s="3"/>
      <c r="L235" s="3"/>
      <c r="M235" s="3"/>
    </row>
    <row r="236" spans="1:13" x14ac:dyDescent="0.2">
      <c r="A236" s="2">
        <v>633</v>
      </c>
      <c r="B236" s="30">
        <v>0</v>
      </c>
      <c r="C236" s="30">
        <v>0</v>
      </c>
      <c r="D236" s="30">
        <v>3.30326798352448E-11</v>
      </c>
      <c r="E236" s="30">
        <v>5.2796617923961203E-11</v>
      </c>
      <c r="F236" s="30">
        <v>5.6215357649975795E-7</v>
      </c>
      <c r="G236" s="3">
        <v>1.3315E-3</v>
      </c>
      <c r="H236" s="3"/>
      <c r="I236" s="3"/>
      <c r="J236" s="3"/>
      <c r="K236" s="3"/>
      <c r="L236" s="3"/>
      <c r="M236" s="3"/>
    </row>
    <row r="237" spans="1:13" x14ac:dyDescent="0.2">
      <c r="A237" s="2">
        <v>634</v>
      </c>
      <c r="B237" s="30">
        <v>0</v>
      </c>
      <c r="C237" s="30">
        <v>0</v>
      </c>
      <c r="D237" s="30">
        <v>1.1680702051612399E-10</v>
      </c>
      <c r="E237" s="30">
        <v>7.71689768742534E-11</v>
      </c>
      <c r="F237" s="30">
        <v>8.8735859463875698E-7</v>
      </c>
      <c r="G237" s="3">
        <v>1.2878000000000002E-3</v>
      </c>
      <c r="H237" s="3"/>
      <c r="I237" s="3"/>
      <c r="J237" s="3"/>
      <c r="K237" s="3"/>
      <c r="L237" s="3"/>
      <c r="M237" s="3"/>
    </row>
    <row r="238" spans="1:13" x14ac:dyDescent="0.2">
      <c r="A238" s="2">
        <v>635</v>
      </c>
      <c r="B238" s="30">
        <v>0</v>
      </c>
      <c r="C238" s="30">
        <v>0</v>
      </c>
      <c r="D238" s="30">
        <v>5.8292955656275401E-12</v>
      </c>
      <c r="E238" s="30">
        <v>5.1624201134179998E-11</v>
      </c>
      <c r="F238" s="30">
        <v>1.4688648672180999E-6</v>
      </c>
      <c r="G238" s="3">
        <v>1.2626000000000002E-3</v>
      </c>
      <c r="H238" s="3"/>
      <c r="I238" s="3"/>
      <c r="K238" s="3"/>
      <c r="L238" s="3"/>
      <c r="M238" s="3"/>
    </row>
    <row r="239" spans="1:13" x14ac:dyDescent="0.2">
      <c r="A239" s="2">
        <v>636</v>
      </c>
      <c r="B239" s="30">
        <v>0</v>
      </c>
      <c r="C239" s="30">
        <v>0</v>
      </c>
      <c r="D239" s="30">
        <v>4.2779972180351401E-11</v>
      </c>
      <c r="E239" s="30">
        <v>5.4934821293365099E-11</v>
      </c>
      <c r="F239" s="30">
        <v>2.4455362944486101E-6</v>
      </c>
      <c r="G239" s="3">
        <v>1.2690000000000002E-3</v>
      </c>
      <c r="H239" s="3"/>
      <c r="I239" s="3"/>
      <c r="J239" s="3"/>
      <c r="K239" s="3"/>
      <c r="M239" s="3"/>
    </row>
    <row r="240" spans="1:13" x14ac:dyDescent="0.2">
      <c r="A240" s="2">
        <v>637</v>
      </c>
      <c r="B240" s="30">
        <v>0</v>
      </c>
      <c r="C240" s="30">
        <v>0</v>
      </c>
      <c r="D240" s="30">
        <v>7.1120587396165597E-11</v>
      </c>
      <c r="E240" s="30">
        <v>6.8989689490815805E-11</v>
      </c>
      <c r="F240" s="30">
        <v>4.2354065346147802E-6</v>
      </c>
      <c r="G240" s="3">
        <v>1.2559000000000001E-3</v>
      </c>
      <c r="H240" s="3"/>
      <c r="I240" s="3"/>
      <c r="J240" s="3"/>
      <c r="K240" s="3"/>
      <c r="M240" s="3"/>
    </row>
    <row r="241" spans="1:13" x14ac:dyDescent="0.2">
      <c r="A241" s="2">
        <v>638</v>
      </c>
      <c r="B241" s="30">
        <v>0</v>
      </c>
      <c r="C241" s="30">
        <v>0</v>
      </c>
      <c r="D241" s="30">
        <v>6.9635318321835896E-12</v>
      </c>
      <c r="E241" s="30">
        <v>1.64513989361511E-11</v>
      </c>
      <c r="F241" s="30">
        <v>7.48429012172965E-6</v>
      </c>
      <c r="G241" s="3">
        <v>1.2403E-3</v>
      </c>
      <c r="H241" s="3"/>
      <c r="I241" s="3"/>
      <c r="J241" s="3"/>
      <c r="K241" s="3"/>
      <c r="M241" s="3"/>
    </row>
    <row r="242" spans="1:13" x14ac:dyDescent="0.2">
      <c r="A242" s="2">
        <v>639</v>
      </c>
      <c r="B242" s="30">
        <v>0</v>
      </c>
      <c r="C242" s="30">
        <v>0</v>
      </c>
      <c r="D242" s="30">
        <v>7.2324905964867097E-11</v>
      </c>
      <c r="E242" s="30">
        <v>4.6833703845862603E-11</v>
      </c>
      <c r="F242" s="30">
        <v>1.4069869785357E-5</v>
      </c>
      <c r="G242" s="3">
        <v>1.1834E-3</v>
      </c>
      <c r="H242" s="3"/>
      <c r="I242" s="3"/>
      <c r="J242" s="3"/>
      <c r="K242" s="3"/>
      <c r="M242" s="3"/>
    </row>
    <row r="243" spans="1:13" x14ac:dyDescent="0.2">
      <c r="A243" s="2">
        <v>640</v>
      </c>
      <c r="B243" s="30">
        <v>0</v>
      </c>
      <c r="C243" s="30">
        <v>0</v>
      </c>
      <c r="D243" s="30">
        <v>3.17891652936208E-12</v>
      </c>
      <c r="E243" s="30">
        <v>2.0574979249114901E-11</v>
      </c>
      <c r="F243" s="30">
        <v>2.7444692913413899E-5</v>
      </c>
      <c r="G243" s="3">
        <v>1.1932000000000002E-3</v>
      </c>
      <c r="H243" s="3"/>
      <c r="I243" s="3"/>
      <c r="J243" s="3"/>
      <c r="K243" s="3"/>
      <c r="M243" s="3"/>
    </row>
    <row r="244" spans="1:13" x14ac:dyDescent="0.2">
      <c r="A244" s="2">
        <v>641</v>
      </c>
      <c r="B244" s="30">
        <v>0</v>
      </c>
      <c r="C244" s="30">
        <v>0</v>
      </c>
      <c r="D244" s="30">
        <v>5.4446859874004198E-11</v>
      </c>
      <c r="E244" s="30">
        <v>4.0523898006207403E-11</v>
      </c>
      <c r="F244" s="30">
        <v>5.7983153461442898E-5</v>
      </c>
      <c r="G244" s="3">
        <v>1.1857E-3</v>
      </c>
      <c r="H244" s="3"/>
      <c r="I244" s="3"/>
      <c r="J244" s="3"/>
      <c r="K244" s="3"/>
      <c r="M244" s="3"/>
    </row>
    <row r="245" spans="1:13" x14ac:dyDescent="0.2">
      <c r="A245" s="2">
        <v>642</v>
      </c>
      <c r="B245" s="30">
        <v>0</v>
      </c>
      <c r="C245" s="30">
        <v>0</v>
      </c>
      <c r="D245" s="30">
        <v>3.0390075258394799E-11</v>
      </c>
      <c r="E245" s="30">
        <v>6.1718524990183695E-11</v>
      </c>
      <c r="F245" s="30">
        <v>1.2595262507984699E-4</v>
      </c>
      <c r="G245" s="3">
        <v>1.1721000000000001E-3</v>
      </c>
      <c r="H245" s="3"/>
      <c r="I245" s="3"/>
      <c r="J245" s="3"/>
      <c r="K245" s="3"/>
      <c r="L245" s="3"/>
      <c r="M245" s="3"/>
    </row>
    <row r="246" spans="1:13" x14ac:dyDescent="0.2">
      <c r="A246" s="2">
        <v>643</v>
      </c>
      <c r="B246" s="30">
        <v>0</v>
      </c>
      <c r="C246" s="30">
        <v>0</v>
      </c>
      <c r="D246" s="30">
        <v>7.6970353773281198E-11</v>
      </c>
      <c r="E246" s="30">
        <v>7.2161749400077898E-12</v>
      </c>
      <c r="F246" s="30">
        <v>2.9707375137489998E-4</v>
      </c>
      <c r="G246" s="3">
        <v>1.1619000000000002E-3</v>
      </c>
      <c r="H246" s="3"/>
      <c r="I246" s="3"/>
      <c r="J246" s="3"/>
      <c r="K246" s="3"/>
      <c r="M246" s="3"/>
    </row>
    <row r="247" spans="1:13" x14ac:dyDescent="0.2">
      <c r="A247" s="2">
        <v>644</v>
      </c>
      <c r="B247" s="30">
        <v>0</v>
      </c>
      <c r="C247" s="30">
        <v>0</v>
      </c>
      <c r="D247" s="30">
        <v>8.5278716731237301E-11</v>
      </c>
      <c r="E247" s="30">
        <v>5.3293496451482797E-11</v>
      </c>
      <c r="F247" s="30">
        <v>6.91866630059168E-4</v>
      </c>
      <c r="G247" s="3">
        <v>1.1341000000000001E-3</v>
      </c>
      <c r="H247" s="3"/>
      <c r="I247" s="3"/>
      <c r="J247" s="3"/>
      <c r="K247" s="3"/>
      <c r="M247" s="3"/>
    </row>
    <row r="248" spans="1:13" x14ac:dyDescent="0.2">
      <c r="A248" s="2">
        <v>645</v>
      </c>
      <c r="B248" s="30">
        <v>0</v>
      </c>
      <c r="C248" s="30">
        <v>0</v>
      </c>
      <c r="D248" s="30">
        <v>7.8083431898701508E-12</v>
      </c>
      <c r="E248" s="30">
        <v>3.75802126793094E-11</v>
      </c>
      <c r="F248" s="30">
        <v>1.4596240041280799E-3</v>
      </c>
      <c r="G248" s="3">
        <v>1.0991E-3</v>
      </c>
      <c r="H248" s="3"/>
      <c r="I248" s="3"/>
      <c r="J248" s="3"/>
      <c r="K248" s="3"/>
      <c r="M248" s="3"/>
    </row>
    <row r="249" spans="1:13" x14ac:dyDescent="0.2">
      <c r="A249" s="2">
        <v>646</v>
      </c>
      <c r="B249" s="30">
        <v>0</v>
      </c>
      <c r="C249" s="30">
        <v>0</v>
      </c>
      <c r="D249" s="30">
        <v>2.9180814972780702E-12</v>
      </c>
      <c r="E249" s="30">
        <v>2.4666282808471198E-12</v>
      </c>
      <c r="F249" s="30">
        <v>2.5299198592412899E-3</v>
      </c>
      <c r="G249" s="3">
        <v>1.1303000000000001E-3</v>
      </c>
      <c r="H249" s="3"/>
      <c r="I249" s="3"/>
      <c r="J249" s="3"/>
      <c r="K249" s="3"/>
      <c r="M249" s="3"/>
    </row>
    <row r="250" spans="1:13" x14ac:dyDescent="0.2">
      <c r="A250" s="2">
        <v>647</v>
      </c>
      <c r="B250" s="30">
        <v>0</v>
      </c>
      <c r="C250" s="30">
        <v>0</v>
      </c>
      <c r="D250" s="30">
        <v>6.8983820368835801E-11</v>
      </c>
      <c r="E250" s="30">
        <v>4.21702862005598E-11</v>
      </c>
      <c r="F250" s="30">
        <v>3.55051896476293E-3</v>
      </c>
      <c r="G250" s="3">
        <v>1.0966000000000001E-3</v>
      </c>
      <c r="H250" s="3"/>
      <c r="I250" s="3"/>
      <c r="K250" s="3"/>
      <c r="M250" s="3"/>
    </row>
    <row r="251" spans="1:13" x14ac:dyDescent="0.2">
      <c r="A251" s="2">
        <v>648</v>
      </c>
      <c r="B251" s="30">
        <v>0</v>
      </c>
      <c r="C251" s="30">
        <v>0</v>
      </c>
      <c r="D251" s="30">
        <v>2.4026121176682499E-11</v>
      </c>
      <c r="E251" s="30">
        <v>3.4631512209515002E-11</v>
      </c>
      <c r="F251" s="30">
        <v>4.3128266209692696E-3</v>
      </c>
      <c r="G251" s="3">
        <v>1.0661000000000002E-3</v>
      </c>
      <c r="H251" s="3"/>
      <c r="I251" s="3"/>
      <c r="K251" s="3"/>
      <c r="M251" s="3"/>
    </row>
    <row r="252" spans="1:13" x14ac:dyDescent="0.2">
      <c r="A252" s="2">
        <v>649</v>
      </c>
      <c r="B252" s="30">
        <v>0</v>
      </c>
      <c r="C252" s="30">
        <v>0</v>
      </c>
      <c r="D252" s="30">
        <v>2.9183822714423997E-11</v>
      </c>
      <c r="E252" s="30">
        <v>8.1700794845428103E-12</v>
      </c>
      <c r="F252" s="30">
        <v>4.8542618626478198E-3</v>
      </c>
      <c r="G252" s="3">
        <v>1.0760000000000001E-3</v>
      </c>
      <c r="H252" s="3"/>
      <c r="I252" s="3"/>
      <c r="K252" s="3"/>
      <c r="M252" s="3"/>
    </row>
    <row r="253" spans="1:13" x14ac:dyDescent="0.2">
      <c r="A253" s="2">
        <v>650</v>
      </c>
      <c r="B253" s="30">
        <v>0</v>
      </c>
      <c r="C253" s="30">
        <v>0</v>
      </c>
      <c r="D253" s="30">
        <v>7.4389946969160803E-12</v>
      </c>
      <c r="E253" s="30">
        <v>3.1600718701154903E-11</v>
      </c>
      <c r="F253" s="30">
        <v>5.2913116383393197E-3</v>
      </c>
      <c r="G253" s="3">
        <v>1.0314999999999999E-3</v>
      </c>
      <c r="H253" s="3"/>
      <c r="I253" s="3"/>
      <c r="K253" s="3"/>
      <c r="M253" s="3"/>
    </row>
    <row r="254" spans="1:13" x14ac:dyDescent="0.2">
      <c r="A254" s="2">
        <v>651</v>
      </c>
      <c r="B254" s="30">
        <v>0</v>
      </c>
      <c r="C254" s="30">
        <v>0</v>
      </c>
      <c r="D254" s="30">
        <v>3.2817521795510098E-13</v>
      </c>
      <c r="E254" s="30">
        <v>1.20852482287497E-11</v>
      </c>
      <c r="F254" s="30">
        <v>5.68681419619346E-3</v>
      </c>
      <c r="G254" s="3">
        <v>1.0149E-3</v>
      </c>
      <c r="H254" s="3"/>
      <c r="I254" s="3"/>
      <c r="K254" s="3"/>
      <c r="M254" s="3"/>
    </row>
    <row r="255" spans="1:13" x14ac:dyDescent="0.2">
      <c r="A255" s="2">
        <v>652</v>
      </c>
      <c r="B255" s="30">
        <v>0</v>
      </c>
      <c r="C255" s="30">
        <v>0</v>
      </c>
      <c r="D255" s="30">
        <v>1.8065631782558901E-11</v>
      </c>
      <c r="E255" s="30">
        <v>3.5958068701985102E-11</v>
      </c>
      <c r="F255" s="30">
        <v>6.0355653235735496E-3</v>
      </c>
      <c r="G255" s="3">
        <v>9.8326000000000012E-4</v>
      </c>
      <c r="H255" s="3"/>
      <c r="I255" s="3"/>
      <c r="K255" s="3"/>
      <c r="M255" s="3"/>
    </row>
    <row r="256" spans="1:13" x14ac:dyDescent="0.2">
      <c r="A256" s="2">
        <v>653</v>
      </c>
      <c r="B256" s="30">
        <v>0</v>
      </c>
      <c r="C256" s="30">
        <v>0</v>
      </c>
      <c r="D256" s="30">
        <v>1.2020952642490699E-11</v>
      </c>
      <c r="E256" s="30">
        <v>2.8960087924532301E-11</v>
      </c>
      <c r="F256" s="30">
        <v>6.36136844779755E-3</v>
      </c>
      <c r="G256" s="3">
        <v>9.897100000000002E-4</v>
      </c>
      <c r="H256" s="3"/>
      <c r="I256" s="3"/>
      <c r="K256" s="3"/>
      <c r="M256" s="3"/>
    </row>
    <row r="257" spans="1:13" x14ac:dyDescent="0.2">
      <c r="A257" s="2">
        <v>654</v>
      </c>
      <c r="B257" s="30">
        <v>0</v>
      </c>
      <c r="C257" s="30">
        <v>0</v>
      </c>
      <c r="D257" s="30">
        <v>5.9297537753388798E-11</v>
      </c>
      <c r="E257" s="30">
        <v>4.1836084453687798E-11</v>
      </c>
      <c r="F257" s="30">
        <v>6.56431808734626E-3</v>
      </c>
      <c r="G257" s="3">
        <v>9.5940000000000001E-4</v>
      </c>
      <c r="H257" s="3"/>
      <c r="I257" s="3"/>
      <c r="K257" s="3"/>
      <c r="M257" s="3"/>
    </row>
    <row r="258" spans="1:13" x14ac:dyDescent="0.2">
      <c r="A258" s="2">
        <v>655</v>
      </c>
      <c r="B258" s="30">
        <v>0</v>
      </c>
      <c r="C258" s="30">
        <v>0</v>
      </c>
      <c r="D258" s="30">
        <v>6.5767815312025402E-12</v>
      </c>
      <c r="E258" s="30">
        <v>1.8002346433926199E-11</v>
      </c>
      <c r="F258" s="30">
        <v>6.1238764715016401E-3</v>
      </c>
      <c r="G258" s="3">
        <v>9.5142000000000002E-4</v>
      </c>
      <c r="H258" s="3"/>
      <c r="I258" s="3"/>
      <c r="K258" s="3"/>
      <c r="M258" s="3"/>
    </row>
    <row r="259" spans="1:13" x14ac:dyDescent="0.2">
      <c r="A259" s="2">
        <v>656</v>
      </c>
      <c r="B259" s="30">
        <v>0</v>
      </c>
      <c r="C259" s="30">
        <v>0</v>
      </c>
      <c r="D259" s="30">
        <v>6.8524982139468802E-12</v>
      </c>
      <c r="E259" s="30">
        <v>1.37830459798907E-11</v>
      </c>
      <c r="F259" s="30">
        <v>4.7177640818258501E-3</v>
      </c>
      <c r="G259" s="3">
        <v>9.4299E-4</v>
      </c>
      <c r="H259" s="3"/>
      <c r="I259" s="3"/>
      <c r="K259" s="3"/>
      <c r="M259" s="3"/>
    </row>
    <row r="260" spans="1:13" x14ac:dyDescent="0.2">
      <c r="A260" s="2">
        <v>657</v>
      </c>
      <c r="B260" s="30">
        <v>0</v>
      </c>
      <c r="C260" s="30">
        <v>0</v>
      </c>
      <c r="D260" s="30">
        <v>3.7288170860157E-11</v>
      </c>
      <c r="E260" s="30">
        <v>2.73429887405029E-12</v>
      </c>
      <c r="F260" s="30">
        <v>2.8848866229226099E-3</v>
      </c>
      <c r="G260" s="3">
        <v>9.1797000000000005E-4</v>
      </c>
      <c r="H260" s="3"/>
      <c r="I260" s="3"/>
      <c r="K260" s="3"/>
      <c r="M260" s="3"/>
    </row>
    <row r="261" spans="1:13" x14ac:dyDescent="0.2">
      <c r="A261" s="2">
        <v>658</v>
      </c>
      <c r="B261" s="30">
        <v>0</v>
      </c>
      <c r="C261" s="30">
        <v>0</v>
      </c>
      <c r="D261" s="30">
        <v>3.4088997180223402E-11</v>
      </c>
      <c r="E261" s="30">
        <v>9.5321440686493703E-12</v>
      </c>
      <c r="F261" s="30">
        <v>1.18830963856361E-3</v>
      </c>
      <c r="G261" s="3">
        <v>9.1497999999999992E-4</v>
      </c>
      <c r="H261" s="3"/>
      <c r="I261" s="3"/>
      <c r="K261" s="3"/>
      <c r="M261" s="3"/>
    </row>
    <row r="262" spans="1:13" x14ac:dyDescent="0.2">
      <c r="A262" s="2">
        <v>659</v>
      </c>
      <c r="B262" s="30">
        <v>0</v>
      </c>
      <c r="C262" s="30">
        <v>0</v>
      </c>
      <c r="D262" s="30">
        <v>6.6602137969525698E-12</v>
      </c>
      <c r="E262" s="30">
        <v>3.0916400866591398E-11</v>
      </c>
      <c r="F262" s="30">
        <v>6.6002824440639497E-4</v>
      </c>
      <c r="G262" s="3">
        <v>8.6876000000000011E-4</v>
      </c>
      <c r="H262" s="3"/>
      <c r="I262" s="3"/>
      <c r="K262" s="3"/>
      <c r="M262" s="3"/>
    </row>
    <row r="263" spans="1:13" x14ac:dyDescent="0.2">
      <c r="A263" s="2">
        <v>660</v>
      </c>
      <c r="B263" s="30">
        <v>0</v>
      </c>
      <c r="C263" s="30">
        <v>0</v>
      </c>
      <c r="D263" s="30">
        <v>1.5552756518620899E-12</v>
      </c>
      <c r="E263" s="30">
        <v>7.9878353929761806E-12</v>
      </c>
      <c r="F263" s="30">
        <v>3.0687431759757801E-4</v>
      </c>
      <c r="G263" s="3">
        <v>8.4670999999999998E-4</v>
      </c>
      <c r="H263" s="3"/>
      <c r="I263" s="3"/>
      <c r="K263" s="3"/>
      <c r="M263" s="3"/>
    </row>
    <row r="264" spans="1:13" x14ac:dyDescent="0.2">
      <c r="A264" s="2">
        <v>661</v>
      </c>
      <c r="B264" s="30">
        <v>0</v>
      </c>
      <c r="C264" s="30">
        <v>0</v>
      </c>
      <c r="D264" s="30">
        <v>7.8592960422930904E-12</v>
      </c>
      <c r="E264" s="30">
        <v>7.4190896724277307E-12</v>
      </c>
      <c r="F264" s="30">
        <v>1.4659649709998301E-4</v>
      </c>
      <c r="G264" s="3">
        <v>8.5824000000000013E-4</v>
      </c>
      <c r="H264" s="3"/>
      <c r="I264" s="3"/>
      <c r="K264" s="3"/>
      <c r="M264" s="3"/>
    </row>
    <row r="265" spans="1:13" x14ac:dyDescent="0.2">
      <c r="A265" s="2">
        <v>662</v>
      </c>
      <c r="B265" s="30">
        <v>0</v>
      </c>
      <c r="C265" s="30">
        <v>0</v>
      </c>
      <c r="D265" s="30">
        <v>1.10386938716524E-11</v>
      </c>
      <c r="E265" s="30">
        <v>8.4918982354878803E-12</v>
      </c>
      <c r="F265" s="30">
        <v>7.20695303837864E-5</v>
      </c>
      <c r="G265" s="3">
        <v>8.4189999999999992E-4</v>
      </c>
      <c r="H265" s="3"/>
      <c r="I265" s="3"/>
      <c r="K265" s="3"/>
      <c r="M265" s="3"/>
    </row>
    <row r="266" spans="1:13" x14ac:dyDescent="0.2">
      <c r="A266" s="2">
        <v>663</v>
      </c>
      <c r="B266" s="30">
        <v>0</v>
      </c>
      <c r="C266" s="30">
        <v>0</v>
      </c>
      <c r="D266" s="30">
        <v>5.1314887636725702E-12</v>
      </c>
      <c r="E266" s="30">
        <v>3.1400838709756297E-11</v>
      </c>
      <c r="F266" s="30">
        <v>3.5504503848138298E-5</v>
      </c>
      <c r="G266" s="3">
        <v>8.0610000000000002E-4</v>
      </c>
      <c r="H266" s="3"/>
      <c r="I266" s="3"/>
      <c r="K266" s="3"/>
      <c r="M266" s="3"/>
    </row>
    <row r="267" spans="1:13" x14ac:dyDescent="0.2">
      <c r="A267" s="2">
        <v>664</v>
      </c>
      <c r="B267" s="30">
        <v>0</v>
      </c>
      <c r="C267" s="30">
        <v>0</v>
      </c>
      <c r="D267" s="30">
        <v>2.5739343174893202E-12</v>
      </c>
      <c r="E267" s="30">
        <v>1.32404190556452E-11</v>
      </c>
      <c r="F267" s="30">
        <v>1.8424018368878201E-5</v>
      </c>
      <c r="G267" s="3">
        <v>8.0739000000000006E-4</v>
      </c>
      <c r="H267" s="3"/>
      <c r="I267" s="3"/>
      <c r="K267" s="3"/>
      <c r="M267" s="3"/>
    </row>
    <row r="268" spans="1:13" x14ac:dyDescent="0.2">
      <c r="A268" s="2">
        <v>665</v>
      </c>
      <c r="B268" s="30">
        <v>0</v>
      </c>
      <c r="C268" s="30">
        <v>0</v>
      </c>
      <c r="D268" s="30">
        <v>1.38252860791957E-11</v>
      </c>
      <c r="E268" s="30">
        <v>1.4993631264457E-12</v>
      </c>
      <c r="F268" s="30">
        <v>9.9065047589940707E-6</v>
      </c>
      <c r="G268" s="3">
        <v>7.9447000000000003E-4</v>
      </c>
      <c r="H268" s="3"/>
      <c r="I268" s="3"/>
      <c r="K268" s="3"/>
      <c r="M268" s="3"/>
    </row>
    <row r="269" spans="1:13" x14ac:dyDescent="0.2">
      <c r="A269" s="2">
        <v>666</v>
      </c>
      <c r="B269" s="30">
        <v>0</v>
      </c>
      <c r="C269" s="30">
        <v>0</v>
      </c>
      <c r="D269" s="30">
        <v>4.98879820690167E-11</v>
      </c>
      <c r="E269" s="30">
        <v>1.15683622335998E-11</v>
      </c>
      <c r="F269" s="30">
        <v>5.4256235908122296E-6</v>
      </c>
      <c r="G269" s="3">
        <v>7.584200000000001E-4</v>
      </c>
      <c r="H269" s="3"/>
      <c r="I269" s="3"/>
      <c r="K269" s="3"/>
      <c r="M269" s="3"/>
    </row>
    <row r="270" spans="1:13" x14ac:dyDescent="0.2">
      <c r="A270" s="2">
        <v>667</v>
      </c>
      <c r="B270" s="30">
        <v>0</v>
      </c>
      <c r="C270" s="30">
        <v>0</v>
      </c>
      <c r="D270" s="30">
        <v>1.2483632284552699E-11</v>
      </c>
      <c r="E270" s="30">
        <v>4.7813548871780899E-11</v>
      </c>
      <c r="F270" s="30">
        <v>2.9763200458139402E-6</v>
      </c>
      <c r="G270" s="3">
        <v>7.5676999999999993E-4</v>
      </c>
      <c r="H270" s="3"/>
      <c r="I270" s="3"/>
      <c r="K270" s="3"/>
      <c r="M270" s="3"/>
    </row>
    <row r="271" spans="1:13" x14ac:dyDescent="0.2">
      <c r="A271" s="2">
        <v>668</v>
      </c>
      <c r="B271" s="30">
        <v>0</v>
      </c>
      <c r="C271" s="30">
        <v>0</v>
      </c>
      <c r="D271" s="30">
        <v>1.47957732596557E-11</v>
      </c>
      <c r="E271" s="30">
        <v>3.5954752353019902E-11</v>
      </c>
      <c r="F271" s="30">
        <v>1.7203642051830399E-6</v>
      </c>
      <c r="G271" s="3">
        <v>7.5662999999999989E-4</v>
      </c>
      <c r="H271" s="3"/>
      <c r="I271" s="3"/>
      <c r="K271" s="3"/>
      <c r="M271" s="3"/>
    </row>
    <row r="272" spans="1:13" x14ac:dyDescent="0.2">
      <c r="A272" s="2">
        <v>669</v>
      </c>
      <c r="B272" s="30">
        <v>0</v>
      </c>
      <c r="C272" s="30">
        <v>0</v>
      </c>
      <c r="D272" s="30">
        <v>8.1081093901379593E-12</v>
      </c>
      <c r="E272" s="30">
        <v>2.4491967026330401E-12</v>
      </c>
      <c r="F272" s="30">
        <v>1.0081070491628899E-6</v>
      </c>
      <c r="G272" s="3">
        <v>7.2017000000000001E-4</v>
      </c>
      <c r="H272" s="3"/>
      <c r="I272" s="3"/>
      <c r="K272" s="3"/>
      <c r="M272" s="3"/>
    </row>
    <row r="273" spans="1:13" x14ac:dyDescent="0.2">
      <c r="A273" s="2">
        <v>670</v>
      </c>
      <c r="B273" s="30">
        <v>0</v>
      </c>
      <c r="C273" s="30">
        <v>0</v>
      </c>
      <c r="D273" s="30">
        <v>5.3363790476593003E-11</v>
      </c>
      <c r="E273" s="30">
        <v>2.2460349971993501E-12</v>
      </c>
      <c r="F273" s="30">
        <v>6.0912426933415002E-7</v>
      </c>
      <c r="G273" s="3">
        <v>7.1748999999999999E-4</v>
      </c>
      <c r="H273" s="3"/>
      <c r="I273" s="3"/>
      <c r="K273" s="3"/>
      <c r="M273" s="3"/>
    </row>
    <row r="274" spans="1:13" x14ac:dyDescent="0.2">
      <c r="A274" s="2">
        <v>671</v>
      </c>
      <c r="B274" s="30">
        <v>0</v>
      </c>
      <c r="C274" s="30">
        <v>0</v>
      </c>
      <c r="D274" s="30">
        <v>1.5216526613609998E-11</v>
      </c>
      <c r="E274" s="30">
        <v>3.97878714893424E-11</v>
      </c>
      <c r="F274" s="30">
        <v>3.7722909236899501E-7</v>
      </c>
      <c r="G274" s="3">
        <v>7.0974000000000005E-4</v>
      </c>
      <c r="H274" s="3"/>
      <c r="I274" s="3"/>
      <c r="K274" s="3"/>
      <c r="M274" s="3"/>
    </row>
    <row r="275" spans="1:13" x14ac:dyDescent="0.2">
      <c r="A275" s="2">
        <v>672</v>
      </c>
      <c r="B275" s="30">
        <v>0</v>
      </c>
      <c r="C275" s="30">
        <v>0</v>
      </c>
      <c r="D275" s="30">
        <v>2.24407814945682E-11</v>
      </c>
      <c r="E275" s="30">
        <v>3.0510466984764197E-11</v>
      </c>
      <c r="F275" s="30">
        <v>2.3446499311764301E-7</v>
      </c>
      <c r="G275" s="3">
        <v>7.0226000000000012E-4</v>
      </c>
      <c r="H275" s="3"/>
      <c r="I275" s="3"/>
      <c r="K275" s="3"/>
      <c r="M275" s="3"/>
    </row>
    <row r="276" spans="1:13" x14ac:dyDescent="0.2">
      <c r="A276" s="2">
        <v>673</v>
      </c>
      <c r="B276" s="30">
        <v>0</v>
      </c>
      <c r="C276" s="30">
        <v>0</v>
      </c>
      <c r="D276" s="30">
        <v>9.0995912390811298E-12</v>
      </c>
      <c r="E276" s="30">
        <v>1.87664932004688E-11</v>
      </c>
      <c r="F276" s="30">
        <v>1.5283695305458799E-7</v>
      </c>
      <c r="G276" s="3">
        <v>6.8025000000000008E-4</v>
      </c>
      <c r="H276" s="3"/>
      <c r="I276" s="3"/>
      <c r="K276" s="3"/>
      <c r="M276" s="3"/>
    </row>
    <row r="277" spans="1:13" x14ac:dyDescent="0.2">
      <c r="A277" s="2">
        <v>674</v>
      </c>
      <c r="B277" s="30">
        <v>0</v>
      </c>
      <c r="C277" s="30">
        <v>0</v>
      </c>
      <c r="D277" s="30">
        <v>4.4722795459557902E-11</v>
      </c>
      <c r="E277" s="30">
        <v>8.0932450322001093E-12</v>
      </c>
      <c r="F277" s="30">
        <v>9.9503625852117797E-8</v>
      </c>
      <c r="G277" s="3">
        <v>6.6900000000000011E-4</v>
      </c>
      <c r="H277" s="3"/>
      <c r="I277" s="3"/>
      <c r="K277" s="3"/>
      <c r="M277" s="3"/>
    </row>
    <row r="278" spans="1:13" x14ac:dyDescent="0.2">
      <c r="A278" s="2">
        <v>675</v>
      </c>
      <c r="B278" s="30">
        <v>0</v>
      </c>
      <c r="C278" s="30">
        <v>0</v>
      </c>
      <c r="D278" s="30">
        <v>1.6516697261552601E-11</v>
      </c>
      <c r="E278" s="30">
        <v>4.2337465130813201E-11</v>
      </c>
      <c r="F278" s="30">
        <v>6.6131907809204197E-8</v>
      </c>
      <c r="G278" s="3">
        <v>6.4886000000000002E-4</v>
      </c>
      <c r="H278" s="3"/>
      <c r="I278" s="3"/>
      <c r="K278" s="3"/>
      <c r="M278" s="3"/>
    </row>
    <row r="279" spans="1:13" x14ac:dyDescent="0.2">
      <c r="A279" s="2">
        <v>676</v>
      </c>
      <c r="B279" s="30">
        <v>0</v>
      </c>
      <c r="C279" s="30">
        <v>0</v>
      </c>
      <c r="D279" s="30">
        <v>2.0391992304426499E-11</v>
      </c>
      <c r="E279" s="30">
        <v>2.9750581185766102E-11</v>
      </c>
      <c r="F279" s="30">
        <v>4.4038638691169897E-8</v>
      </c>
      <c r="G279" s="3">
        <v>6.328699999999999E-4</v>
      </c>
      <c r="H279" s="3"/>
      <c r="I279" s="3"/>
      <c r="K279" s="3"/>
      <c r="M279" s="3"/>
    </row>
    <row r="280" spans="1:13" x14ac:dyDescent="0.2">
      <c r="A280" s="2">
        <v>677</v>
      </c>
      <c r="B280" s="30">
        <v>0</v>
      </c>
      <c r="C280" s="30">
        <v>0</v>
      </c>
      <c r="D280" s="30">
        <v>7.4256778409575005E-12</v>
      </c>
      <c r="E280" s="30">
        <v>2.4755573036775501E-11</v>
      </c>
      <c r="F280" s="30">
        <v>2.9729573732590198E-8</v>
      </c>
      <c r="G280" s="3">
        <v>6.2158999999999999E-4</v>
      </c>
      <c r="H280" s="3"/>
      <c r="I280" s="3"/>
      <c r="K280" s="3"/>
      <c r="M280" s="3"/>
    </row>
    <row r="281" spans="1:13" x14ac:dyDescent="0.2">
      <c r="A281" s="2">
        <v>678</v>
      </c>
      <c r="B281" s="30">
        <v>0</v>
      </c>
      <c r="C281" s="30">
        <v>0</v>
      </c>
      <c r="D281" s="30">
        <v>3.1633478353033302E-11</v>
      </c>
      <c r="E281" s="30">
        <v>2.1675874592754101E-11</v>
      </c>
      <c r="F281" s="30">
        <v>2.07753555391671E-8</v>
      </c>
      <c r="G281" s="3">
        <v>6.0380000000000004E-4</v>
      </c>
      <c r="H281" s="3"/>
      <c r="I281" s="3"/>
      <c r="K281" s="3"/>
      <c r="M281" s="3"/>
    </row>
    <row r="282" spans="1:13" x14ac:dyDescent="0.2">
      <c r="A282" s="2">
        <v>679</v>
      </c>
      <c r="B282" s="30">
        <v>0</v>
      </c>
      <c r="C282" s="30">
        <v>0</v>
      </c>
      <c r="D282" s="30">
        <v>6.3872935682806301E-13</v>
      </c>
      <c r="E282" s="30">
        <v>3.8910508312993299E-11</v>
      </c>
      <c r="F282" s="30">
        <v>1.42401032227276E-8</v>
      </c>
      <c r="G282" s="3">
        <v>6.1228000000000009E-4</v>
      </c>
      <c r="H282" s="3"/>
      <c r="I282" s="3"/>
      <c r="K282" s="3"/>
      <c r="M282" s="3"/>
    </row>
    <row r="283" spans="1:13" x14ac:dyDescent="0.2">
      <c r="A283" s="2">
        <v>680</v>
      </c>
      <c r="B283" s="30">
        <v>0</v>
      </c>
      <c r="C283" s="30">
        <v>0</v>
      </c>
      <c r="D283" s="30">
        <v>1.6198326181216599E-11</v>
      </c>
      <c r="E283" s="30">
        <v>2.12871160229164E-11</v>
      </c>
      <c r="F283" s="30">
        <v>1.0170176231822801E-8</v>
      </c>
      <c r="G283" s="3">
        <v>5.7841000000000012E-4</v>
      </c>
      <c r="H283" s="3"/>
      <c r="I283" s="3"/>
      <c r="K283" s="3"/>
      <c r="M283" s="3"/>
    </row>
    <row r="284" spans="1:13" x14ac:dyDescent="0.2">
      <c r="A284" s="2">
        <v>681</v>
      </c>
      <c r="B284" s="30">
        <v>0</v>
      </c>
      <c r="C284" s="30">
        <v>0</v>
      </c>
      <c r="D284" s="30">
        <v>8.2462354834186901E-12</v>
      </c>
      <c r="E284" s="30">
        <v>1.8682266579514901E-11</v>
      </c>
      <c r="F284" s="30">
        <v>7.1942950853586504E-9</v>
      </c>
      <c r="G284" s="3">
        <v>5.7608000000000008E-4</v>
      </c>
      <c r="H284" s="3"/>
      <c r="I284" s="3"/>
      <c r="K284" s="3"/>
      <c r="M284" s="3"/>
    </row>
    <row r="285" spans="1:13" x14ac:dyDescent="0.2">
      <c r="A285" s="2">
        <v>682</v>
      </c>
      <c r="B285" s="30">
        <v>0</v>
      </c>
      <c r="C285" s="30">
        <v>0</v>
      </c>
      <c r="D285" s="30">
        <v>3.5401998738656498E-11</v>
      </c>
      <c r="E285" s="30">
        <v>2.7515330604396599E-11</v>
      </c>
      <c r="F285" s="30">
        <v>5.1309176415849502E-9</v>
      </c>
      <c r="G285" s="3">
        <v>5.4217000000000002E-4</v>
      </c>
      <c r="H285" s="3"/>
      <c r="I285" s="3"/>
      <c r="K285" s="3"/>
      <c r="M285" s="3"/>
    </row>
    <row r="286" spans="1:13" x14ac:dyDescent="0.2">
      <c r="A286" s="2">
        <v>683</v>
      </c>
      <c r="B286" s="30">
        <v>0</v>
      </c>
      <c r="C286" s="30">
        <v>0</v>
      </c>
      <c r="D286" s="30">
        <v>9.3552942221117994E-12</v>
      </c>
      <c r="E286" s="30">
        <v>1.1606650365393E-11</v>
      </c>
      <c r="F286" s="30">
        <v>3.8238755795493201E-9</v>
      </c>
      <c r="G286" s="3">
        <v>5.3903000000000002E-4</v>
      </c>
      <c r="H286" s="3"/>
      <c r="I286" s="3"/>
      <c r="K286" s="3"/>
      <c r="M286" s="3"/>
    </row>
    <row r="287" spans="1:13" x14ac:dyDescent="0.2">
      <c r="A287" s="2">
        <v>684</v>
      </c>
      <c r="B287" s="30">
        <v>0</v>
      </c>
      <c r="C287" s="30">
        <v>0</v>
      </c>
      <c r="D287" s="30">
        <v>4.8501287040000198E-12</v>
      </c>
      <c r="E287" s="30">
        <v>3.4734633136912099E-12</v>
      </c>
      <c r="F287" s="30">
        <v>2.6892525894562E-9</v>
      </c>
      <c r="G287" s="3">
        <v>5.2352999999999992E-4</v>
      </c>
      <c r="H287" s="3"/>
      <c r="I287" s="3"/>
      <c r="K287" s="3"/>
      <c r="M287" s="3"/>
    </row>
    <row r="288" spans="1:13" x14ac:dyDescent="0.2">
      <c r="A288" s="2">
        <v>685</v>
      </c>
      <c r="B288" s="30">
        <v>0</v>
      </c>
      <c r="C288" s="30">
        <v>0</v>
      </c>
      <c r="D288" s="30">
        <v>3.5054070381341399E-11</v>
      </c>
      <c r="E288" s="30">
        <v>3.6193755904173798E-11</v>
      </c>
      <c r="F288" s="30">
        <v>2.0142392700480899E-9</v>
      </c>
      <c r="G288" s="3">
        <v>5.2170999999999988E-4</v>
      </c>
      <c r="H288" s="3"/>
      <c r="I288" s="3"/>
      <c r="K288" s="3"/>
      <c r="M288" s="3"/>
    </row>
    <row r="289" spans="1:13" x14ac:dyDescent="0.2">
      <c r="A289" s="2">
        <v>686</v>
      </c>
      <c r="B289" s="30">
        <v>0</v>
      </c>
      <c r="C289" s="30">
        <v>0</v>
      </c>
      <c r="D289" s="30">
        <v>7.3650660708151402E-12</v>
      </c>
      <c r="E289" s="30">
        <v>5.79255054974707E-12</v>
      </c>
      <c r="F289" s="30">
        <v>1.5067776943695701E-9</v>
      </c>
      <c r="G289" s="3">
        <v>4.8928000000000003E-4</v>
      </c>
      <c r="H289" s="3"/>
      <c r="I289" s="3"/>
      <c r="K289" s="3"/>
      <c r="M289" s="3"/>
    </row>
    <row r="290" spans="1:13" x14ac:dyDescent="0.2">
      <c r="A290" s="2">
        <v>687</v>
      </c>
      <c r="B290" s="30">
        <v>0</v>
      </c>
      <c r="C290" s="30">
        <v>0</v>
      </c>
      <c r="D290" s="30">
        <v>2.2380088343413698E-12</v>
      </c>
      <c r="E290" s="30">
        <v>2.9550392552881703E-11</v>
      </c>
      <c r="F290" s="30">
        <v>1.09935363295706E-9</v>
      </c>
      <c r="G290" s="3">
        <v>4.8573000000000008E-4</v>
      </c>
      <c r="H290" s="3"/>
      <c r="I290" s="3"/>
      <c r="K290" s="3"/>
      <c r="M290" s="3"/>
    </row>
    <row r="291" spans="1:13" x14ac:dyDescent="0.2">
      <c r="A291" s="2">
        <v>688</v>
      </c>
      <c r="B291" s="30">
        <v>0</v>
      </c>
      <c r="C291" s="30">
        <v>0</v>
      </c>
      <c r="D291" s="30">
        <v>3.3426227342162001E-11</v>
      </c>
      <c r="E291" s="30">
        <v>3.5164091793497302E-11</v>
      </c>
      <c r="F291" s="30">
        <v>8.5925156635884201E-10</v>
      </c>
      <c r="G291" s="3">
        <v>4.9077000000000007E-4</v>
      </c>
      <c r="H291" s="3"/>
      <c r="I291" s="3"/>
      <c r="K291" s="3"/>
      <c r="M291" s="3"/>
    </row>
    <row r="292" spans="1:13" x14ac:dyDescent="0.2">
      <c r="A292" s="2">
        <v>689</v>
      </c>
      <c r="B292" s="30">
        <v>0</v>
      </c>
      <c r="C292" s="30">
        <v>0</v>
      </c>
      <c r="D292" s="30">
        <v>9.3521587151484502E-12</v>
      </c>
      <c r="E292" s="30">
        <v>1.5006074118464801E-11</v>
      </c>
      <c r="F292" s="30">
        <v>6.04975139920699E-10</v>
      </c>
      <c r="G292" s="3">
        <v>4.7574000000000005E-4</v>
      </c>
      <c r="H292" s="3"/>
      <c r="I292" s="3"/>
      <c r="K292" s="3"/>
      <c r="M292" s="3"/>
    </row>
    <row r="293" spans="1:13" x14ac:dyDescent="0.2">
      <c r="A293" s="2">
        <v>690</v>
      </c>
      <c r="B293" s="30">
        <v>0</v>
      </c>
      <c r="C293" s="30">
        <v>0</v>
      </c>
      <c r="D293" s="30">
        <v>1.5606222487246399E-11</v>
      </c>
      <c r="E293" s="30">
        <v>2.60990263981693E-11</v>
      </c>
      <c r="F293" s="30">
        <v>4.6888493602943599E-10</v>
      </c>
      <c r="G293" s="3">
        <v>4.7080999999999995E-4</v>
      </c>
      <c r="H293" s="3"/>
      <c r="I293" s="3"/>
      <c r="K293" s="3"/>
      <c r="M293" s="3"/>
    </row>
    <row r="294" spans="1:13" x14ac:dyDescent="0.2">
      <c r="A294" s="2">
        <v>691</v>
      </c>
      <c r="B294" s="30">
        <v>0</v>
      </c>
      <c r="C294" s="30">
        <v>0</v>
      </c>
      <c r="D294" s="30">
        <v>2.0404604149252299E-11</v>
      </c>
      <c r="E294" s="30">
        <v>1.8196450541489301E-11</v>
      </c>
      <c r="F294" s="30">
        <v>3.7054646117518199E-10</v>
      </c>
      <c r="G294" s="3">
        <v>4.5298000000000002E-4</v>
      </c>
      <c r="H294" s="3"/>
      <c r="I294" s="3"/>
      <c r="K294" s="3"/>
      <c r="M294" s="3"/>
    </row>
    <row r="295" spans="1:13" x14ac:dyDescent="0.2">
      <c r="A295" s="2">
        <v>692</v>
      </c>
      <c r="B295" s="30">
        <v>0</v>
      </c>
      <c r="C295" s="30">
        <v>0</v>
      </c>
      <c r="D295" s="30">
        <v>5.3262537831590898E-12</v>
      </c>
      <c r="E295" s="30">
        <v>4.3051206237094198E-11</v>
      </c>
      <c r="F295" s="30">
        <v>2.7093843997112098E-10</v>
      </c>
      <c r="G295" s="3">
        <v>4.4741000000000003E-4</v>
      </c>
      <c r="H295" s="3"/>
      <c r="I295" s="3"/>
      <c r="K295" s="3"/>
      <c r="M295" s="3"/>
    </row>
    <row r="296" spans="1:13" x14ac:dyDescent="0.2">
      <c r="A296" s="2">
        <v>693</v>
      </c>
      <c r="B296" s="30">
        <v>0</v>
      </c>
      <c r="C296" s="30">
        <v>0</v>
      </c>
      <c r="D296" s="30">
        <v>1.8238306044915902E-12</v>
      </c>
      <c r="E296" s="30">
        <v>1.7696470062732E-11</v>
      </c>
      <c r="F296" s="30">
        <v>2.2929307367356901E-10</v>
      </c>
      <c r="G296" s="3">
        <v>4.4766000000000001E-4</v>
      </c>
      <c r="H296" s="3"/>
      <c r="I296" s="3"/>
      <c r="K296" s="3"/>
      <c r="M296" s="3"/>
    </row>
    <row r="297" spans="1:13" x14ac:dyDescent="0.2">
      <c r="A297" s="2">
        <v>694</v>
      </c>
      <c r="B297" s="30">
        <v>0</v>
      </c>
      <c r="C297" s="30">
        <v>0</v>
      </c>
      <c r="D297" s="30">
        <v>6.7783870777370398E-12</v>
      </c>
      <c r="E297" s="30">
        <v>1.08725473544443E-11</v>
      </c>
      <c r="F297" s="30">
        <v>1.67694763355204E-10</v>
      </c>
      <c r="G297" s="3">
        <v>4.3175000000000011E-4</v>
      </c>
      <c r="H297" s="3"/>
      <c r="I297" s="3"/>
      <c r="K297" s="3"/>
      <c r="M297" s="3"/>
    </row>
    <row r="298" spans="1:13" x14ac:dyDescent="0.2">
      <c r="A298" s="2">
        <v>695</v>
      </c>
      <c r="B298" s="30">
        <v>0</v>
      </c>
      <c r="C298" s="30">
        <v>0</v>
      </c>
      <c r="D298" s="30">
        <v>2.1242969159747398E-11</v>
      </c>
      <c r="E298" s="30">
        <v>3.9419838427401103E-11</v>
      </c>
      <c r="F298" s="30">
        <v>1.46456219337971E-10</v>
      </c>
      <c r="G298" s="3">
        <v>4.1637E-4</v>
      </c>
      <c r="H298" s="3"/>
      <c r="I298" s="3"/>
      <c r="K298" s="3"/>
    </row>
    <row r="299" spans="1:13" x14ac:dyDescent="0.2">
      <c r="A299" s="2">
        <v>696</v>
      </c>
      <c r="B299" s="30">
        <v>0</v>
      </c>
      <c r="C299" s="30">
        <v>0</v>
      </c>
      <c r="D299" s="30">
        <v>1.34756532033137E-11</v>
      </c>
      <c r="E299" s="30">
        <v>2.7354806479660001E-11</v>
      </c>
      <c r="F299" s="30">
        <v>1.202945331522E-10</v>
      </c>
      <c r="G299" s="3">
        <v>4.0391999999999994E-4</v>
      </c>
      <c r="H299" s="3"/>
      <c r="I299" s="3"/>
      <c r="K299" s="3"/>
    </row>
    <row r="300" spans="1:13" x14ac:dyDescent="0.2">
      <c r="A300" s="2">
        <v>697</v>
      </c>
      <c r="B300" s="30">
        <v>0</v>
      </c>
      <c r="C300" s="30">
        <v>0</v>
      </c>
      <c r="D300" s="30">
        <v>2.0284958914272598E-12</v>
      </c>
      <c r="E300" s="30">
        <v>2.62202592345297E-11</v>
      </c>
      <c r="F300" s="30">
        <v>1.03335337006446E-10</v>
      </c>
      <c r="G300" s="3">
        <v>4.0086000000000006E-4</v>
      </c>
      <c r="H300" s="3"/>
      <c r="I300" s="3"/>
      <c r="K300" s="3"/>
    </row>
    <row r="301" spans="1:13" x14ac:dyDescent="0.2">
      <c r="A301" s="2">
        <v>698</v>
      </c>
      <c r="B301" s="30">
        <v>0</v>
      </c>
      <c r="C301" s="30">
        <v>0</v>
      </c>
      <c r="D301" s="30">
        <v>2.6622820232897901E-11</v>
      </c>
      <c r="E301" s="30">
        <v>5.63851942958602E-11</v>
      </c>
      <c r="F301" s="30">
        <v>1.0040292686297E-10</v>
      </c>
      <c r="G301" s="3">
        <v>4.0026999999999993E-4</v>
      </c>
      <c r="H301" s="3"/>
      <c r="I301" s="3"/>
      <c r="K301" s="3"/>
    </row>
    <row r="302" spans="1:13" x14ac:dyDescent="0.2">
      <c r="A302" s="2">
        <v>699</v>
      </c>
      <c r="B302" s="30">
        <v>0</v>
      </c>
      <c r="C302" s="30">
        <v>0</v>
      </c>
      <c r="D302" s="30">
        <v>6.0654797404247103E-12</v>
      </c>
      <c r="E302" s="30">
        <v>2.87889709379432E-11</v>
      </c>
      <c r="F302" s="30">
        <v>8.1237189060232198E-11</v>
      </c>
      <c r="G302" s="3">
        <v>3.8841000000000006E-4</v>
      </c>
      <c r="H302" s="3"/>
      <c r="I302" s="3"/>
      <c r="K302" s="3"/>
    </row>
    <row r="303" spans="1:13" x14ac:dyDescent="0.2">
      <c r="A303" s="2">
        <v>700</v>
      </c>
      <c r="B303" s="30">
        <v>0</v>
      </c>
      <c r="C303" s="30">
        <v>0</v>
      </c>
      <c r="D303" s="30">
        <v>4.35063976176762E-12</v>
      </c>
      <c r="E303" s="30">
        <v>2.9225140472652402E-11</v>
      </c>
      <c r="F303" s="30">
        <v>7.2073703597955205E-11</v>
      </c>
      <c r="G303" s="3">
        <v>3.6630000000000001E-4</v>
      </c>
      <c r="H303" s="3"/>
    </row>
    <row r="304" spans="1:13" x14ac:dyDescent="0.2">
      <c r="B304" s="4">
        <v>0</v>
      </c>
      <c r="C304" s="3">
        <v>0</v>
      </c>
      <c r="D304" s="3">
        <v>2.8041531539100998E-11</v>
      </c>
      <c r="E304" s="3">
        <v>5.2333522888287203E-11</v>
      </c>
      <c r="F304" s="3">
        <v>6.9312774461225702E-11</v>
      </c>
      <c r="G304" s="4">
        <v>0</v>
      </c>
      <c r="H304" s="3"/>
    </row>
    <row r="305" spans="2:8" x14ac:dyDescent="0.2">
      <c r="B305" s="4">
        <v>0</v>
      </c>
      <c r="C305" s="3">
        <v>0</v>
      </c>
      <c r="D305" s="3">
        <v>1.8815122888001202E-12</v>
      </c>
      <c r="E305" s="3">
        <v>5.5560407935751101E-11</v>
      </c>
      <c r="F305" s="3">
        <v>6.3558708475522096E-11</v>
      </c>
      <c r="G305" s="4">
        <v>0</v>
      </c>
      <c r="H305" s="3"/>
    </row>
    <row r="306" spans="2:8" x14ac:dyDescent="0.2">
      <c r="B306" s="4">
        <v>0</v>
      </c>
      <c r="C306" s="3">
        <v>0</v>
      </c>
      <c r="D306" s="3">
        <v>1.27943909332032E-12</v>
      </c>
      <c r="E306" s="3">
        <v>5.9881146900262996E-11</v>
      </c>
      <c r="F306" s="3">
        <v>5.1689893398624503E-11</v>
      </c>
      <c r="G306" s="4">
        <v>0</v>
      </c>
      <c r="H306" s="3"/>
    </row>
    <row r="307" spans="2:8" x14ac:dyDescent="0.2">
      <c r="B307" s="4">
        <v>0</v>
      </c>
      <c r="C307" s="3">
        <v>0</v>
      </c>
      <c r="D307" s="3">
        <v>7.6181532663608195E-14</v>
      </c>
      <c r="E307" s="3">
        <v>5.7878308334115197E-11</v>
      </c>
      <c r="F307" s="3">
        <v>4.6347363967539E-11</v>
      </c>
      <c r="G307" s="4">
        <v>0</v>
      </c>
      <c r="H307" s="3"/>
    </row>
    <row r="308" spans="2:8" x14ac:dyDescent="0.2">
      <c r="B308" s="4">
        <v>0</v>
      </c>
      <c r="C308" s="3">
        <v>0</v>
      </c>
      <c r="D308" s="3">
        <v>1.7438901967066501E-11</v>
      </c>
      <c r="E308" s="3">
        <v>9.2639379534183804E-11</v>
      </c>
      <c r="F308" s="3">
        <v>4.3869740000774698E-11</v>
      </c>
      <c r="G308" s="4">
        <v>0</v>
      </c>
      <c r="H308" s="3"/>
    </row>
    <row r="309" spans="2:8" x14ac:dyDescent="0.2">
      <c r="B309" s="4">
        <v>0</v>
      </c>
      <c r="C309" s="3">
        <v>0</v>
      </c>
      <c r="D309" s="3">
        <v>3.1494566792824298E-12</v>
      </c>
      <c r="E309" s="3">
        <v>1.0582341970055799E-10</v>
      </c>
      <c r="F309" s="3">
        <v>4.2122858525135102E-11</v>
      </c>
      <c r="G309" s="4">
        <v>0</v>
      </c>
      <c r="H309" s="3"/>
    </row>
    <row r="310" spans="2:8" x14ac:dyDescent="0.2">
      <c r="B310" s="4">
        <v>0</v>
      </c>
      <c r="C310" s="3">
        <v>0</v>
      </c>
      <c r="D310" s="3">
        <v>6.05840306175171E-12</v>
      </c>
      <c r="E310" s="3">
        <v>1.16437518424598E-10</v>
      </c>
      <c r="F310" s="3">
        <v>3.3503146849572102E-11</v>
      </c>
      <c r="G310" s="4">
        <v>0</v>
      </c>
      <c r="H310" s="3"/>
    </row>
    <row r="311" spans="2:8" x14ac:dyDescent="0.2">
      <c r="B311" s="4">
        <v>0</v>
      </c>
      <c r="C311" s="3">
        <v>0</v>
      </c>
      <c r="D311" s="3">
        <v>5.97378831310842E-12</v>
      </c>
      <c r="E311" s="3">
        <v>1.45432766034034E-10</v>
      </c>
      <c r="F311" s="3">
        <v>3.25651561397759E-11</v>
      </c>
      <c r="G311" s="4">
        <v>0</v>
      </c>
      <c r="H311" s="3"/>
    </row>
    <row r="312" spans="2:8" x14ac:dyDescent="0.2">
      <c r="B312" s="4">
        <v>0</v>
      </c>
      <c r="C312" s="3">
        <v>0</v>
      </c>
      <c r="D312" s="3">
        <v>1.40788599632114E-11</v>
      </c>
      <c r="E312" s="3">
        <v>1.7883634286563101E-10</v>
      </c>
      <c r="F312" s="3">
        <v>3.2315721894610498E-11</v>
      </c>
      <c r="G312" s="4">
        <v>0</v>
      </c>
      <c r="H312" s="3"/>
    </row>
    <row r="313" spans="2:8" x14ac:dyDescent="0.2">
      <c r="B313" s="4">
        <v>0</v>
      </c>
      <c r="C313" s="3">
        <v>0</v>
      </c>
      <c r="D313" s="3">
        <v>2.0468249611704598E-12</v>
      </c>
      <c r="E313" s="3">
        <v>1.95134107622882E-10</v>
      </c>
      <c r="F313" s="3">
        <v>2.4030929665151301E-11</v>
      </c>
      <c r="G313" s="4">
        <v>0</v>
      </c>
      <c r="H313" s="3"/>
    </row>
    <row r="314" spans="2:8" x14ac:dyDescent="0.2">
      <c r="B314" s="4">
        <v>0</v>
      </c>
      <c r="C314" s="3">
        <v>0</v>
      </c>
      <c r="D314" s="3">
        <v>6.0243754634360098E-12</v>
      </c>
      <c r="E314" s="3">
        <v>2.5674636853675899E-10</v>
      </c>
      <c r="F314" s="3">
        <v>2.5128996535829901E-11</v>
      </c>
      <c r="G314" s="4">
        <v>0</v>
      </c>
      <c r="H314" s="3"/>
    </row>
    <row r="315" spans="2:8" x14ac:dyDescent="0.2">
      <c r="B315" s="4">
        <v>0</v>
      </c>
      <c r="C315" s="3">
        <v>0</v>
      </c>
      <c r="D315" s="3">
        <v>2.1339137924597599E-11</v>
      </c>
      <c r="E315" s="3">
        <v>3.1308134492803199E-10</v>
      </c>
      <c r="F315" s="3">
        <v>2.37134407425229E-11</v>
      </c>
      <c r="G315" s="4">
        <v>0</v>
      </c>
      <c r="H315" s="3"/>
    </row>
    <row r="316" spans="2:8" x14ac:dyDescent="0.2">
      <c r="B316" s="4">
        <v>0</v>
      </c>
      <c r="C316" s="3">
        <v>0</v>
      </c>
      <c r="D316" s="3">
        <v>6.1898124205573002E-12</v>
      </c>
      <c r="E316" s="3">
        <v>3.6270804932069998E-10</v>
      </c>
      <c r="F316" s="4">
        <v>0</v>
      </c>
      <c r="G316" s="4">
        <v>0</v>
      </c>
      <c r="H316" s="3"/>
    </row>
    <row r="317" spans="2:8" x14ac:dyDescent="0.2">
      <c r="B317" s="4">
        <v>0</v>
      </c>
      <c r="C317" s="3">
        <v>0</v>
      </c>
      <c r="D317" s="3">
        <v>3.2096971659371199E-12</v>
      </c>
      <c r="E317" s="3">
        <v>4.0040411368842202E-10</v>
      </c>
      <c r="F317" s="4">
        <v>0</v>
      </c>
      <c r="G317" s="4">
        <v>0</v>
      </c>
      <c r="H317" s="3"/>
    </row>
    <row r="318" spans="2:8" x14ac:dyDescent="0.2">
      <c r="B318" s="4">
        <v>0</v>
      </c>
      <c r="C318" s="3">
        <v>0</v>
      </c>
      <c r="D318" s="3">
        <v>2.2549737719911699E-12</v>
      </c>
      <c r="E318" s="3">
        <v>4.52406974335475E-10</v>
      </c>
      <c r="F318" s="4">
        <v>0</v>
      </c>
      <c r="G318" s="4">
        <v>0</v>
      </c>
      <c r="H318" s="3"/>
    </row>
    <row r="319" spans="2:8" x14ac:dyDescent="0.2">
      <c r="B319" s="4">
        <v>0</v>
      </c>
      <c r="C319" s="3">
        <v>0</v>
      </c>
      <c r="D319" s="3">
        <v>6.6898372522394398E-13</v>
      </c>
      <c r="E319" s="3">
        <v>4.8464378710548599E-10</v>
      </c>
      <c r="F319" s="4">
        <v>0</v>
      </c>
      <c r="G319" s="4">
        <v>0</v>
      </c>
      <c r="H319" s="3"/>
    </row>
    <row r="320" spans="2:8" x14ac:dyDescent="0.2">
      <c r="B320" s="4">
        <v>0</v>
      </c>
      <c r="C320" s="3">
        <v>0</v>
      </c>
      <c r="D320" s="3">
        <v>1.2119711783688801E-11</v>
      </c>
      <c r="E320" s="3">
        <v>4.8822937436973003E-10</v>
      </c>
      <c r="F320" s="4">
        <v>0</v>
      </c>
      <c r="G320" s="4">
        <v>0</v>
      </c>
      <c r="H320" s="3"/>
    </row>
    <row r="321" spans="2:8" x14ac:dyDescent="0.2">
      <c r="B321" s="4">
        <v>0</v>
      </c>
      <c r="C321" s="3">
        <v>0</v>
      </c>
      <c r="D321" s="3">
        <v>7.7318574752318702E-13</v>
      </c>
      <c r="E321" s="3">
        <v>4.8356738260819201E-10</v>
      </c>
      <c r="F321" s="4">
        <v>0</v>
      </c>
      <c r="G321" s="4">
        <v>0</v>
      </c>
      <c r="H321" s="3"/>
    </row>
    <row r="322" spans="2:8" x14ac:dyDescent="0.2">
      <c r="B322" s="4">
        <v>0</v>
      </c>
      <c r="C322" s="3">
        <v>0</v>
      </c>
      <c r="D322" s="3">
        <v>7.86314475641044E-12</v>
      </c>
      <c r="E322" s="3">
        <v>4.6795072618746796E-10</v>
      </c>
      <c r="F322" s="4">
        <v>0</v>
      </c>
      <c r="G322" s="4">
        <v>0</v>
      </c>
      <c r="H322" s="3"/>
    </row>
    <row r="323" spans="2:8" x14ac:dyDescent="0.2">
      <c r="B323" s="4">
        <v>0</v>
      </c>
      <c r="C323" s="3">
        <v>0</v>
      </c>
      <c r="D323" s="3">
        <v>8.1183826774604499E-12</v>
      </c>
      <c r="E323" s="3">
        <v>4.2600396227560699E-10</v>
      </c>
      <c r="F323" s="4">
        <v>0</v>
      </c>
      <c r="G323" s="4">
        <v>0</v>
      </c>
      <c r="H323" s="3"/>
    </row>
    <row r="324" spans="2:8" x14ac:dyDescent="0.2">
      <c r="B324" s="3">
        <v>0</v>
      </c>
      <c r="C324" s="4">
        <v>0</v>
      </c>
      <c r="D324" s="3">
        <v>1.1487051221843001E-12</v>
      </c>
      <c r="E324" s="3">
        <v>4.1374145801055298E-10</v>
      </c>
      <c r="F324" s="4">
        <v>0</v>
      </c>
      <c r="G324" s="4">
        <v>0</v>
      </c>
      <c r="H324" s="3"/>
    </row>
    <row r="325" spans="2:8" x14ac:dyDescent="0.2">
      <c r="B325" s="3">
        <v>0</v>
      </c>
      <c r="C325" s="4">
        <v>0</v>
      </c>
      <c r="D325" s="3">
        <v>5.8694306792716903E-14</v>
      </c>
      <c r="E325" s="3">
        <v>3.7898865088111799E-10</v>
      </c>
      <c r="F325" s="4">
        <v>0</v>
      </c>
      <c r="G325" s="4">
        <v>0</v>
      </c>
      <c r="H325" s="3"/>
    </row>
    <row r="326" spans="2:8" x14ac:dyDescent="0.2">
      <c r="B326" s="3">
        <v>0</v>
      </c>
      <c r="C326" s="4">
        <v>0</v>
      </c>
      <c r="D326" s="3">
        <v>3.6589615040308996E-12</v>
      </c>
      <c r="E326" s="3">
        <v>3.5565368189329499E-10</v>
      </c>
      <c r="F326" s="4">
        <v>0</v>
      </c>
      <c r="G326" s="4">
        <v>0</v>
      </c>
      <c r="H326" s="3"/>
    </row>
    <row r="327" spans="2:8" x14ac:dyDescent="0.2">
      <c r="B327" s="3">
        <v>0</v>
      </c>
      <c r="C327" s="4">
        <v>0</v>
      </c>
      <c r="D327" s="3">
        <v>1.0472022005129099E-11</v>
      </c>
      <c r="E327" s="3">
        <v>3.40780138182814E-10</v>
      </c>
      <c r="F327" s="4">
        <v>0</v>
      </c>
      <c r="G327" s="4">
        <v>0</v>
      </c>
      <c r="H327" s="3"/>
    </row>
    <row r="328" spans="2:8" x14ac:dyDescent="0.2">
      <c r="B328" s="3">
        <v>0</v>
      </c>
      <c r="C328" s="4">
        <v>0</v>
      </c>
      <c r="D328" s="3">
        <v>1.4047895988645001E-11</v>
      </c>
      <c r="E328" s="3">
        <v>3.2583589343471201E-10</v>
      </c>
      <c r="F328" s="4">
        <v>0</v>
      </c>
      <c r="G328" s="4">
        <v>0</v>
      </c>
      <c r="H328" s="3"/>
    </row>
    <row r="329" spans="2:8" x14ac:dyDescent="0.2">
      <c r="B329" s="3">
        <v>0</v>
      </c>
      <c r="C329" s="4">
        <v>0</v>
      </c>
      <c r="D329" s="3">
        <v>2.6394687939795602E-12</v>
      </c>
      <c r="E329" s="3">
        <v>2.7921441613078002E-10</v>
      </c>
      <c r="F329" s="4">
        <v>0</v>
      </c>
      <c r="G329" s="4">
        <v>0</v>
      </c>
      <c r="H329" s="3"/>
    </row>
    <row r="330" spans="2:8" x14ac:dyDescent="0.2">
      <c r="B330" s="3">
        <v>0</v>
      </c>
      <c r="C330" s="4">
        <v>0</v>
      </c>
      <c r="D330" s="3">
        <v>4.40216296743613E-12</v>
      </c>
      <c r="E330" s="3">
        <v>2.61460549322932E-10</v>
      </c>
      <c r="F330" s="4">
        <v>0</v>
      </c>
      <c r="G330" s="4">
        <v>0</v>
      </c>
      <c r="H330" s="3"/>
    </row>
    <row r="331" spans="2:8" x14ac:dyDescent="0.2">
      <c r="B331" s="3">
        <v>0</v>
      </c>
      <c r="C331" s="4">
        <v>0</v>
      </c>
      <c r="D331" s="3">
        <v>3.8475289763810799E-12</v>
      </c>
      <c r="E331" s="3">
        <v>2.4066093949371198E-10</v>
      </c>
      <c r="F331" s="4">
        <v>0</v>
      </c>
      <c r="G331" s="4">
        <v>0</v>
      </c>
      <c r="H331" s="3"/>
    </row>
    <row r="332" spans="2:8" x14ac:dyDescent="0.2">
      <c r="B332" s="3">
        <v>0</v>
      </c>
      <c r="C332" s="4">
        <v>0</v>
      </c>
      <c r="D332" s="3">
        <v>1.6399307762397601E-11</v>
      </c>
      <c r="E332" s="3">
        <v>2.40615411101759E-10</v>
      </c>
      <c r="F332" s="4">
        <v>0</v>
      </c>
      <c r="G332" s="4">
        <v>0</v>
      </c>
      <c r="H332" s="3"/>
    </row>
    <row r="333" spans="2:8" x14ac:dyDescent="0.2">
      <c r="B333" s="3">
        <v>0</v>
      </c>
      <c r="C333" s="4">
        <v>0</v>
      </c>
      <c r="D333" s="3">
        <v>3.6439948276832104E-12</v>
      </c>
      <c r="E333" s="3">
        <v>2.2746228291035401E-10</v>
      </c>
      <c r="F333" s="4">
        <v>0</v>
      </c>
      <c r="G333" s="4">
        <v>0</v>
      </c>
      <c r="H333" s="3"/>
    </row>
    <row r="334" spans="2:8" x14ac:dyDescent="0.2">
      <c r="B334" s="3">
        <v>0</v>
      </c>
      <c r="C334" s="4">
        <v>0</v>
      </c>
      <c r="D334" s="3">
        <v>7.54119975060872E-13</v>
      </c>
      <c r="E334" s="3">
        <v>2.07171982060729E-10</v>
      </c>
      <c r="F334" s="4">
        <v>0</v>
      </c>
      <c r="G334" s="4">
        <v>0</v>
      </c>
      <c r="H334" s="3"/>
    </row>
    <row r="335" spans="2:8" x14ac:dyDescent="0.2">
      <c r="B335" s="3">
        <v>0</v>
      </c>
      <c r="C335" s="4">
        <v>0</v>
      </c>
      <c r="D335" s="3">
        <v>2.1462555265598999E-12</v>
      </c>
      <c r="E335" s="3">
        <v>2.05404159732833E-10</v>
      </c>
      <c r="F335" s="4">
        <v>0</v>
      </c>
      <c r="G335" s="4">
        <v>0</v>
      </c>
      <c r="H335" s="3"/>
    </row>
    <row r="336" spans="2:8" x14ac:dyDescent="0.2">
      <c r="B336" s="3">
        <v>0</v>
      </c>
      <c r="C336" s="4">
        <v>0</v>
      </c>
      <c r="D336" s="3">
        <v>1.33968676280754E-11</v>
      </c>
      <c r="E336" s="3">
        <v>1.9681795531939601E-10</v>
      </c>
      <c r="F336" s="4">
        <v>0</v>
      </c>
      <c r="G336" s="4">
        <v>0</v>
      </c>
      <c r="H336" s="3"/>
    </row>
    <row r="337" spans="2:8" x14ac:dyDescent="0.2">
      <c r="B337" s="3">
        <v>0</v>
      </c>
      <c r="C337" s="4">
        <v>0</v>
      </c>
      <c r="D337" s="3">
        <v>7.1059112685968299E-12</v>
      </c>
      <c r="E337" s="3">
        <v>2.0686661823254999E-10</v>
      </c>
      <c r="F337" s="4">
        <v>0</v>
      </c>
      <c r="G337" s="4">
        <v>0</v>
      </c>
      <c r="H337" s="3"/>
    </row>
    <row r="338" spans="2:8" x14ac:dyDescent="0.2">
      <c r="B338" s="3">
        <v>0</v>
      </c>
      <c r="C338" s="4">
        <v>0</v>
      </c>
      <c r="D338" s="3">
        <v>1.4875867989187799E-12</v>
      </c>
      <c r="E338" s="3">
        <v>1.85228481585754E-10</v>
      </c>
      <c r="F338" s="4">
        <v>0</v>
      </c>
      <c r="G338" s="4">
        <v>0</v>
      </c>
      <c r="H338" s="3"/>
    </row>
    <row r="339" spans="2:8" x14ac:dyDescent="0.2">
      <c r="B339" s="3">
        <v>0</v>
      </c>
      <c r="C339" s="4">
        <v>0</v>
      </c>
      <c r="D339" s="3">
        <v>1.03333304283215E-12</v>
      </c>
      <c r="E339" s="3">
        <v>1.8480214966685501E-10</v>
      </c>
      <c r="F339" s="4">
        <v>0</v>
      </c>
      <c r="G339" s="4">
        <v>0</v>
      </c>
      <c r="H339" s="3"/>
    </row>
    <row r="340" spans="2:8" x14ac:dyDescent="0.2">
      <c r="B340" s="3">
        <v>0</v>
      </c>
      <c r="C340" s="4">
        <v>0</v>
      </c>
      <c r="D340" s="3">
        <v>6.4738564935019102E-15</v>
      </c>
      <c r="E340" s="3">
        <v>1.6964120200299E-10</v>
      </c>
      <c r="F340" s="4">
        <v>0</v>
      </c>
      <c r="G340" s="4">
        <v>0</v>
      </c>
      <c r="H340" s="3"/>
    </row>
    <row r="341" spans="2:8" x14ac:dyDescent="0.2">
      <c r="B341" s="3">
        <v>0</v>
      </c>
      <c r="C341" s="4">
        <v>0</v>
      </c>
      <c r="D341" s="3">
        <v>8.4690100571605501E-12</v>
      </c>
      <c r="E341" s="3">
        <v>1.6109871818926199E-10</v>
      </c>
      <c r="F341" s="4">
        <v>0</v>
      </c>
      <c r="G341" s="4">
        <v>0</v>
      </c>
      <c r="H341" s="3"/>
    </row>
    <row r="342" spans="2:8" x14ac:dyDescent="0.2">
      <c r="B342" s="3">
        <v>0</v>
      </c>
      <c r="C342" s="3">
        <v>0</v>
      </c>
      <c r="D342" s="3">
        <v>6.0661953136145098E-12</v>
      </c>
      <c r="E342" s="3">
        <v>1.6530565998775201E-10</v>
      </c>
      <c r="F342" s="4">
        <v>0</v>
      </c>
      <c r="G342" s="4">
        <v>0</v>
      </c>
      <c r="H342" s="3"/>
    </row>
    <row r="343" spans="2:8" x14ac:dyDescent="0.2">
      <c r="B343" s="3">
        <v>0</v>
      </c>
      <c r="C343" s="3">
        <v>0</v>
      </c>
      <c r="D343" s="3">
        <v>1.39058507723496E-12</v>
      </c>
      <c r="E343" s="3">
        <v>1.4412035036283199E-10</v>
      </c>
      <c r="F343" s="4">
        <v>0</v>
      </c>
      <c r="G343" s="4">
        <v>0</v>
      </c>
      <c r="H343" s="3"/>
    </row>
    <row r="344" spans="2:8" x14ac:dyDescent="0.2">
      <c r="B344" s="3">
        <v>0</v>
      </c>
      <c r="C344" s="3">
        <v>0</v>
      </c>
      <c r="D344" s="3">
        <v>3.6547243330448298E-13</v>
      </c>
      <c r="E344" s="3">
        <v>1.4029291712401899E-10</v>
      </c>
      <c r="F344" s="4">
        <v>0</v>
      </c>
      <c r="G344" s="4">
        <v>0</v>
      </c>
      <c r="H344" s="3"/>
    </row>
    <row r="345" spans="2:8" x14ac:dyDescent="0.2">
      <c r="B345" s="3">
        <v>0</v>
      </c>
      <c r="C345" s="3">
        <v>0</v>
      </c>
      <c r="D345" s="3">
        <v>5.04586213455699E-12</v>
      </c>
      <c r="E345" s="3">
        <v>1.33547984851118E-10</v>
      </c>
      <c r="F345" s="4">
        <v>0</v>
      </c>
      <c r="G345" s="4">
        <v>0</v>
      </c>
      <c r="H345" s="3"/>
    </row>
    <row r="346" spans="2:8" x14ac:dyDescent="0.2">
      <c r="B346" s="3">
        <v>0</v>
      </c>
      <c r="C346" s="3">
        <v>0</v>
      </c>
      <c r="D346" s="3">
        <v>7.6092850586474295E-12</v>
      </c>
      <c r="E346" s="3">
        <v>1.33969443431537E-10</v>
      </c>
      <c r="F346" s="4">
        <v>0</v>
      </c>
      <c r="G346" s="4">
        <v>0</v>
      </c>
      <c r="H346" s="3"/>
    </row>
    <row r="347" spans="2:8" x14ac:dyDescent="0.2">
      <c r="B347" s="3">
        <v>0</v>
      </c>
      <c r="C347" s="3">
        <v>0</v>
      </c>
      <c r="D347" s="3">
        <v>3.1789734243185701E-12</v>
      </c>
      <c r="E347" s="3">
        <v>1.2352372566332399E-10</v>
      </c>
      <c r="F347" s="4">
        <v>0</v>
      </c>
      <c r="G347" s="4">
        <v>0</v>
      </c>
      <c r="H347" s="3"/>
    </row>
    <row r="348" spans="2:8" x14ac:dyDescent="0.2">
      <c r="B348" s="3">
        <v>0</v>
      </c>
      <c r="C348" s="3">
        <v>0</v>
      </c>
      <c r="D348" s="3">
        <v>1.1111632807745599E-12</v>
      </c>
      <c r="E348" s="3">
        <v>1.14166498293006E-10</v>
      </c>
      <c r="F348" s="4">
        <v>0</v>
      </c>
      <c r="G348" s="4">
        <v>0</v>
      </c>
      <c r="H348" s="3"/>
    </row>
    <row r="349" spans="2:8" x14ac:dyDescent="0.2">
      <c r="B349" s="3">
        <v>0</v>
      </c>
      <c r="C349" s="3">
        <v>0</v>
      </c>
      <c r="D349" s="3">
        <v>6.5406409327958503E-13</v>
      </c>
      <c r="E349" s="3">
        <v>1.05681553068736E-10</v>
      </c>
      <c r="F349" s="4">
        <v>0</v>
      </c>
      <c r="G349" s="4">
        <v>0</v>
      </c>
      <c r="H349" s="3"/>
    </row>
    <row r="350" spans="2:8" x14ac:dyDescent="0.2">
      <c r="B350" s="3">
        <v>0</v>
      </c>
      <c r="C350" s="3">
        <v>0</v>
      </c>
      <c r="D350" s="3">
        <v>7.9823912593856696E-12</v>
      </c>
      <c r="E350" s="3">
        <v>1.07345622651587E-10</v>
      </c>
      <c r="F350" s="4">
        <v>0</v>
      </c>
      <c r="G350" s="4">
        <v>0</v>
      </c>
      <c r="H350" s="3"/>
    </row>
    <row r="351" spans="2:8" x14ac:dyDescent="0.2">
      <c r="B351" s="3">
        <v>0</v>
      </c>
      <c r="C351" s="3">
        <v>0</v>
      </c>
      <c r="D351" s="3">
        <v>1.4113182149348399E-12</v>
      </c>
      <c r="E351" s="3">
        <v>1.0779089668875601E-10</v>
      </c>
      <c r="F351" s="4">
        <v>0</v>
      </c>
      <c r="G351" s="4">
        <v>0</v>
      </c>
      <c r="H351" s="3"/>
    </row>
    <row r="352" spans="2:8" x14ac:dyDescent="0.2">
      <c r="B352" s="3">
        <v>0</v>
      </c>
      <c r="C352" s="3">
        <v>0</v>
      </c>
      <c r="D352" s="3">
        <v>7.0434396047291098E-13</v>
      </c>
      <c r="E352" s="3">
        <v>9.10859061519813E-11</v>
      </c>
      <c r="F352" s="4">
        <v>0</v>
      </c>
      <c r="G352" s="4">
        <v>0</v>
      </c>
      <c r="H352" s="3"/>
    </row>
    <row r="353" spans="2:8" x14ac:dyDescent="0.2">
      <c r="B353" s="3">
        <v>0</v>
      </c>
      <c r="C353" s="3">
        <v>0</v>
      </c>
      <c r="D353" s="3">
        <v>2.72315745703236E-12</v>
      </c>
      <c r="E353" s="3">
        <v>8.52887000393622E-11</v>
      </c>
      <c r="F353" s="4">
        <v>0</v>
      </c>
      <c r="G353" s="4">
        <v>0</v>
      </c>
      <c r="H353" s="3"/>
    </row>
    <row r="354" spans="2:8" x14ac:dyDescent="0.2">
      <c r="B354" s="3">
        <v>0</v>
      </c>
      <c r="C354" s="3">
        <v>0</v>
      </c>
      <c r="D354" s="3">
        <v>3.4179994929413599E-13</v>
      </c>
      <c r="E354" s="3">
        <v>8.6002753163210496E-11</v>
      </c>
      <c r="F354" s="4">
        <v>0</v>
      </c>
      <c r="G354" s="4">
        <v>0</v>
      </c>
      <c r="H354" s="3"/>
    </row>
    <row r="355" spans="2:8" x14ac:dyDescent="0.2">
      <c r="B355" s="3">
        <v>0</v>
      </c>
      <c r="C355" s="3">
        <v>0</v>
      </c>
      <c r="D355" s="3">
        <v>9.2860937224115198E-12</v>
      </c>
      <c r="E355" s="3">
        <v>8.7415952930396594E-11</v>
      </c>
      <c r="F355" s="4">
        <v>0</v>
      </c>
      <c r="G355" s="4">
        <v>0</v>
      </c>
      <c r="H355" s="3"/>
    </row>
    <row r="356" spans="2:8" x14ac:dyDescent="0.2">
      <c r="B356" s="3">
        <v>0</v>
      </c>
      <c r="C356" s="3">
        <v>0</v>
      </c>
      <c r="D356" s="3">
        <v>7.2234833079434404E-13</v>
      </c>
      <c r="E356" s="3">
        <v>7.3662427058484506E-11</v>
      </c>
      <c r="F356" s="4">
        <v>0</v>
      </c>
      <c r="G356" s="4">
        <v>0</v>
      </c>
      <c r="H356" s="3"/>
    </row>
    <row r="357" spans="2:8" x14ac:dyDescent="0.2">
      <c r="B357" s="3">
        <v>0</v>
      </c>
      <c r="C357" s="3">
        <v>0</v>
      </c>
      <c r="D357" s="3">
        <v>3.6666999308362698E-12</v>
      </c>
      <c r="E357" s="3">
        <v>7.3639080254236394E-11</v>
      </c>
      <c r="F357" s="4">
        <v>0</v>
      </c>
      <c r="G357" s="4">
        <v>0</v>
      </c>
      <c r="H357" s="3"/>
    </row>
    <row r="358" spans="2:8" x14ac:dyDescent="0.2">
      <c r="B358" s="3">
        <v>0</v>
      </c>
      <c r="C358" s="3">
        <v>0</v>
      </c>
      <c r="D358" s="3">
        <v>3.6586232132300102E-12</v>
      </c>
      <c r="E358" s="3">
        <v>6.7367450566070206E-11</v>
      </c>
      <c r="F358" s="4">
        <v>0</v>
      </c>
      <c r="G358" s="4">
        <v>0</v>
      </c>
      <c r="H358" s="3"/>
    </row>
    <row r="359" spans="2:8" x14ac:dyDescent="0.2">
      <c r="B359" s="3">
        <v>0</v>
      </c>
      <c r="C359" s="3">
        <v>0</v>
      </c>
      <c r="D359" s="3">
        <v>5.6294284329371902E-12</v>
      </c>
      <c r="E359" s="3">
        <v>6.2819576255286894E-11</v>
      </c>
      <c r="F359" s="4">
        <v>0</v>
      </c>
      <c r="G359" s="4">
        <v>0</v>
      </c>
      <c r="H359" s="3"/>
    </row>
    <row r="360" spans="2:8" x14ac:dyDescent="0.2">
      <c r="B360" s="3">
        <v>0</v>
      </c>
      <c r="C360" s="3">
        <v>0</v>
      </c>
      <c r="D360" s="3">
        <v>2.3550637104488699E-12</v>
      </c>
      <c r="E360" s="3">
        <v>6.5673469853104204E-11</v>
      </c>
      <c r="F360" s="4">
        <v>0</v>
      </c>
      <c r="G360" s="4">
        <v>0</v>
      </c>
      <c r="H360" s="3"/>
    </row>
    <row r="361" spans="2:8" x14ac:dyDescent="0.2">
      <c r="B361" s="3">
        <v>0</v>
      </c>
      <c r="C361" s="3">
        <v>0</v>
      </c>
      <c r="D361" s="3">
        <v>2.4085128570973202E-13</v>
      </c>
      <c r="E361" s="3">
        <v>5.8447146928618698E-11</v>
      </c>
      <c r="F361" s="4">
        <v>0</v>
      </c>
      <c r="G361" s="4">
        <v>0</v>
      </c>
      <c r="H361" s="3"/>
    </row>
    <row r="362" spans="2:8" x14ac:dyDescent="0.2">
      <c r="B362" s="3">
        <v>0</v>
      </c>
      <c r="C362" s="3">
        <v>0</v>
      </c>
      <c r="D362" s="3">
        <v>1.0405010933515101E-12</v>
      </c>
      <c r="E362" s="3">
        <v>5.26373275886423E-11</v>
      </c>
      <c r="F362" s="4">
        <v>0</v>
      </c>
      <c r="G362" s="4">
        <v>0</v>
      </c>
      <c r="H362" s="3"/>
    </row>
    <row r="363" spans="2:8" x14ac:dyDescent="0.2">
      <c r="B363" s="3">
        <v>0</v>
      </c>
      <c r="C363" s="3">
        <v>0</v>
      </c>
      <c r="D363" s="3">
        <v>1.59533158962153E-12</v>
      </c>
      <c r="E363" s="3">
        <v>4.8747353780151598E-11</v>
      </c>
      <c r="F363" s="4">
        <v>0</v>
      </c>
      <c r="G363" s="4">
        <v>0</v>
      </c>
      <c r="H363" s="3"/>
    </row>
    <row r="364" spans="2:8" x14ac:dyDescent="0.2">
      <c r="B364" s="3">
        <v>0</v>
      </c>
      <c r="C364" s="3">
        <v>0</v>
      </c>
      <c r="D364" s="3">
        <v>4.6951781293969302E-12</v>
      </c>
      <c r="E364" s="3">
        <v>4.68941440731238E-11</v>
      </c>
      <c r="F364" s="4">
        <v>0</v>
      </c>
      <c r="G364" s="4">
        <v>0</v>
      </c>
      <c r="H364" s="3"/>
    </row>
    <row r="365" spans="2:8" x14ac:dyDescent="0.2">
      <c r="B365" s="3">
        <v>0</v>
      </c>
      <c r="C365" s="3">
        <v>0</v>
      </c>
      <c r="D365" s="3">
        <v>3.9290126299715498E-13</v>
      </c>
      <c r="E365" s="3">
        <v>5.00243384526771E-11</v>
      </c>
      <c r="F365" s="4">
        <v>0</v>
      </c>
      <c r="G365" s="4">
        <v>0</v>
      </c>
      <c r="H365" s="3"/>
    </row>
    <row r="366" spans="2:8" x14ac:dyDescent="0.2">
      <c r="B366" s="3">
        <v>0</v>
      </c>
      <c r="C366" s="3">
        <v>0</v>
      </c>
      <c r="D366" s="3">
        <v>2.8113370019850002E-13</v>
      </c>
      <c r="E366" s="3">
        <v>4.2352125567230898E-11</v>
      </c>
      <c r="F366" s="4">
        <v>0</v>
      </c>
      <c r="G366" s="4">
        <v>0</v>
      </c>
      <c r="H366" s="3"/>
    </row>
    <row r="367" spans="2:8" x14ac:dyDescent="0.2">
      <c r="B367" s="3">
        <v>0</v>
      </c>
      <c r="C367" s="3">
        <v>0</v>
      </c>
      <c r="D367" s="3">
        <v>2.5129782154281598E-12</v>
      </c>
      <c r="E367" s="3">
        <v>4.0864847701597401E-11</v>
      </c>
      <c r="F367" s="4">
        <v>0</v>
      </c>
      <c r="G367" s="4">
        <v>0</v>
      </c>
      <c r="H367" s="3"/>
    </row>
    <row r="368" spans="2:8" x14ac:dyDescent="0.2">
      <c r="B368" s="3">
        <v>0</v>
      </c>
      <c r="C368" s="3">
        <v>0</v>
      </c>
      <c r="D368" s="3">
        <v>1.5197513230044399E-12</v>
      </c>
      <c r="E368" s="3">
        <v>4.1784712098021099E-11</v>
      </c>
      <c r="F368" s="4">
        <v>0</v>
      </c>
      <c r="G368" s="4">
        <v>0</v>
      </c>
      <c r="H368" s="3"/>
    </row>
    <row r="369" spans="2:8" x14ac:dyDescent="0.2">
      <c r="B369" s="3">
        <v>0</v>
      </c>
      <c r="C369" s="3">
        <v>0</v>
      </c>
      <c r="D369" s="3">
        <v>3.7165676747059903E-12</v>
      </c>
      <c r="E369" s="3">
        <v>4.0602363906727297E-11</v>
      </c>
      <c r="F369" s="4">
        <v>0</v>
      </c>
      <c r="G369" s="4">
        <v>0</v>
      </c>
      <c r="H369" s="3"/>
    </row>
    <row r="370" spans="2:8" x14ac:dyDescent="0.2">
      <c r="B370" s="3">
        <v>0</v>
      </c>
      <c r="C370" s="3">
        <v>0</v>
      </c>
      <c r="D370" s="3">
        <v>9.279589554003991E-13</v>
      </c>
      <c r="E370" s="3">
        <v>3.9892062373916002E-11</v>
      </c>
      <c r="F370" s="4">
        <v>0</v>
      </c>
      <c r="G370" s="4">
        <v>0</v>
      </c>
      <c r="H370" s="3"/>
    </row>
    <row r="371" spans="2:8" x14ac:dyDescent="0.2">
      <c r="B371" s="3">
        <v>0</v>
      </c>
      <c r="C371" s="3">
        <v>0</v>
      </c>
      <c r="D371" s="3">
        <v>9.9779946388140691E-13</v>
      </c>
      <c r="E371" s="3">
        <v>3.7870576686001701E-11</v>
      </c>
      <c r="F371" s="4">
        <v>0</v>
      </c>
      <c r="G371" s="4">
        <v>0</v>
      </c>
      <c r="H371" s="3"/>
    </row>
    <row r="372" spans="2:8" x14ac:dyDescent="0.2">
      <c r="B372" s="3">
        <v>0</v>
      </c>
      <c r="C372" s="3">
        <v>0</v>
      </c>
      <c r="D372" s="3">
        <v>5.1742526880748203E-13</v>
      </c>
      <c r="E372" s="3">
        <v>3.2081186944631497E-11</v>
      </c>
      <c r="F372" s="4">
        <v>0</v>
      </c>
      <c r="G372" s="4">
        <v>0</v>
      </c>
      <c r="H372" s="3"/>
    </row>
    <row r="373" spans="2:8" x14ac:dyDescent="0.2">
      <c r="B373" s="3">
        <v>0</v>
      </c>
      <c r="C373" s="3">
        <v>0</v>
      </c>
      <c r="D373" s="3">
        <v>1.80736651532399E-12</v>
      </c>
      <c r="E373" s="3">
        <v>3.3210780522959001E-11</v>
      </c>
      <c r="F373" s="4">
        <v>0</v>
      </c>
      <c r="G373" s="4">
        <v>0</v>
      </c>
      <c r="H373" s="3"/>
    </row>
    <row r="374" spans="2:8" x14ac:dyDescent="0.2">
      <c r="B374" s="3">
        <v>0</v>
      </c>
      <c r="C374" s="3">
        <v>0</v>
      </c>
      <c r="D374" s="3">
        <v>4.48001259496952E-12</v>
      </c>
      <c r="E374" s="3">
        <v>3.1780679245573203E-11</v>
      </c>
      <c r="F374" s="4">
        <v>0</v>
      </c>
      <c r="G374" s="4">
        <v>0</v>
      </c>
      <c r="H374" s="3"/>
    </row>
    <row r="375" spans="2:8" x14ac:dyDescent="0.2">
      <c r="B375" s="3">
        <v>0</v>
      </c>
      <c r="C375" s="3">
        <v>0</v>
      </c>
      <c r="D375" s="3">
        <v>1.66764862696196E-12</v>
      </c>
      <c r="E375" s="3">
        <v>3.0536476486074799E-11</v>
      </c>
      <c r="F375" s="4">
        <v>0</v>
      </c>
      <c r="G375" s="4">
        <v>0</v>
      </c>
      <c r="H375" s="3"/>
    </row>
    <row r="376" spans="2:8" x14ac:dyDescent="0.2">
      <c r="B376" s="3">
        <v>0</v>
      </c>
      <c r="C376" s="3">
        <v>0</v>
      </c>
      <c r="D376" s="3">
        <v>1.2248739267370999E-13</v>
      </c>
      <c r="E376" s="3">
        <v>3.0626963496893397E-11</v>
      </c>
      <c r="F376" s="4">
        <v>0</v>
      </c>
      <c r="G376" s="4">
        <v>0</v>
      </c>
      <c r="H376" s="3"/>
    </row>
    <row r="377" spans="2:8" x14ac:dyDescent="0.2">
      <c r="B377" s="3">
        <v>0</v>
      </c>
      <c r="C377" s="3">
        <v>0</v>
      </c>
      <c r="D377" s="3">
        <v>5.28560897682576E-13</v>
      </c>
      <c r="E377" s="3">
        <v>2.8354636852886699E-11</v>
      </c>
      <c r="F377" s="4">
        <v>0</v>
      </c>
      <c r="G377" s="4">
        <v>0</v>
      </c>
      <c r="H377" s="3"/>
    </row>
    <row r="378" spans="2:8" x14ac:dyDescent="0.2">
      <c r="B378" s="3">
        <v>0</v>
      </c>
      <c r="C378" s="3">
        <v>0</v>
      </c>
      <c r="D378" s="3">
        <v>4.2444950420679897E-12</v>
      </c>
      <c r="E378" s="3">
        <v>2.82592173183975E-11</v>
      </c>
      <c r="F378" s="4">
        <v>0</v>
      </c>
      <c r="G378" s="4">
        <v>0</v>
      </c>
      <c r="H378" s="3"/>
    </row>
    <row r="379" spans="2:8" x14ac:dyDescent="0.2">
      <c r="B379" s="3">
        <v>0</v>
      </c>
      <c r="C379" s="3">
        <v>0</v>
      </c>
      <c r="D379" s="3">
        <v>1.10440945628812E-12</v>
      </c>
      <c r="E379" s="3">
        <v>2.82122366589755E-11</v>
      </c>
      <c r="F379" s="4">
        <v>0</v>
      </c>
      <c r="G379" s="4">
        <v>0</v>
      </c>
      <c r="H379" s="3"/>
    </row>
    <row r="380" spans="2:8" x14ac:dyDescent="0.2">
      <c r="B380" s="3">
        <v>0</v>
      </c>
      <c r="C380" s="3">
        <v>0</v>
      </c>
      <c r="D380" s="3">
        <v>5.5373234460688101E-13</v>
      </c>
      <c r="E380" s="3">
        <v>2.17354162535692E-11</v>
      </c>
      <c r="F380" s="4">
        <v>0</v>
      </c>
      <c r="G380" s="4">
        <v>0</v>
      </c>
      <c r="H380" s="3"/>
    </row>
    <row r="381" spans="2:8" x14ac:dyDescent="0.2">
      <c r="B381" s="3">
        <v>0</v>
      </c>
      <c r="C381" s="3">
        <v>0</v>
      </c>
      <c r="D381" s="3">
        <v>1.9668632461229102E-12</v>
      </c>
      <c r="E381" s="3">
        <v>2.4192939423549102E-11</v>
      </c>
      <c r="F381" s="4">
        <v>0</v>
      </c>
      <c r="G381" s="4">
        <v>0</v>
      </c>
      <c r="H381" s="3"/>
    </row>
    <row r="382" spans="2:8" x14ac:dyDescent="0.2">
      <c r="B382" s="3">
        <v>0</v>
      </c>
      <c r="C382" s="3">
        <v>0</v>
      </c>
      <c r="D382" s="3">
        <v>2.4931380566801099E-13</v>
      </c>
      <c r="E382" s="3">
        <v>2.2920204958350101E-11</v>
      </c>
      <c r="F382" s="4">
        <v>0</v>
      </c>
      <c r="G382" s="4">
        <v>0</v>
      </c>
      <c r="H382" s="3"/>
    </row>
    <row r="383" spans="2:8" x14ac:dyDescent="0.2">
      <c r="B383" s="3">
        <v>0</v>
      </c>
      <c r="C383" s="3">
        <v>0</v>
      </c>
      <c r="D383" s="3">
        <v>3.3249054746445002E-12</v>
      </c>
      <c r="E383" s="3">
        <v>2.3159681590235199E-11</v>
      </c>
      <c r="F383" s="4">
        <v>0</v>
      </c>
      <c r="G383" s="4">
        <v>0</v>
      </c>
      <c r="H383" s="3"/>
    </row>
    <row r="384" spans="2:8" x14ac:dyDescent="0.2">
      <c r="B384" s="3">
        <v>0</v>
      </c>
      <c r="C384" s="3">
        <v>0</v>
      </c>
      <c r="D384" s="3">
        <v>1.5571918042387901E-12</v>
      </c>
      <c r="E384" s="3">
        <v>2.3608933116839599E-11</v>
      </c>
      <c r="F384" s="4">
        <v>0</v>
      </c>
      <c r="G384" s="4">
        <v>0</v>
      </c>
      <c r="H384" s="3"/>
    </row>
    <row r="385" spans="2:8" x14ac:dyDescent="0.2">
      <c r="B385" s="3">
        <v>0</v>
      </c>
      <c r="C385" s="3">
        <v>0</v>
      </c>
      <c r="D385" s="3">
        <v>8.8124262172024199E-13</v>
      </c>
      <c r="E385" s="3">
        <v>1.9837874751083202E-11</v>
      </c>
      <c r="F385" s="4">
        <v>0</v>
      </c>
      <c r="G385" s="4">
        <v>0</v>
      </c>
      <c r="H385" s="3"/>
    </row>
    <row r="386" spans="2:8" x14ac:dyDescent="0.2">
      <c r="B386" s="3">
        <v>0</v>
      </c>
      <c r="C386" s="3">
        <v>0</v>
      </c>
      <c r="D386" s="3">
        <v>6.1919691347282697E-13</v>
      </c>
      <c r="E386" s="3">
        <v>1.8992954843498999E-11</v>
      </c>
      <c r="F386" s="4">
        <v>0</v>
      </c>
      <c r="G386" s="4">
        <v>0</v>
      </c>
      <c r="H386" s="3"/>
    </row>
    <row r="387" spans="2:8" x14ac:dyDescent="0.2">
      <c r="B387" s="3">
        <v>0</v>
      </c>
      <c r="C387" s="3">
        <v>0</v>
      </c>
      <c r="D387" s="3">
        <v>4.4288806726500702E-13</v>
      </c>
      <c r="E387" s="3">
        <v>1.79259360114295E-11</v>
      </c>
      <c r="F387" s="4">
        <v>0</v>
      </c>
      <c r="G387" s="4">
        <v>0</v>
      </c>
      <c r="H387" s="3"/>
    </row>
    <row r="388" spans="2:8" x14ac:dyDescent="0.2">
      <c r="B388" s="4">
        <v>0</v>
      </c>
      <c r="C388" s="3">
        <v>0</v>
      </c>
      <c r="D388" s="3">
        <v>3.0067827479967E-12</v>
      </c>
      <c r="E388" s="3">
        <v>1.9397797567083899E-11</v>
      </c>
      <c r="F388" s="4">
        <v>0</v>
      </c>
      <c r="G388" s="4">
        <v>0</v>
      </c>
      <c r="H388" s="3"/>
    </row>
    <row r="389" spans="2:8" x14ac:dyDescent="0.2">
      <c r="B389" s="4">
        <v>0</v>
      </c>
      <c r="C389" s="3">
        <v>0</v>
      </c>
      <c r="D389" s="3">
        <v>4.28593210290418E-13</v>
      </c>
      <c r="E389" s="3">
        <v>1.68778274717509E-11</v>
      </c>
      <c r="F389" s="4">
        <v>0</v>
      </c>
      <c r="G389" s="4">
        <v>0</v>
      </c>
      <c r="H389" s="3"/>
    </row>
    <row r="390" spans="2:8" x14ac:dyDescent="0.2">
      <c r="B390" s="4">
        <v>0</v>
      </c>
      <c r="C390" s="3">
        <v>0</v>
      </c>
      <c r="D390" s="3">
        <v>1.96059541418357E-12</v>
      </c>
      <c r="E390" s="3">
        <v>1.67113981632172E-11</v>
      </c>
      <c r="F390" s="4">
        <v>0</v>
      </c>
      <c r="G390" s="4">
        <v>0</v>
      </c>
      <c r="H390" s="3"/>
    </row>
    <row r="391" spans="2:8" x14ac:dyDescent="0.2">
      <c r="B391" s="4">
        <v>0</v>
      </c>
      <c r="C391" s="3">
        <v>0</v>
      </c>
      <c r="D391" s="3">
        <v>2.4090616771545098E-12</v>
      </c>
      <c r="E391" s="3">
        <v>1.7290639727793201E-11</v>
      </c>
      <c r="F391" s="4">
        <v>0</v>
      </c>
      <c r="G391" s="4">
        <v>0</v>
      </c>
      <c r="H391" s="3"/>
    </row>
    <row r="392" spans="2:8" x14ac:dyDescent="0.2">
      <c r="B392" s="4">
        <v>0</v>
      </c>
      <c r="C392" s="3">
        <v>0</v>
      </c>
      <c r="D392" s="3">
        <v>7.2741699866299093E-15</v>
      </c>
      <c r="E392" s="3">
        <v>1.29214720108589E-11</v>
      </c>
      <c r="F392" s="4">
        <v>0</v>
      </c>
      <c r="G392" s="4">
        <v>0</v>
      </c>
      <c r="H392" s="3"/>
    </row>
    <row r="393" spans="2:8" x14ac:dyDescent="0.2">
      <c r="B393" s="4">
        <v>0</v>
      </c>
      <c r="C393" s="3">
        <v>0</v>
      </c>
      <c r="D393" s="3">
        <v>2.2905870234291199E-12</v>
      </c>
      <c r="E393" s="3">
        <v>1.3367191778392701E-11</v>
      </c>
      <c r="F393" s="4">
        <v>0</v>
      </c>
      <c r="G393" s="4">
        <v>0</v>
      </c>
      <c r="H393" s="3"/>
    </row>
    <row r="394" spans="2:8" x14ac:dyDescent="0.2">
      <c r="B394" s="4">
        <v>0</v>
      </c>
      <c r="C394" s="3">
        <v>0</v>
      </c>
      <c r="D394" s="3">
        <v>2.5761100423596099E-13</v>
      </c>
      <c r="E394" s="3">
        <v>1.6829227440879099E-11</v>
      </c>
      <c r="F394" s="4">
        <v>0</v>
      </c>
      <c r="G394" s="4">
        <v>0</v>
      </c>
      <c r="H394" s="3"/>
    </row>
    <row r="395" spans="2:8" x14ac:dyDescent="0.2">
      <c r="B395" s="4">
        <v>0</v>
      </c>
      <c r="C395" s="3">
        <v>0</v>
      </c>
      <c r="D395" s="3">
        <v>2.07597075881603E-13</v>
      </c>
      <c r="E395" s="3">
        <v>1.2397437795401401E-11</v>
      </c>
      <c r="F395" s="4">
        <v>0</v>
      </c>
      <c r="G395" s="4">
        <v>0</v>
      </c>
      <c r="H395" s="3"/>
    </row>
    <row r="396" spans="2:8" x14ac:dyDescent="0.2">
      <c r="B396" s="4">
        <v>0</v>
      </c>
      <c r="C396" s="3">
        <v>0</v>
      </c>
      <c r="D396" s="3">
        <v>5.8045774949795998E-13</v>
      </c>
      <c r="E396" s="3">
        <v>1.34495434750764E-11</v>
      </c>
      <c r="F396" s="4">
        <v>0</v>
      </c>
      <c r="G396" s="4">
        <v>0</v>
      </c>
      <c r="H396" s="3"/>
    </row>
    <row r="397" spans="2:8" x14ac:dyDescent="0.2">
      <c r="B397" s="4">
        <v>0</v>
      </c>
      <c r="C397" s="3">
        <v>0</v>
      </c>
      <c r="D397" s="3">
        <v>9.3170617272032995E-14</v>
      </c>
      <c r="E397" s="3">
        <v>1.2784066176982601E-11</v>
      </c>
      <c r="F397" s="4">
        <v>0</v>
      </c>
      <c r="G397" s="4">
        <v>0</v>
      </c>
      <c r="H397" s="3"/>
    </row>
    <row r="398" spans="2:8" x14ac:dyDescent="0.2">
      <c r="B398" s="4">
        <v>0</v>
      </c>
      <c r="C398" s="3">
        <v>0</v>
      </c>
      <c r="D398" s="3">
        <v>2.3999761135191199E-12</v>
      </c>
      <c r="E398" s="3">
        <v>1.2082024672275299E-11</v>
      </c>
      <c r="F398" s="4">
        <v>0</v>
      </c>
      <c r="G398" s="4">
        <v>0</v>
      </c>
      <c r="H398" s="3"/>
    </row>
    <row r="399" spans="2:8" x14ac:dyDescent="0.2">
      <c r="B399" s="4">
        <v>0</v>
      </c>
      <c r="C399" s="3">
        <v>0</v>
      </c>
      <c r="D399" s="3">
        <v>1.0587698902796E-12</v>
      </c>
      <c r="E399" s="3">
        <v>1.42297902224416E-11</v>
      </c>
      <c r="F399" s="4">
        <v>0</v>
      </c>
      <c r="G399" s="4">
        <v>0</v>
      </c>
      <c r="H399" s="3"/>
    </row>
    <row r="400" spans="2:8" x14ac:dyDescent="0.2">
      <c r="B400" s="4">
        <v>0</v>
      </c>
      <c r="C400" s="3">
        <v>0</v>
      </c>
      <c r="D400" s="3">
        <v>6.6985513863448594E-14</v>
      </c>
      <c r="E400" s="3">
        <v>1.20147693390012E-11</v>
      </c>
      <c r="F400" s="4">
        <v>0</v>
      </c>
      <c r="G400" s="4">
        <v>0</v>
      </c>
      <c r="H400" s="3"/>
    </row>
    <row r="401" spans="2:8" x14ac:dyDescent="0.2">
      <c r="B401" s="4">
        <v>0</v>
      </c>
      <c r="C401" s="3">
        <v>0</v>
      </c>
      <c r="D401" s="3">
        <v>4.2589489912529201E-13</v>
      </c>
      <c r="E401" s="3">
        <v>1.22181889599578E-11</v>
      </c>
      <c r="F401" s="4">
        <v>0</v>
      </c>
      <c r="G401" s="4">
        <v>0</v>
      </c>
      <c r="H401" s="3"/>
    </row>
    <row r="402" spans="2:8" x14ac:dyDescent="0.2">
      <c r="B402" s="4">
        <v>0</v>
      </c>
      <c r="C402" s="3">
        <v>0</v>
      </c>
      <c r="D402" s="3">
        <v>4.3439880629246502E-13</v>
      </c>
      <c r="E402" s="3">
        <v>1.0329612623722899E-11</v>
      </c>
      <c r="F402" s="4">
        <v>0</v>
      </c>
      <c r="G402" s="4">
        <v>0</v>
      </c>
      <c r="H402" s="3"/>
    </row>
    <row r="403" spans="2:8" x14ac:dyDescent="0.2">
      <c r="B403" s="4">
        <v>0</v>
      </c>
      <c r="C403" s="3">
        <v>0</v>
      </c>
      <c r="D403" s="3">
        <v>2.6245292843236399E-10</v>
      </c>
      <c r="E403" s="3">
        <v>2.4253462582812201E-10</v>
      </c>
      <c r="F403" s="4">
        <v>0</v>
      </c>
      <c r="G403" s="4">
        <v>0</v>
      </c>
      <c r="H403" s="3"/>
    </row>
  </sheetData>
  <mergeCells count="1">
    <mergeCell ref="B1:G1"/>
  </mergeCells>
  <conditionalFormatting sqref="J23:J28">
    <cfRule type="top10" dxfId="7" priority="6" percent="1" rank="35"/>
  </conditionalFormatting>
  <conditionalFormatting sqref="K23:K28">
    <cfRule type="top10" dxfId="6" priority="5" percent="1" rank="35"/>
  </conditionalFormatting>
  <conditionalFormatting sqref="L23:L28">
    <cfRule type="top10" dxfId="5" priority="3" percent="1" rank="35"/>
    <cfRule type="top10" dxfId="4" priority="4" percent="1" rank="35"/>
  </conditionalFormatting>
  <conditionalFormatting sqref="M23:M28">
    <cfRule type="top10" dxfId="3" priority="2" percent="1" rank="35"/>
  </conditionalFormatting>
  <conditionalFormatting sqref="N23:N28">
    <cfRule type="top10" dxfId="2" priority="1" percent="1" rank="35"/>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34A0-185B-43DC-9397-B07A110931B1}">
  <sheetPr codeName="Sheet3"/>
  <dimension ref="A1:H303"/>
  <sheetViews>
    <sheetView topLeftCell="B1" workbookViewId="0">
      <selection activeCell="B1" sqref="B1:F1"/>
    </sheetView>
  </sheetViews>
  <sheetFormatPr baseColWidth="10" defaultColWidth="12.5" defaultRowHeight="15" x14ac:dyDescent="0.2"/>
  <sheetData>
    <row r="1" spans="1:8" ht="19" x14ac:dyDescent="0.2">
      <c r="B1" s="48" t="s">
        <v>9</v>
      </c>
      <c r="C1" s="48"/>
      <c r="D1" s="48"/>
      <c r="E1" s="48"/>
      <c r="F1" s="48"/>
      <c r="G1" s="2"/>
      <c r="H1" s="5" t="s">
        <v>23</v>
      </c>
    </row>
    <row r="2" spans="1:8" ht="16" x14ac:dyDescent="0.2">
      <c r="A2" s="1" t="s">
        <v>7</v>
      </c>
      <c r="B2" s="8" t="s">
        <v>10</v>
      </c>
      <c r="C2" s="9" t="s">
        <v>11</v>
      </c>
      <c r="D2" s="10" t="s">
        <v>12</v>
      </c>
      <c r="E2" s="11" t="s">
        <v>13</v>
      </c>
      <c r="F2" s="12" t="s">
        <v>5</v>
      </c>
      <c r="H2" s="28">
        <v>9.9999999999999995E-7</v>
      </c>
    </row>
    <row r="3" spans="1:8" ht="16" x14ac:dyDescent="0.2">
      <c r="A3" s="2">
        <v>400</v>
      </c>
      <c r="B3" s="30">
        <f>IF('Available LED Spectra'!B3&gt;$H$2,'Available LED Spectra'!B3,0)</f>
        <v>2.0894478598048401E-4</v>
      </c>
      <c r="C3" s="30">
        <f>IF('Available LED Spectra'!C3&gt;$H$2,'Available LED Spectra'!C3,0)</f>
        <v>0</v>
      </c>
      <c r="D3" s="30">
        <f>IF('Available LED Spectra'!D3&gt;$H$2,'Available LED Spectra'!D3,0)</f>
        <v>0</v>
      </c>
      <c r="E3" s="30">
        <f>IF('Available LED Spectra'!E3&gt;$H$2,'Available LED Spectra'!E3,0)</f>
        <v>0</v>
      </c>
      <c r="F3" s="30">
        <f>IF('Available LED Spectra'!F3&gt;$H$2,'Available LED Spectra'!F3,0)</f>
        <v>0</v>
      </c>
    </row>
    <row r="4" spans="1:8" ht="16" x14ac:dyDescent="0.2">
      <c r="A4" s="2">
        <v>401</v>
      </c>
      <c r="B4" s="30">
        <f>IF('Available LED Spectra'!B4&gt;$H$2,'Available LED Spectra'!B4,0)</f>
        <v>3.6295217383989099E-4</v>
      </c>
      <c r="C4" s="30">
        <f>IF('Available LED Spectra'!C4&gt;$H$2,'Available LED Spectra'!C4,0)</f>
        <v>0</v>
      </c>
      <c r="D4" s="30">
        <f>IF('Available LED Spectra'!D4&gt;$H$2,'Available LED Spectra'!D4,0)</f>
        <v>0</v>
      </c>
      <c r="E4" s="30">
        <f>IF('Available LED Spectra'!E4&gt;$H$2,'Available LED Spectra'!E4,0)</f>
        <v>0</v>
      </c>
      <c r="F4" s="30">
        <f>IF('Available LED Spectra'!F4&gt;$H$2,'Available LED Spectra'!F4,0)</f>
        <v>0</v>
      </c>
    </row>
    <row r="5" spans="1:8" ht="16" x14ac:dyDescent="0.2">
      <c r="A5" s="2">
        <v>402</v>
      </c>
      <c r="B5" s="30">
        <f>IF('Available LED Spectra'!B5&gt;$H$2,'Available LED Spectra'!B5,0)</f>
        <v>5.2673023939051305E-4</v>
      </c>
      <c r="C5" s="30">
        <f>IF('Available LED Spectra'!C5&gt;$H$2,'Available LED Spectra'!C5,0)</f>
        <v>0</v>
      </c>
      <c r="D5" s="30">
        <f>IF('Available LED Spectra'!D5&gt;$H$2,'Available LED Spectra'!D5,0)</f>
        <v>0</v>
      </c>
      <c r="E5" s="30">
        <f>IF('Available LED Spectra'!E5&gt;$H$2,'Available LED Spectra'!E5,0)</f>
        <v>0</v>
      </c>
      <c r="F5" s="30">
        <f>IF('Available LED Spectra'!F5&gt;$H$2,'Available LED Spectra'!F5,0)</f>
        <v>0</v>
      </c>
    </row>
    <row r="6" spans="1:8" ht="16" x14ac:dyDescent="0.2">
      <c r="A6" s="2">
        <v>403</v>
      </c>
      <c r="B6" s="30">
        <f>IF('Available LED Spectra'!B6&gt;$H$2,'Available LED Spectra'!B6,0)</f>
        <v>6.89765761078123E-4</v>
      </c>
      <c r="C6" s="30">
        <f>IF('Available LED Spectra'!C6&gt;$H$2,'Available LED Spectra'!C6,0)</f>
        <v>0</v>
      </c>
      <c r="D6" s="30">
        <f>IF('Available LED Spectra'!D6&gt;$H$2,'Available LED Spectra'!D6,0)</f>
        <v>0</v>
      </c>
      <c r="E6" s="30">
        <f>IF('Available LED Spectra'!E6&gt;$H$2,'Available LED Spectra'!E6,0)</f>
        <v>0</v>
      </c>
      <c r="F6" s="30">
        <f>IF('Available LED Spectra'!F6&gt;$H$2,'Available LED Spectra'!F6,0)</f>
        <v>0</v>
      </c>
    </row>
    <row r="7" spans="1:8" ht="16" x14ac:dyDescent="0.2">
      <c r="A7" s="2">
        <v>404</v>
      </c>
      <c r="B7" s="30">
        <f>IF('Available LED Spectra'!B7&gt;$H$2,'Available LED Spectra'!B7,0)</f>
        <v>8.5421618235735099E-4</v>
      </c>
      <c r="C7" s="30">
        <f>IF('Available LED Spectra'!C7&gt;$H$2,'Available LED Spectra'!C7,0)</f>
        <v>0</v>
      </c>
      <c r="D7" s="30">
        <f>IF('Available LED Spectra'!D7&gt;$H$2,'Available LED Spectra'!D7,0)</f>
        <v>0</v>
      </c>
      <c r="E7" s="30">
        <f>IF('Available LED Spectra'!E7&gt;$H$2,'Available LED Spectra'!E7,0)</f>
        <v>0</v>
      </c>
      <c r="F7" s="30">
        <f>IF('Available LED Spectra'!F7&gt;$H$2,'Available LED Spectra'!F7,0)</f>
        <v>0</v>
      </c>
    </row>
    <row r="8" spans="1:8" ht="16" x14ac:dyDescent="0.2">
      <c r="A8" s="2">
        <v>405</v>
      </c>
      <c r="B8" s="30">
        <f>IF('Available LED Spectra'!B8&gt;$H$2,'Available LED Spectra'!B8,0)</f>
        <v>1.0386540806146399E-3</v>
      </c>
      <c r="C8" s="30">
        <f>IF('Available LED Spectra'!C8&gt;$H$2,'Available LED Spectra'!C8,0)</f>
        <v>0</v>
      </c>
      <c r="D8" s="30">
        <f>IF('Available LED Spectra'!D8&gt;$H$2,'Available LED Spectra'!D8,0)</f>
        <v>0</v>
      </c>
      <c r="E8" s="30">
        <f>IF('Available LED Spectra'!E8&gt;$H$2,'Available LED Spectra'!E8,0)</f>
        <v>0</v>
      </c>
      <c r="F8" s="30">
        <f>IF('Available LED Spectra'!F8&gt;$H$2,'Available LED Spectra'!F8,0)</f>
        <v>0</v>
      </c>
    </row>
    <row r="9" spans="1:8" ht="16" x14ac:dyDescent="0.2">
      <c r="A9" s="2">
        <v>406</v>
      </c>
      <c r="B9" s="30">
        <f>IF('Available LED Spectra'!B9&gt;$H$2,'Available LED Spectra'!B9,0)</f>
        <v>1.25543374460554E-3</v>
      </c>
      <c r="C9" s="30">
        <f>IF('Available LED Spectra'!C9&gt;$H$2,'Available LED Spectra'!C9,0)</f>
        <v>0</v>
      </c>
      <c r="D9" s="30">
        <f>IF('Available LED Spectra'!D9&gt;$H$2,'Available LED Spectra'!D9,0)</f>
        <v>0</v>
      </c>
      <c r="E9" s="30">
        <f>IF('Available LED Spectra'!E9&gt;$H$2,'Available LED Spectra'!E9,0)</f>
        <v>0</v>
      </c>
      <c r="F9" s="30">
        <f>IF('Available LED Spectra'!F9&gt;$H$2,'Available LED Spectra'!F9,0)</f>
        <v>0</v>
      </c>
    </row>
    <row r="10" spans="1:8" ht="16" x14ac:dyDescent="0.2">
      <c r="A10" s="2">
        <v>407</v>
      </c>
      <c r="B10" s="30">
        <f>IF('Available LED Spectra'!B10&gt;$H$2,'Available LED Spectra'!B10,0)</f>
        <v>1.47918825808423E-3</v>
      </c>
      <c r="C10" s="30">
        <f>IF('Available LED Spectra'!C10&gt;$H$2,'Available LED Spectra'!C10,0)</f>
        <v>0</v>
      </c>
      <c r="D10" s="30">
        <f>IF('Available LED Spectra'!D10&gt;$H$2,'Available LED Spectra'!D10,0)</f>
        <v>0</v>
      </c>
      <c r="E10" s="30">
        <f>IF('Available LED Spectra'!E10&gt;$H$2,'Available LED Spectra'!E10,0)</f>
        <v>0</v>
      </c>
      <c r="F10" s="30">
        <f>IF('Available LED Spectra'!F10&gt;$H$2,'Available LED Spectra'!F10,0)</f>
        <v>0</v>
      </c>
    </row>
    <row r="11" spans="1:8" ht="16" x14ac:dyDescent="0.2">
      <c r="A11" s="2">
        <v>408</v>
      </c>
      <c r="B11" s="30">
        <f>IF('Available LED Spectra'!B11&gt;$H$2,'Available LED Spectra'!B11,0)</f>
        <v>1.66024251970118E-3</v>
      </c>
      <c r="C11" s="30">
        <f>IF('Available LED Spectra'!C11&gt;$H$2,'Available LED Spectra'!C11,0)</f>
        <v>0</v>
      </c>
      <c r="D11" s="30">
        <f>IF('Available LED Spectra'!D11&gt;$H$2,'Available LED Spectra'!D11,0)</f>
        <v>0</v>
      </c>
      <c r="E11" s="30">
        <f>IF('Available LED Spectra'!E11&gt;$H$2,'Available LED Spectra'!E11,0)</f>
        <v>0</v>
      </c>
      <c r="F11" s="30">
        <f>IF('Available LED Spectra'!F11&gt;$H$2,'Available LED Spectra'!F11,0)</f>
        <v>0</v>
      </c>
    </row>
    <row r="12" spans="1:8" ht="16" x14ac:dyDescent="0.2">
      <c r="A12" s="2">
        <v>409</v>
      </c>
      <c r="B12" s="30">
        <f>IF('Available LED Spectra'!B12&gt;$H$2,'Available LED Spectra'!B12,0)</f>
        <v>1.6999763721073E-3</v>
      </c>
      <c r="C12" s="30">
        <f>IF('Available LED Spectra'!C12&gt;$H$2,'Available LED Spectra'!C12,0)</f>
        <v>0</v>
      </c>
      <c r="D12" s="30">
        <f>IF('Available LED Spectra'!D12&gt;$H$2,'Available LED Spectra'!D12,0)</f>
        <v>0</v>
      </c>
      <c r="E12" s="30">
        <f>IF('Available LED Spectra'!E12&gt;$H$2,'Available LED Spectra'!E12,0)</f>
        <v>0</v>
      </c>
      <c r="F12" s="30">
        <f>IF('Available LED Spectra'!F12&gt;$H$2,'Available LED Spectra'!F12,0)</f>
        <v>0</v>
      </c>
    </row>
    <row r="13" spans="1:8" ht="16" x14ac:dyDescent="0.2">
      <c r="A13" s="2">
        <v>410</v>
      </c>
      <c r="B13" s="30">
        <f>IF('Available LED Spectra'!B13&gt;$H$2,'Available LED Spectra'!B13,0)</f>
        <v>1.5024150872022901E-3</v>
      </c>
      <c r="C13" s="30">
        <f>IF('Available LED Spectra'!C13&gt;$H$2,'Available LED Spectra'!C13,0)</f>
        <v>0</v>
      </c>
      <c r="D13" s="30">
        <f>IF('Available LED Spectra'!D13&gt;$H$2,'Available LED Spectra'!D13,0)</f>
        <v>0</v>
      </c>
      <c r="E13" s="30">
        <f>IF('Available LED Spectra'!E13&gt;$H$2,'Available LED Spectra'!E13,0)</f>
        <v>0</v>
      </c>
      <c r="F13" s="30">
        <f>IF('Available LED Spectra'!F13&gt;$H$2,'Available LED Spectra'!F13,0)</f>
        <v>0</v>
      </c>
    </row>
    <row r="14" spans="1:8" ht="16" x14ac:dyDescent="0.2">
      <c r="A14" s="2">
        <v>411</v>
      </c>
      <c r="B14" s="30">
        <f>IF('Available LED Spectra'!B14&gt;$H$2,'Available LED Spectra'!B14,0)</f>
        <v>1.0876523040706601E-3</v>
      </c>
      <c r="C14" s="30">
        <f>IF('Available LED Spectra'!C14&gt;$H$2,'Available LED Spectra'!C14,0)</f>
        <v>0</v>
      </c>
      <c r="D14" s="30">
        <f>IF('Available LED Spectra'!D14&gt;$H$2,'Available LED Spectra'!D14,0)</f>
        <v>0</v>
      </c>
      <c r="E14" s="30">
        <f>IF('Available LED Spectra'!E14&gt;$H$2,'Available LED Spectra'!E14,0)</f>
        <v>0</v>
      </c>
      <c r="F14" s="30">
        <f>IF('Available LED Spectra'!F14&gt;$H$2,'Available LED Spectra'!F14,0)</f>
        <v>0</v>
      </c>
    </row>
    <row r="15" spans="1:8" ht="16" x14ac:dyDescent="0.2">
      <c r="A15" s="2">
        <v>412</v>
      </c>
      <c r="B15" s="30">
        <f>IF('Available LED Spectra'!B15&gt;$H$2,'Available LED Spectra'!B15,0)</f>
        <v>6.5834536815581005E-4</v>
      </c>
      <c r="C15" s="30">
        <f>IF('Available LED Spectra'!C15&gt;$H$2,'Available LED Spectra'!C15,0)</f>
        <v>0</v>
      </c>
      <c r="D15" s="30">
        <f>IF('Available LED Spectra'!D15&gt;$H$2,'Available LED Spectra'!D15,0)</f>
        <v>0</v>
      </c>
      <c r="E15" s="30">
        <f>IF('Available LED Spectra'!E15&gt;$H$2,'Available LED Spectra'!E15,0)</f>
        <v>0</v>
      </c>
      <c r="F15" s="30">
        <f>IF('Available LED Spectra'!F15&gt;$H$2,'Available LED Spectra'!F15,0)</f>
        <v>0</v>
      </c>
    </row>
    <row r="16" spans="1:8" ht="16" x14ac:dyDescent="0.2">
      <c r="A16" s="2">
        <v>413</v>
      </c>
      <c r="B16" s="30">
        <f>IF('Available LED Spectra'!B16&gt;$H$2,'Available LED Spectra'!B16,0)</f>
        <v>3.7051673809508298E-4</v>
      </c>
      <c r="C16" s="30">
        <f>IF('Available LED Spectra'!C16&gt;$H$2,'Available LED Spectra'!C16,0)</f>
        <v>0</v>
      </c>
      <c r="D16" s="30">
        <f>IF('Available LED Spectra'!D16&gt;$H$2,'Available LED Spectra'!D16,0)</f>
        <v>0</v>
      </c>
      <c r="E16" s="30">
        <f>IF('Available LED Spectra'!E16&gt;$H$2,'Available LED Spectra'!E16,0)</f>
        <v>0</v>
      </c>
      <c r="F16" s="30">
        <f>IF('Available LED Spectra'!F16&gt;$H$2,'Available LED Spectra'!F16,0)</f>
        <v>0</v>
      </c>
    </row>
    <row r="17" spans="1:6" ht="16" x14ac:dyDescent="0.2">
      <c r="A17" s="2">
        <v>414</v>
      </c>
      <c r="B17" s="30">
        <f>IF('Available LED Spectra'!B17&gt;$H$2,'Available LED Spectra'!B17,0)</f>
        <v>2.1358987740981001E-4</v>
      </c>
      <c r="C17" s="30">
        <f>IF('Available LED Spectra'!C17&gt;$H$2,'Available LED Spectra'!C17,0)</f>
        <v>0</v>
      </c>
      <c r="D17" s="30">
        <f>IF('Available LED Spectra'!D17&gt;$H$2,'Available LED Spectra'!D17,0)</f>
        <v>0</v>
      </c>
      <c r="E17" s="30">
        <f>IF('Available LED Spectra'!E17&gt;$H$2,'Available LED Spectra'!E17,0)</f>
        <v>0</v>
      </c>
      <c r="F17" s="30">
        <f>IF('Available LED Spectra'!F17&gt;$H$2,'Available LED Spectra'!F17,0)</f>
        <v>0</v>
      </c>
    </row>
    <row r="18" spans="1:6" ht="16" x14ac:dyDescent="0.2">
      <c r="A18" s="2">
        <v>415</v>
      </c>
      <c r="B18" s="30">
        <f>IF('Available LED Spectra'!B18&gt;$H$2,'Available LED Spectra'!B18,0)</f>
        <v>1.31901480348447E-4</v>
      </c>
      <c r="C18" s="30">
        <f>IF('Available LED Spectra'!C18&gt;$H$2,'Available LED Spectra'!C18,0)</f>
        <v>0</v>
      </c>
      <c r="D18" s="30">
        <f>IF('Available LED Spectra'!D18&gt;$H$2,'Available LED Spectra'!D18,0)</f>
        <v>0</v>
      </c>
      <c r="E18" s="30">
        <f>IF('Available LED Spectra'!E18&gt;$H$2,'Available LED Spectra'!E18,0)</f>
        <v>0</v>
      </c>
      <c r="F18" s="30">
        <f>IF('Available LED Spectra'!F18&gt;$H$2,'Available LED Spectra'!F18,0)</f>
        <v>0</v>
      </c>
    </row>
    <row r="19" spans="1:6" ht="16" x14ac:dyDescent="0.2">
      <c r="A19" s="2">
        <v>416</v>
      </c>
      <c r="B19" s="30">
        <f>IF('Available LED Spectra'!B19&gt;$H$2,'Available LED Spectra'!B19,0)</f>
        <v>8.6132954746811797E-5</v>
      </c>
      <c r="C19" s="30">
        <f>IF('Available LED Spectra'!C19&gt;$H$2,'Available LED Spectra'!C19,0)</f>
        <v>0</v>
      </c>
      <c r="D19" s="30">
        <f>IF('Available LED Spectra'!D19&gt;$H$2,'Available LED Spectra'!D19,0)</f>
        <v>0</v>
      </c>
      <c r="E19" s="30">
        <f>IF('Available LED Spectra'!E19&gt;$H$2,'Available LED Spectra'!E19,0)</f>
        <v>0</v>
      </c>
      <c r="F19" s="30">
        <f>IF('Available LED Spectra'!F19&gt;$H$2,'Available LED Spectra'!F19,0)</f>
        <v>0</v>
      </c>
    </row>
    <row r="20" spans="1:6" ht="16" x14ac:dyDescent="0.2">
      <c r="A20" s="2">
        <v>417</v>
      </c>
      <c r="B20" s="30">
        <f>IF('Available LED Spectra'!B20&gt;$H$2,'Available LED Spectra'!B20,0)</f>
        <v>5.9754574836969899E-5</v>
      </c>
      <c r="C20" s="30">
        <f>IF('Available LED Spectra'!C20&gt;$H$2,'Available LED Spectra'!C20,0)</f>
        <v>0</v>
      </c>
      <c r="D20" s="30">
        <f>IF('Available LED Spectra'!D20&gt;$H$2,'Available LED Spectra'!D20,0)</f>
        <v>0</v>
      </c>
      <c r="E20" s="30">
        <f>IF('Available LED Spectra'!E20&gt;$H$2,'Available LED Spectra'!E20,0)</f>
        <v>0</v>
      </c>
      <c r="F20" s="30">
        <f>IF('Available LED Spectra'!F20&gt;$H$2,'Available LED Spectra'!F20,0)</f>
        <v>0</v>
      </c>
    </row>
    <row r="21" spans="1:6" ht="16" x14ac:dyDescent="0.2">
      <c r="A21" s="2">
        <v>418</v>
      </c>
      <c r="B21" s="30">
        <f>IF('Available LED Spectra'!B21&gt;$H$2,'Available LED Spectra'!B21,0)</f>
        <v>4.3423481674948002E-5</v>
      </c>
      <c r="C21" s="30">
        <f>IF('Available LED Spectra'!C21&gt;$H$2,'Available LED Spectra'!C21,0)</f>
        <v>0</v>
      </c>
      <c r="D21" s="30">
        <f>IF('Available LED Spectra'!D21&gt;$H$2,'Available LED Spectra'!D21,0)</f>
        <v>0</v>
      </c>
      <c r="E21" s="30">
        <f>IF('Available LED Spectra'!E21&gt;$H$2,'Available LED Spectra'!E21,0)</f>
        <v>0</v>
      </c>
      <c r="F21" s="30">
        <f>IF('Available LED Spectra'!F21&gt;$H$2,'Available LED Spectra'!F21,0)</f>
        <v>0</v>
      </c>
    </row>
    <row r="22" spans="1:6" ht="16" x14ac:dyDescent="0.2">
      <c r="A22" s="2">
        <v>419</v>
      </c>
      <c r="B22" s="30">
        <f>IF('Available LED Spectra'!B22&gt;$H$2,'Available LED Spectra'!B22,0)</f>
        <v>3.27969958830476E-5</v>
      </c>
      <c r="C22" s="30">
        <f>IF('Available LED Spectra'!C22&gt;$H$2,'Available LED Spectra'!C22,0)</f>
        <v>0</v>
      </c>
      <c r="D22" s="30">
        <f>IF('Available LED Spectra'!D22&gt;$H$2,'Available LED Spectra'!D22,0)</f>
        <v>0</v>
      </c>
      <c r="E22" s="30">
        <f>IF('Available LED Spectra'!E22&gt;$H$2,'Available LED Spectra'!E22,0)</f>
        <v>0</v>
      </c>
      <c r="F22" s="30">
        <f>IF('Available LED Spectra'!F22&gt;$H$2,'Available LED Spectra'!F22,0)</f>
        <v>0</v>
      </c>
    </row>
    <row r="23" spans="1:6" ht="16" x14ac:dyDescent="0.2">
      <c r="A23" s="2">
        <v>420</v>
      </c>
      <c r="B23" s="30">
        <f>IF('Available LED Spectra'!B23&gt;$H$2,'Available LED Spectra'!B23,0)</f>
        <v>2.5272168984438701E-5</v>
      </c>
      <c r="C23" s="30">
        <f>IF('Available LED Spectra'!C23&gt;$H$2,'Available LED Spectra'!C23,0)</f>
        <v>0</v>
      </c>
      <c r="D23" s="30">
        <f>IF('Available LED Spectra'!D23&gt;$H$2,'Available LED Spectra'!D23,0)</f>
        <v>0</v>
      </c>
      <c r="E23" s="30">
        <f>IF('Available LED Spectra'!E23&gt;$H$2,'Available LED Spectra'!E23,0)</f>
        <v>0</v>
      </c>
      <c r="F23" s="30">
        <f>IF('Available LED Spectra'!F23&gt;$H$2,'Available LED Spectra'!F23,0)</f>
        <v>0</v>
      </c>
    </row>
    <row r="24" spans="1:6" ht="16" x14ac:dyDescent="0.2">
      <c r="A24" s="2">
        <v>421</v>
      </c>
      <c r="B24" s="30">
        <f>IF('Available LED Spectra'!B24&gt;$H$2,'Available LED Spectra'!B24,0)</f>
        <v>1.9764129590178099E-5</v>
      </c>
      <c r="C24" s="30">
        <f>IF('Available LED Spectra'!C24&gt;$H$2,'Available LED Spectra'!C24,0)</f>
        <v>0</v>
      </c>
      <c r="D24" s="30">
        <f>IF('Available LED Spectra'!D24&gt;$H$2,'Available LED Spectra'!D24,0)</f>
        <v>0</v>
      </c>
      <c r="E24" s="30">
        <f>IF('Available LED Spectra'!E24&gt;$H$2,'Available LED Spectra'!E24,0)</f>
        <v>0</v>
      </c>
      <c r="F24" s="30">
        <f>IF('Available LED Spectra'!F24&gt;$H$2,'Available LED Spectra'!F24,0)</f>
        <v>0</v>
      </c>
    </row>
    <row r="25" spans="1:6" ht="16" x14ac:dyDescent="0.2">
      <c r="A25" s="2">
        <v>422</v>
      </c>
      <c r="B25" s="30">
        <f>IF('Available LED Spectra'!B25&gt;$H$2,'Available LED Spectra'!B25,0)</f>
        <v>1.5686804320503801E-5</v>
      </c>
      <c r="C25" s="30">
        <f>IF('Available LED Spectra'!C25&gt;$H$2,'Available LED Spectra'!C25,0)</f>
        <v>0</v>
      </c>
      <c r="D25" s="30">
        <f>IF('Available LED Spectra'!D25&gt;$H$2,'Available LED Spectra'!D25,0)</f>
        <v>0</v>
      </c>
      <c r="E25" s="30">
        <f>IF('Available LED Spectra'!E25&gt;$H$2,'Available LED Spectra'!E25,0)</f>
        <v>0</v>
      </c>
      <c r="F25" s="30">
        <f>IF('Available LED Spectra'!F25&gt;$H$2,'Available LED Spectra'!F25,0)</f>
        <v>0</v>
      </c>
    </row>
    <row r="26" spans="1:6" ht="16" x14ac:dyDescent="0.2">
      <c r="A26" s="2">
        <v>423</v>
      </c>
      <c r="B26" s="30">
        <f>IF('Available LED Spectra'!B26&gt;$H$2,'Available LED Spectra'!B26,0)</f>
        <v>1.25892216880975E-5</v>
      </c>
      <c r="C26" s="30">
        <f>IF('Available LED Spectra'!C26&gt;$H$2,'Available LED Spectra'!C26,0)</f>
        <v>0</v>
      </c>
      <c r="D26" s="30">
        <f>IF('Available LED Spectra'!D26&gt;$H$2,'Available LED Spectra'!D26,0)</f>
        <v>0</v>
      </c>
      <c r="E26" s="30">
        <f>IF('Available LED Spectra'!E26&gt;$H$2,'Available LED Spectra'!E26,0)</f>
        <v>0</v>
      </c>
      <c r="F26" s="30">
        <f>IF('Available LED Spectra'!F26&gt;$H$2,'Available LED Spectra'!F26,0)</f>
        <v>0</v>
      </c>
    </row>
    <row r="27" spans="1:6" ht="16" x14ac:dyDescent="0.2">
      <c r="A27" s="2">
        <v>424</v>
      </c>
      <c r="B27" s="30">
        <f>IF('Available LED Spectra'!B27&gt;$H$2,'Available LED Spectra'!B27,0)</f>
        <v>1.00322393161022E-5</v>
      </c>
      <c r="C27" s="30">
        <f>IF('Available LED Spectra'!C27&gt;$H$2,'Available LED Spectra'!C27,0)</f>
        <v>0</v>
      </c>
      <c r="D27" s="30">
        <f>IF('Available LED Spectra'!D27&gt;$H$2,'Available LED Spectra'!D27,0)</f>
        <v>0</v>
      </c>
      <c r="E27" s="30">
        <f>IF('Available LED Spectra'!E27&gt;$H$2,'Available LED Spectra'!E27,0)</f>
        <v>0</v>
      </c>
      <c r="F27" s="30">
        <f>IF('Available LED Spectra'!F27&gt;$H$2,'Available LED Spectra'!F27,0)</f>
        <v>0</v>
      </c>
    </row>
    <row r="28" spans="1:6" ht="16" x14ac:dyDescent="0.2">
      <c r="A28" s="2">
        <v>425</v>
      </c>
      <c r="B28" s="30">
        <f>IF('Available LED Spectra'!B28&gt;$H$2,'Available LED Spectra'!B28,0)</f>
        <v>8.0047397075579405E-6</v>
      </c>
      <c r="C28" s="30">
        <f>IF('Available LED Spectra'!C28&gt;$H$2,'Available LED Spectra'!C28,0)</f>
        <v>0</v>
      </c>
      <c r="D28" s="30">
        <f>IF('Available LED Spectra'!D28&gt;$H$2,'Available LED Spectra'!D28,0)</f>
        <v>0</v>
      </c>
      <c r="E28" s="30">
        <f>IF('Available LED Spectra'!E28&gt;$H$2,'Available LED Spectra'!E28,0)</f>
        <v>0</v>
      </c>
      <c r="F28" s="30">
        <f>IF('Available LED Spectra'!F28&gt;$H$2,'Available LED Spectra'!F28,0)</f>
        <v>0</v>
      </c>
    </row>
    <row r="29" spans="1:6" ht="16" x14ac:dyDescent="0.2">
      <c r="A29" s="2">
        <v>426</v>
      </c>
      <c r="B29" s="30">
        <f>IF('Available LED Spectra'!B29&gt;$H$2,'Available LED Spectra'!B29,0)</f>
        <v>6.2141093290973899E-6</v>
      </c>
      <c r="C29" s="30">
        <f>IF('Available LED Spectra'!C29&gt;$H$2,'Available LED Spectra'!C29,0)</f>
        <v>0</v>
      </c>
      <c r="D29" s="30">
        <f>IF('Available LED Spectra'!D29&gt;$H$2,'Available LED Spectra'!D29,0)</f>
        <v>0</v>
      </c>
      <c r="E29" s="30">
        <f>IF('Available LED Spectra'!E29&gt;$H$2,'Available LED Spectra'!E29,0)</f>
        <v>0</v>
      </c>
      <c r="F29" s="30">
        <f>IF('Available LED Spectra'!F29&gt;$H$2,'Available LED Spectra'!F29,0)</f>
        <v>0</v>
      </c>
    </row>
    <row r="30" spans="1:6" ht="16" x14ac:dyDescent="0.2">
      <c r="A30" s="2">
        <v>427</v>
      </c>
      <c r="B30" s="30">
        <f>IF('Available LED Spectra'!B30&gt;$H$2,'Available LED Spectra'!B30,0)</f>
        <v>4.8303590935460297E-6</v>
      </c>
      <c r="C30" s="30">
        <f>IF('Available LED Spectra'!C30&gt;$H$2,'Available LED Spectra'!C30,0)</f>
        <v>0</v>
      </c>
      <c r="D30" s="30">
        <f>IF('Available LED Spectra'!D30&gt;$H$2,'Available LED Spectra'!D30,0)</f>
        <v>0</v>
      </c>
      <c r="E30" s="30">
        <f>IF('Available LED Spectra'!E30&gt;$H$2,'Available LED Spectra'!E30,0)</f>
        <v>0</v>
      </c>
      <c r="F30" s="30">
        <f>IF('Available LED Spectra'!F30&gt;$H$2,'Available LED Spectra'!F30,0)</f>
        <v>0</v>
      </c>
    </row>
    <row r="31" spans="1:6" ht="16" x14ac:dyDescent="0.2">
      <c r="A31" s="2">
        <v>428</v>
      </c>
      <c r="B31" s="30">
        <f>IF('Available LED Spectra'!B31&gt;$H$2,'Available LED Spectra'!B31,0)</f>
        <v>3.6699365719470502E-6</v>
      </c>
      <c r="C31" s="30">
        <f>IF('Available LED Spectra'!C31&gt;$H$2,'Available LED Spectra'!C31,0)</f>
        <v>0</v>
      </c>
      <c r="D31" s="30">
        <f>IF('Available LED Spectra'!D31&gt;$H$2,'Available LED Spectra'!D31,0)</f>
        <v>0</v>
      </c>
      <c r="E31" s="30">
        <f>IF('Available LED Spectra'!E31&gt;$H$2,'Available LED Spectra'!E31,0)</f>
        <v>0</v>
      </c>
      <c r="F31" s="30">
        <f>IF('Available LED Spectra'!F31&gt;$H$2,'Available LED Spectra'!F31,0)</f>
        <v>0</v>
      </c>
    </row>
    <row r="32" spans="1:6" ht="16" x14ac:dyDescent="0.2">
      <c r="A32" s="2">
        <v>429</v>
      </c>
      <c r="B32" s="30">
        <f>IF('Available LED Spectra'!B32&gt;$H$2,'Available LED Spectra'!B32,0)</f>
        <v>2.6738895943067399E-6</v>
      </c>
      <c r="C32" s="30">
        <f>IF('Available LED Spectra'!C32&gt;$H$2,'Available LED Spectra'!C32,0)</f>
        <v>0</v>
      </c>
      <c r="D32" s="30">
        <f>IF('Available LED Spectra'!D32&gt;$H$2,'Available LED Spectra'!D32,0)</f>
        <v>0</v>
      </c>
      <c r="E32" s="30">
        <f>IF('Available LED Spectra'!E32&gt;$H$2,'Available LED Spectra'!E32,0)</f>
        <v>0</v>
      </c>
      <c r="F32" s="30">
        <f>IF('Available LED Spectra'!F32&gt;$H$2,'Available LED Spectra'!F32,0)</f>
        <v>0</v>
      </c>
    </row>
    <row r="33" spans="1:6" ht="16" x14ac:dyDescent="0.2">
      <c r="A33" s="2">
        <v>430</v>
      </c>
      <c r="B33" s="30">
        <f>IF('Available LED Spectra'!B33&gt;$H$2,'Available LED Spectra'!B33,0)</f>
        <v>1.9783914178816801E-6</v>
      </c>
      <c r="C33" s="30">
        <f>IF('Available LED Spectra'!C33&gt;$H$2,'Available LED Spectra'!C33,0)</f>
        <v>0</v>
      </c>
      <c r="D33" s="30">
        <f>IF('Available LED Spectra'!D33&gt;$H$2,'Available LED Spectra'!D33,0)</f>
        <v>0</v>
      </c>
      <c r="E33" s="30">
        <f>IF('Available LED Spectra'!E33&gt;$H$2,'Available LED Spectra'!E33,0)</f>
        <v>0</v>
      </c>
      <c r="F33" s="30">
        <f>IF('Available LED Spectra'!F33&gt;$H$2,'Available LED Spectra'!F33,0)</f>
        <v>0</v>
      </c>
    </row>
    <row r="34" spans="1:6" ht="16" x14ac:dyDescent="0.2">
      <c r="A34" s="2">
        <v>431</v>
      </c>
      <c r="B34" s="30">
        <f>IF('Available LED Spectra'!B34&gt;$H$2,'Available LED Spectra'!B34,0)</f>
        <v>1.50163222064408E-6</v>
      </c>
      <c r="C34" s="30">
        <f>IF('Available LED Spectra'!C34&gt;$H$2,'Available LED Spectra'!C34,0)</f>
        <v>0</v>
      </c>
      <c r="D34" s="30">
        <f>IF('Available LED Spectra'!D34&gt;$H$2,'Available LED Spectra'!D34,0)</f>
        <v>0</v>
      </c>
      <c r="E34" s="30">
        <f>IF('Available LED Spectra'!E34&gt;$H$2,'Available LED Spectra'!E34,0)</f>
        <v>0</v>
      </c>
      <c r="F34" s="30">
        <f>IF('Available LED Spectra'!F34&gt;$H$2,'Available LED Spectra'!F34,0)</f>
        <v>0</v>
      </c>
    </row>
    <row r="35" spans="1:6" ht="16" x14ac:dyDescent="0.2">
      <c r="A35" s="2">
        <v>432</v>
      </c>
      <c r="B35" s="30">
        <f>IF('Available LED Spectra'!B35&gt;$H$2,'Available LED Spectra'!B35,0)</f>
        <v>1.08135401481511E-6</v>
      </c>
      <c r="C35" s="30">
        <f>IF('Available LED Spectra'!C35&gt;$H$2,'Available LED Spectra'!C35,0)</f>
        <v>0</v>
      </c>
      <c r="D35" s="30">
        <f>IF('Available LED Spectra'!D35&gt;$H$2,'Available LED Spectra'!D35,0)</f>
        <v>0</v>
      </c>
      <c r="E35" s="30">
        <f>IF('Available LED Spectra'!E35&gt;$H$2,'Available LED Spectra'!E35,0)</f>
        <v>0</v>
      </c>
      <c r="F35" s="30">
        <f>IF('Available LED Spectra'!F35&gt;$H$2,'Available LED Spectra'!F35,0)</f>
        <v>0</v>
      </c>
    </row>
    <row r="36" spans="1:6" ht="16" x14ac:dyDescent="0.2">
      <c r="A36" s="2">
        <v>433</v>
      </c>
      <c r="B36" s="30">
        <f>IF('Available LED Spectra'!B36&gt;$H$2,'Available LED Spectra'!B36,0)</f>
        <v>0</v>
      </c>
      <c r="C36" s="30">
        <f>IF('Available LED Spectra'!C36&gt;$H$2,'Available LED Spectra'!C36,0)</f>
        <v>0</v>
      </c>
      <c r="D36" s="30">
        <f>IF('Available LED Spectra'!D36&gt;$H$2,'Available LED Spectra'!D36,0)</f>
        <v>0</v>
      </c>
      <c r="E36" s="30">
        <f>IF('Available LED Spectra'!E36&gt;$H$2,'Available LED Spectra'!E36,0)</f>
        <v>0</v>
      </c>
      <c r="F36" s="30">
        <f>IF('Available LED Spectra'!F36&gt;$H$2,'Available LED Spectra'!F36,0)</f>
        <v>0</v>
      </c>
    </row>
    <row r="37" spans="1:6" ht="16" x14ac:dyDescent="0.2">
      <c r="A37" s="2">
        <v>434</v>
      </c>
      <c r="B37" s="30">
        <f>IF('Available LED Spectra'!B37&gt;$H$2,'Available LED Spectra'!B37,0)</f>
        <v>0</v>
      </c>
      <c r="C37" s="30">
        <f>IF('Available LED Spectra'!C37&gt;$H$2,'Available LED Spectra'!C37,0)</f>
        <v>0</v>
      </c>
      <c r="D37" s="30">
        <f>IF('Available LED Spectra'!D37&gt;$H$2,'Available LED Spectra'!D37,0)</f>
        <v>0</v>
      </c>
      <c r="E37" s="30">
        <f>IF('Available LED Spectra'!E37&gt;$H$2,'Available LED Spectra'!E37,0)</f>
        <v>0</v>
      </c>
      <c r="F37" s="30">
        <f>IF('Available LED Spectra'!F37&gt;$H$2,'Available LED Spectra'!F37,0)</f>
        <v>0</v>
      </c>
    </row>
    <row r="38" spans="1:6" ht="16" x14ac:dyDescent="0.2">
      <c r="A38" s="2">
        <v>435</v>
      </c>
      <c r="B38" s="30">
        <f>IF('Available LED Spectra'!B38&gt;$H$2,'Available LED Spectra'!B38,0)</f>
        <v>0</v>
      </c>
      <c r="C38" s="30">
        <f>IF('Available LED Spectra'!C38&gt;$H$2,'Available LED Spectra'!C38,0)</f>
        <v>0</v>
      </c>
      <c r="D38" s="30">
        <f>IF('Available LED Spectra'!D38&gt;$H$2,'Available LED Spectra'!D38,0)</f>
        <v>0</v>
      </c>
      <c r="E38" s="30">
        <f>IF('Available LED Spectra'!E38&gt;$H$2,'Available LED Spectra'!E38,0)</f>
        <v>0</v>
      </c>
      <c r="F38" s="30">
        <f>IF('Available LED Spectra'!F38&gt;$H$2,'Available LED Spectra'!F38,0)</f>
        <v>0</v>
      </c>
    </row>
    <row r="39" spans="1:6" ht="16" x14ac:dyDescent="0.2">
      <c r="A39" s="2">
        <v>436</v>
      </c>
      <c r="B39" s="30">
        <f>IF('Available LED Spectra'!B39&gt;$H$2,'Available LED Spectra'!B39,0)</f>
        <v>0</v>
      </c>
      <c r="C39" s="30">
        <f>IF('Available LED Spectra'!C39&gt;$H$2,'Available LED Spectra'!C39,0)</f>
        <v>0</v>
      </c>
      <c r="D39" s="30">
        <f>IF('Available LED Spectra'!D39&gt;$H$2,'Available LED Spectra'!D39,0)</f>
        <v>0</v>
      </c>
      <c r="E39" s="30">
        <f>IF('Available LED Spectra'!E39&gt;$H$2,'Available LED Spectra'!E39,0)</f>
        <v>0</v>
      </c>
      <c r="F39" s="30">
        <f>IF('Available LED Spectra'!F39&gt;$H$2,'Available LED Spectra'!F39,0)</f>
        <v>0</v>
      </c>
    </row>
    <row r="40" spans="1:6" ht="16" x14ac:dyDescent="0.2">
      <c r="A40" s="2">
        <v>437</v>
      </c>
      <c r="B40" s="30">
        <f>IF('Available LED Spectra'!B40&gt;$H$2,'Available LED Spectra'!B40,0)</f>
        <v>0</v>
      </c>
      <c r="C40" s="30">
        <f>IF('Available LED Spectra'!C40&gt;$H$2,'Available LED Spectra'!C40,0)</f>
        <v>0</v>
      </c>
      <c r="D40" s="30">
        <f>IF('Available LED Spectra'!D40&gt;$H$2,'Available LED Spectra'!D40,0)</f>
        <v>0</v>
      </c>
      <c r="E40" s="30">
        <f>IF('Available LED Spectra'!E40&gt;$H$2,'Available LED Spectra'!E40,0)</f>
        <v>0</v>
      </c>
      <c r="F40" s="30">
        <f>IF('Available LED Spectra'!F40&gt;$H$2,'Available LED Spectra'!F40,0)</f>
        <v>0</v>
      </c>
    </row>
    <row r="41" spans="1:6" ht="16" x14ac:dyDescent="0.2">
      <c r="A41" s="2">
        <v>438</v>
      </c>
      <c r="B41" s="30">
        <f>IF('Available LED Spectra'!B41&gt;$H$2,'Available LED Spectra'!B41,0)</f>
        <v>0</v>
      </c>
      <c r="C41" s="30">
        <f>IF('Available LED Spectra'!C41&gt;$H$2,'Available LED Spectra'!C41,0)</f>
        <v>0</v>
      </c>
      <c r="D41" s="30">
        <f>IF('Available LED Spectra'!D41&gt;$H$2,'Available LED Spectra'!D41,0)</f>
        <v>0</v>
      </c>
      <c r="E41" s="30">
        <f>IF('Available LED Spectra'!E41&gt;$H$2,'Available LED Spectra'!E41,0)</f>
        <v>0</v>
      </c>
      <c r="F41" s="30">
        <f>IF('Available LED Spectra'!F41&gt;$H$2,'Available LED Spectra'!F41,0)</f>
        <v>0</v>
      </c>
    </row>
    <row r="42" spans="1:6" ht="16" x14ac:dyDescent="0.2">
      <c r="A42" s="2">
        <v>439</v>
      </c>
      <c r="B42" s="30">
        <f>IF('Available LED Spectra'!B42&gt;$H$2,'Available LED Spectra'!B42,0)</f>
        <v>0</v>
      </c>
      <c r="C42" s="30">
        <f>IF('Available LED Spectra'!C42&gt;$H$2,'Available LED Spectra'!C42,0)</f>
        <v>0</v>
      </c>
      <c r="D42" s="30">
        <f>IF('Available LED Spectra'!D42&gt;$H$2,'Available LED Spectra'!D42,0)</f>
        <v>0</v>
      </c>
      <c r="E42" s="30">
        <f>IF('Available LED Spectra'!E42&gt;$H$2,'Available LED Spectra'!E42,0)</f>
        <v>0</v>
      </c>
      <c r="F42" s="30">
        <f>IF('Available LED Spectra'!F42&gt;$H$2,'Available LED Spectra'!F42,0)</f>
        <v>0</v>
      </c>
    </row>
    <row r="43" spans="1:6" ht="16" x14ac:dyDescent="0.2">
      <c r="A43" s="2">
        <v>440</v>
      </c>
      <c r="B43" s="30">
        <f>IF('Available LED Spectra'!B43&gt;$H$2,'Available LED Spectra'!B43,0)</f>
        <v>0</v>
      </c>
      <c r="C43" s="30">
        <f>IF('Available LED Spectra'!C43&gt;$H$2,'Available LED Spectra'!C43,0)</f>
        <v>0</v>
      </c>
      <c r="D43" s="30">
        <f>IF('Available LED Spectra'!D43&gt;$H$2,'Available LED Spectra'!D43,0)</f>
        <v>0</v>
      </c>
      <c r="E43" s="30">
        <f>IF('Available LED Spectra'!E43&gt;$H$2,'Available LED Spectra'!E43,0)</f>
        <v>0</v>
      </c>
      <c r="F43" s="30">
        <f>IF('Available LED Spectra'!F43&gt;$H$2,'Available LED Spectra'!F43,0)</f>
        <v>0</v>
      </c>
    </row>
    <row r="44" spans="1:6" ht="16" x14ac:dyDescent="0.2">
      <c r="A44" s="2">
        <v>441</v>
      </c>
      <c r="B44" s="30">
        <f>IF('Available LED Spectra'!B44&gt;$H$2,'Available LED Spectra'!B44,0)</f>
        <v>0</v>
      </c>
      <c r="C44" s="30">
        <f>IF('Available LED Spectra'!C44&gt;$H$2,'Available LED Spectra'!C44,0)</f>
        <v>0</v>
      </c>
      <c r="D44" s="30">
        <f>IF('Available LED Spectra'!D44&gt;$H$2,'Available LED Spectra'!D44,0)</f>
        <v>0</v>
      </c>
      <c r="E44" s="30">
        <f>IF('Available LED Spectra'!E44&gt;$H$2,'Available LED Spectra'!E44,0)</f>
        <v>0</v>
      </c>
      <c r="F44" s="30">
        <f>IF('Available LED Spectra'!F44&gt;$H$2,'Available LED Spectra'!F44,0)</f>
        <v>0</v>
      </c>
    </row>
    <row r="45" spans="1:6" ht="16" x14ac:dyDescent="0.2">
      <c r="A45" s="2">
        <v>442</v>
      </c>
      <c r="B45" s="30">
        <f>IF('Available LED Spectra'!B45&gt;$H$2,'Available LED Spectra'!B45,0)</f>
        <v>0</v>
      </c>
      <c r="C45" s="30">
        <f>IF('Available LED Spectra'!C45&gt;$H$2,'Available LED Spectra'!C45,0)</f>
        <v>0</v>
      </c>
      <c r="D45" s="30">
        <f>IF('Available LED Spectra'!D45&gt;$H$2,'Available LED Spectra'!D45,0)</f>
        <v>0</v>
      </c>
      <c r="E45" s="30">
        <f>IF('Available LED Spectra'!E45&gt;$H$2,'Available LED Spectra'!E45,0)</f>
        <v>0</v>
      </c>
      <c r="F45" s="30">
        <f>IF('Available LED Spectra'!F45&gt;$H$2,'Available LED Spectra'!F45,0)</f>
        <v>0</v>
      </c>
    </row>
    <row r="46" spans="1:6" ht="16" x14ac:dyDescent="0.2">
      <c r="A46" s="2">
        <v>443</v>
      </c>
      <c r="B46" s="30">
        <f>IF('Available LED Spectra'!B46&gt;$H$2,'Available LED Spectra'!B46,0)</f>
        <v>0</v>
      </c>
      <c r="C46" s="30">
        <f>IF('Available LED Spectra'!C46&gt;$H$2,'Available LED Spectra'!C46,0)</f>
        <v>0</v>
      </c>
      <c r="D46" s="30">
        <f>IF('Available LED Spectra'!D46&gt;$H$2,'Available LED Spectra'!D46,0)</f>
        <v>0</v>
      </c>
      <c r="E46" s="30">
        <f>IF('Available LED Spectra'!E46&gt;$H$2,'Available LED Spectra'!E46,0)</f>
        <v>0</v>
      </c>
      <c r="F46" s="30">
        <f>IF('Available LED Spectra'!F46&gt;$H$2,'Available LED Spectra'!F46,0)</f>
        <v>0</v>
      </c>
    </row>
    <row r="47" spans="1:6" ht="16" x14ac:dyDescent="0.2">
      <c r="A47" s="2">
        <v>444</v>
      </c>
      <c r="B47" s="30">
        <f>IF('Available LED Spectra'!B47&gt;$H$2,'Available LED Spectra'!B47,0)</f>
        <v>0</v>
      </c>
      <c r="C47" s="30">
        <f>IF('Available LED Spectra'!C47&gt;$H$2,'Available LED Spectra'!C47,0)</f>
        <v>0</v>
      </c>
      <c r="D47" s="30">
        <f>IF('Available LED Spectra'!D47&gt;$H$2,'Available LED Spectra'!D47,0)</f>
        <v>0</v>
      </c>
      <c r="E47" s="30">
        <f>IF('Available LED Spectra'!E47&gt;$H$2,'Available LED Spectra'!E47,0)</f>
        <v>0</v>
      </c>
      <c r="F47" s="30">
        <f>IF('Available LED Spectra'!F47&gt;$H$2,'Available LED Spectra'!F47,0)</f>
        <v>0</v>
      </c>
    </row>
    <row r="48" spans="1:6" ht="16" x14ac:dyDescent="0.2">
      <c r="A48" s="2">
        <v>445</v>
      </c>
      <c r="B48" s="30">
        <f>IF('Available LED Spectra'!B48&gt;$H$2,'Available LED Spectra'!B48,0)</f>
        <v>0</v>
      </c>
      <c r="C48" s="30">
        <f>IF('Available LED Spectra'!C48&gt;$H$2,'Available LED Spectra'!C48,0)</f>
        <v>0</v>
      </c>
      <c r="D48" s="30">
        <f>IF('Available LED Spectra'!D48&gt;$H$2,'Available LED Spectra'!D48,0)</f>
        <v>0</v>
      </c>
      <c r="E48" s="30">
        <f>IF('Available LED Spectra'!E48&gt;$H$2,'Available LED Spectra'!E48,0)</f>
        <v>0</v>
      </c>
      <c r="F48" s="30">
        <f>IF('Available LED Spectra'!F48&gt;$H$2,'Available LED Spectra'!F48,0)</f>
        <v>0</v>
      </c>
    </row>
    <row r="49" spans="1:7" ht="16" x14ac:dyDescent="0.2">
      <c r="A49" s="2">
        <v>446</v>
      </c>
      <c r="B49" s="30">
        <f>IF('Available LED Spectra'!B49&gt;$H$2,'Available LED Spectra'!B49,0)</f>
        <v>0</v>
      </c>
      <c r="C49" s="30">
        <f>IF('Available LED Spectra'!C49&gt;$H$2,'Available LED Spectra'!C49,0)</f>
        <v>0</v>
      </c>
      <c r="D49" s="30">
        <f>IF('Available LED Spectra'!D49&gt;$H$2,'Available LED Spectra'!D49,0)</f>
        <v>0</v>
      </c>
      <c r="E49" s="30">
        <f>IF('Available LED Spectra'!E49&gt;$H$2,'Available LED Spectra'!E49,0)</f>
        <v>0</v>
      </c>
      <c r="F49" s="30">
        <f>IF('Available LED Spectra'!F49&gt;$H$2,'Available LED Spectra'!F49,0)</f>
        <v>0</v>
      </c>
    </row>
    <row r="50" spans="1:7" ht="16" x14ac:dyDescent="0.2">
      <c r="A50" s="2">
        <v>447</v>
      </c>
      <c r="B50" s="30">
        <f>IF('Available LED Spectra'!B50&gt;$H$2,'Available LED Spectra'!B50,0)</f>
        <v>0</v>
      </c>
      <c r="C50" s="30">
        <f>IF('Available LED Spectra'!C50&gt;$H$2,'Available LED Spectra'!C50,0)</f>
        <v>0</v>
      </c>
      <c r="D50" s="30">
        <f>IF('Available LED Spectra'!D50&gt;$H$2,'Available LED Spectra'!D50,0)</f>
        <v>0</v>
      </c>
      <c r="E50" s="30">
        <f>IF('Available LED Spectra'!E50&gt;$H$2,'Available LED Spectra'!E50,0)</f>
        <v>0</v>
      </c>
      <c r="F50" s="30">
        <f>IF('Available LED Spectra'!F50&gt;$H$2,'Available LED Spectra'!F50,0)</f>
        <v>0</v>
      </c>
    </row>
    <row r="51" spans="1:7" ht="16" x14ac:dyDescent="0.2">
      <c r="A51" s="2">
        <v>448</v>
      </c>
      <c r="B51" s="30">
        <f>IF('Available LED Spectra'!B51&gt;$H$2,'Available LED Spectra'!B51,0)</f>
        <v>0</v>
      </c>
      <c r="C51" s="30">
        <f>IF('Available LED Spectra'!C51&gt;$H$2,'Available LED Spectra'!C51,0)</f>
        <v>0</v>
      </c>
      <c r="D51" s="30">
        <f>IF('Available LED Spectra'!D51&gt;$H$2,'Available LED Spectra'!D51,0)</f>
        <v>0</v>
      </c>
      <c r="E51" s="30">
        <f>IF('Available LED Spectra'!E51&gt;$H$2,'Available LED Spectra'!E51,0)</f>
        <v>0</v>
      </c>
      <c r="F51" s="30">
        <f>IF('Available LED Spectra'!F51&gt;$H$2,'Available LED Spectra'!F51,0)</f>
        <v>0</v>
      </c>
    </row>
    <row r="52" spans="1:7" ht="16" x14ac:dyDescent="0.2">
      <c r="A52" s="2">
        <v>449</v>
      </c>
      <c r="B52" s="30">
        <f>IF('Available LED Spectra'!B52&gt;$H$2,'Available LED Spectra'!B52,0)</f>
        <v>0</v>
      </c>
      <c r="C52" s="30">
        <f>IF('Available LED Spectra'!C52&gt;$H$2,'Available LED Spectra'!C52,0)</f>
        <v>0</v>
      </c>
      <c r="D52" s="30">
        <f>IF('Available LED Spectra'!D52&gt;$H$2,'Available LED Spectra'!D52,0)</f>
        <v>0</v>
      </c>
      <c r="E52" s="30">
        <f>IF('Available LED Spectra'!E52&gt;$H$2,'Available LED Spectra'!E52,0)</f>
        <v>0</v>
      </c>
      <c r="F52" s="30">
        <f>IF('Available LED Spectra'!F52&gt;$H$2,'Available LED Spectra'!F52,0)</f>
        <v>0</v>
      </c>
    </row>
    <row r="53" spans="1:7" ht="16" x14ac:dyDescent="0.2">
      <c r="A53" s="2">
        <v>450</v>
      </c>
      <c r="B53" s="30">
        <f>IF('Available LED Spectra'!B53&gt;$H$2,'Available LED Spectra'!B53,0)</f>
        <v>0</v>
      </c>
      <c r="C53" s="30">
        <f>IF('Available LED Spectra'!C53&gt;$H$2,'Available LED Spectra'!C53,0)</f>
        <v>0</v>
      </c>
      <c r="D53" s="30">
        <f>IF('Available LED Spectra'!D53&gt;$H$2,'Available LED Spectra'!D53,0)</f>
        <v>0</v>
      </c>
      <c r="E53" s="30">
        <f>IF('Available LED Spectra'!E53&gt;$H$2,'Available LED Spectra'!E53,0)</f>
        <v>0</v>
      </c>
      <c r="F53" s="30">
        <f>IF('Available LED Spectra'!F53&gt;$H$2,'Available LED Spectra'!F53,0)</f>
        <v>0</v>
      </c>
    </row>
    <row r="54" spans="1:7" ht="16" x14ac:dyDescent="0.2">
      <c r="A54" s="2">
        <v>451</v>
      </c>
      <c r="B54" s="30">
        <f>IF('Available LED Spectra'!B54&gt;$H$2,'Available LED Spectra'!B54,0)</f>
        <v>0</v>
      </c>
      <c r="C54" s="30">
        <f>IF('Available LED Spectra'!C54&gt;$H$2,'Available LED Spectra'!C54,0)</f>
        <v>0</v>
      </c>
      <c r="D54" s="30">
        <f>IF('Available LED Spectra'!D54&gt;$H$2,'Available LED Spectra'!D54,0)</f>
        <v>0</v>
      </c>
      <c r="E54" s="30">
        <f>IF('Available LED Spectra'!E54&gt;$H$2,'Available LED Spectra'!E54,0)</f>
        <v>0</v>
      </c>
      <c r="F54" s="30">
        <f>IF('Available LED Spectra'!F54&gt;$H$2,'Available LED Spectra'!F54,0)</f>
        <v>0</v>
      </c>
    </row>
    <row r="55" spans="1:7" ht="16" x14ac:dyDescent="0.2">
      <c r="A55" s="2">
        <v>452</v>
      </c>
      <c r="B55" s="30">
        <f>IF('Available LED Spectra'!B55&gt;$H$2,'Available LED Spectra'!B55,0)</f>
        <v>0</v>
      </c>
      <c r="C55" s="30">
        <f>IF('Available LED Spectra'!C55&gt;$H$2,'Available LED Spectra'!C55,0)</f>
        <v>0</v>
      </c>
      <c r="D55" s="30">
        <f>IF('Available LED Spectra'!D55&gt;$H$2,'Available LED Spectra'!D55,0)</f>
        <v>0</v>
      </c>
      <c r="E55" s="30">
        <f>IF('Available LED Spectra'!E55&gt;$H$2,'Available LED Spectra'!E55,0)</f>
        <v>0</v>
      </c>
      <c r="F55" s="30">
        <f>IF('Available LED Spectra'!F55&gt;$H$2,'Available LED Spectra'!F55,0)</f>
        <v>0</v>
      </c>
    </row>
    <row r="56" spans="1:7" ht="16" x14ac:dyDescent="0.2">
      <c r="A56" s="2">
        <v>453</v>
      </c>
      <c r="B56" s="30">
        <f>IF('Available LED Spectra'!B56&gt;$H$2,'Available LED Spectra'!B56,0)</f>
        <v>0</v>
      </c>
      <c r="C56" s="30">
        <f>IF('Available LED Spectra'!C56&gt;$H$2,'Available LED Spectra'!C56,0)</f>
        <v>0</v>
      </c>
      <c r="D56" s="30">
        <f>IF('Available LED Spectra'!D56&gt;$H$2,'Available LED Spectra'!D56,0)</f>
        <v>0</v>
      </c>
      <c r="E56" s="30">
        <f>IF('Available LED Spectra'!E56&gt;$H$2,'Available LED Spectra'!E56,0)</f>
        <v>0</v>
      </c>
      <c r="F56" s="30">
        <f>IF('Available LED Spectra'!F56&gt;$H$2,'Available LED Spectra'!F56,0)</f>
        <v>0</v>
      </c>
    </row>
    <row r="57" spans="1:7" ht="16" x14ac:dyDescent="0.2">
      <c r="A57" s="2">
        <v>454</v>
      </c>
      <c r="B57" s="30">
        <f>IF('Available LED Spectra'!B57&gt;$H$2,'Available LED Spectra'!B57,0)</f>
        <v>0</v>
      </c>
      <c r="C57" s="30">
        <f>IF('Available LED Spectra'!C57&gt;$H$2,'Available LED Spectra'!C57,0)</f>
        <v>0</v>
      </c>
      <c r="D57" s="30">
        <f>IF('Available LED Spectra'!D57&gt;$H$2,'Available LED Spectra'!D57,0)</f>
        <v>0</v>
      </c>
      <c r="E57" s="30">
        <f>IF('Available LED Spectra'!E57&gt;$H$2,'Available LED Spectra'!E57,0)</f>
        <v>0</v>
      </c>
      <c r="F57" s="30">
        <f>IF('Available LED Spectra'!F57&gt;$H$2,'Available LED Spectra'!F57,0)</f>
        <v>0</v>
      </c>
      <c r="G57" s="31"/>
    </row>
    <row r="58" spans="1:7" ht="16" x14ac:dyDescent="0.2">
      <c r="A58" s="2">
        <v>455</v>
      </c>
      <c r="B58" s="30">
        <f>IF('Available LED Spectra'!B58&gt;$H$2,'Available LED Spectra'!B58,0)</f>
        <v>0</v>
      </c>
      <c r="C58" s="30">
        <f>IF('Available LED Spectra'!C58&gt;$H$2,'Available LED Spectra'!C58,0)</f>
        <v>1.3229492390157299E-6</v>
      </c>
      <c r="D58" s="30">
        <f>IF('Available LED Spectra'!D58&gt;$H$2,'Available LED Spectra'!D58,0)</f>
        <v>0</v>
      </c>
      <c r="E58" s="30">
        <f>IF('Available LED Spectra'!E58&gt;$H$2,'Available LED Spectra'!E58,0)</f>
        <v>0</v>
      </c>
      <c r="F58" s="30">
        <f>IF('Available LED Spectra'!F58&gt;$H$2,'Available LED Spectra'!F58,0)</f>
        <v>0</v>
      </c>
    </row>
    <row r="59" spans="1:7" ht="16" x14ac:dyDescent="0.2">
      <c r="A59" s="2">
        <v>456</v>
      </c>
      <c r="B59" s="30">
        <f>IF('Available LED Spectra'!B59&gt;$H$2,'Available LED Spectra'!B59,0)</f>
        <v>0</v>
      </c>
      <c r="C59" s="30">
        <f>IF('Available LED Spectra'!C59&gt;$H$2,'Available LED Spectra'!C59,0)</f>
        <v>2.3097649833107201E-6</v>
      </c>
      <c r="D59" s="30">
        <f>IF('Available LED Spectra'!D59&gt;$H$2,'Available LED Spectra'!D59,0)</f>
        <v>0</v>
      </c>
      <c r="E59" s="30">
        <f>IF('Available LED Spectra'!E59&gt;$H$2,'Available LED Spectra'!E59,0)</f>
        <v>0</v>
      </c>
      <c r="F59" s="30">
        <f>IF('Available LED Spectra'!F59&gt;$H$2,'Available LED Spectra'!F59,0)</f>
        <v>0</v>
      </c>
    </row>
    <row r="60" spans="1:7" ht="16" x14ac:dyDescent="0.2">
      <c r="A60" s="2">
        <v>457</v>
      </c>
      <c r="B60" s="30">
        <f>IF('Available LED Spectra'!B60&gt;$H$2,'Available LED Spectra'!B60,0)</f>
        <v>0</v>
      </c>
      <c r="C60" s="30">
        <f>IF('Available LED Spectra'!C60&gt;$H$2,'Available LED Spectra'!C60,0)</f>
        <v>4.0091028432207704E-6</v>
      </c>
      <c r="D60" s="30">
        <f>IF('Available LED Spectra'!D60&gt;$H$2,'Available LED Spectra'!D60,0)</f>
        <v>0</v>
      </c>
      <c r="E60" s="30">
        <f>IF('Available LED Spectra'!E60&gt;$H$2,'Available LED Spectra'!E60,0)</f>
        <v>0</v>
      </c>
      <c r="F60" s="30">
        <f>IF('Available LED Spectra'!F60&gt;$H$2,'Available LED Spectra'!F60,0)</f>
        <v>0</v>
      </c>
    </row>
    <row r="61" spans="1:7" ht="16" x14ac:dyDescent="0.2">
      <c r="A61" s="2">
        <v>458</v>
      </c>
      <c r="B61" s="30">
        <f>IF('Available LED Spectra'!B61&gt;$H$2,'Available LED Spectra'!B61,0)</f>
        <v>0</v>
      </c>
      <c r="C61" s="30">
        <f>IF('Available LED Spectra'!C61&gt;$H$2,'Available LED Spectra'!C61,0)</f>
        <v>7.2280688408585601E-6</v>
      </c>
      <c r="D61" s="30">
        <f>IF('Available LED Spectra'!D61&gt;$H$2,'Available LED Spectra'!D61,0)</f>
        <v>0</v>
      </c>
      <c r="E61" s="30">
        <f>IF('Available LED Spectra'!E61&gt;$H$2,'Available LED Spectra'!E61,0)</f>
        <v>0</v>
      </c>
      <c r="F61" s="30">
        <f>IF('Available LED Spectra'!F61&gt;$H$2,'Available LED Spectra'!F61,0)</f>
        <v>0</v>
      </c>
    </row>
    <row r="62" spans="1:7" ht="16" x14ac:dyDescent="0.2">
      <c r="A62" s="2">
        <v>459</v>
      </c>
      <c r="B62" s="30">
        <f>IF('Available LED Spectra'!B62&gt;$H$2,'Available LED Spectra'!B62,0)</f>
        <v>0</v>
      </c>
      <c r="C62" s="30">
        <f>IF('Available LED Spectra'!C62&gt;$H$2,'Available LED Spectra'!C62,0)</f>
        <v>1.3882006749766001E-5</v>
      </c>
      <c r="D62" s="30">
        <f>IF('Available LED Spectra'!D62&gt;$H$2,'Available LED Spectra'!D62,0)</f>
        <v>0</v>
      </c>
      <c r="E62" s="30">
        <f>IF('Available LED Spectra'!E62&gt;$H$2,'Available LED Spectra'!E62,0)</f>
        <v>0</v>
      </c>
      <c r="F62" s="30">
        <f>IF('Available LED Spectra'!F62&gt;$H$2,'Available LED Spectra'!F62,0)</f>
        <v>0</v>
      </c>
    </row>
    <row r="63" spans="1:7" ht="16" x14ac:dyDescent="0.2">
      <c r="A63" s="2">
        <v>460</v>
      </c>
      <c r="B63" s="30">
        <f>IF('Available LED Spectra'!B63&gt;$H$2,'Available LED Spectra'!B63,0)</f>
        <v>0</v>
      </c>
      <c r="C63" s="30">
        <f>IF('Available LED Spectra'!C63&gt;$H$2,'Available LED Spectra'!C63,0)</f>
        <v>2.74034210852273E-5</v>
      </c>
      <c r="D63" s="30">
        <f>IF('Available LED Spectra'!D63&gt;$H$2,'Available LED Spectra'!D63,0)</f>
        <v>0</v>
      </c>
      <c r="E63" s="30">
        <f>IF('Available LED Spectra'!E63&gt;$H$2,'Available LED Spectra'!E63,0)</f>
        <v>0</v>
      </c>
      <c r="F63" s="30">
        <f>IF('Available LED Spectra'!F63&gt;$H$2,'Available LED Spectra'!F63,0)</f>
        <v>0</v>
      </c>
    </row>
    <row r="64" spans="1:7" ht="16" x14ac:dyDescent="0.2">
      <c r="A64" s="2">
        <v>461</v>
      </c>
      <c r="B64" s="30">
        <f>IF('Available LED Spectra'!B64&gt;$H$2,'Available LED Spectra'!B64,0)</f>
        <v>0</v>
      </c>
      <c r="C64" s="30">
        <f>IF('Available LED Spectra'!C64&gt;$H$2,'Available LED Spectra'!C64,0)</f>
        <v>5.6655218790276402E-5</v>
      </c>
      <c r="D64" s="30">
        <f>IF('Available LED Spectra'!D64&gt;$H$2,'Available LED Spectra'!D64,0)</f>
        <v>0</v>
      </c>
      <c r="E64" s="30">
        <f>IF('Available LED Spectra'!E64&gt;$H$2,'Available LED Spectra'!E64,0)</f>
        <v>0</v>
      </c>
      <c r="F64" s="30">
        <f>IF('Available LED Spectra'!F64&gt;$H$2,'Available LED Spectra'!F64,0)</f>
        <v>0</v>
      </c>
    </row>
    <row r="65" spans="1:6" ht="16" x14ac:dyDescent="0.2">
      <c r="A65" s="2">
        <v>462</v>
      </c>
      <c r="B65" s="30">
        <f>IF('Available LED Spectra'!B65&gt;$H$2,'Available LED Spectra'!B65,0)</f>
        <v>0</v>
      </c>
      <c r="C65" s="30">
        <f>IF('Available LED Spectra'!C65&gt;$H$2,'Available LED Spectra'!C65,0)</f>
        <v>1.24485437815546E-4</v>
      </c>
      <c r="D65" s="30">
        <f>IF('Available LED Spectra'!D65&gt;$H$2,'Available LED Spectra'!D65,0)</f>
        <v>0</v>
      </c>
      <c r="E65" s="30">
        <f>IF('Available LED Spectra'!E65&gt;$H$2,'Available LED Spectra'!E65,0)</f>
        <v>0</v>
      </c>
      <c r="F65" s="30">
        <f>IF('Available LED Spectra'!F65&gt;$H$2,'Available LED Spectra'!F65,0)</f>
        <v>0</v>
      </c>
    </row>
    <row r="66" spans="1:6" ht="16" x14ac:dyDescent="0.2">
      <c r="A66" s="2">
        <v>463</v>
      </c>
      <c r="B66" s="30">
        <f>IF('Available LED Spectra'!B66&gt;$H$2,'Available LED Spectra'!B66,0)</f>
        <v>0</v>
      </c>
      <c r="C66" s="30">
        <f>IF('Available LED Spectra'!C66&gt;$H$2,'Available LED Spectra'!C66,0)</f>
        <v>2.8987684624102598E-4</v>
      </c>
      <c r="D66" s="30">
        <f>IF('Available LED Spectra'!D66&gt;$H$2,'Available LED Spectra'!D66,0)</f>
        <v>0</v>
      </c>
      <c r="E66" s="30">
        <f>IF('Available LED Spectra'!E66&gt;$H$2,'Available LED Spectra'!E66,0)</f>
        <v>0</v>
      </c>
      <c r="F66" s="30">
        <f>IF('Available LED Spectra'!F66&gt;$H$2,'Available LED Spectra'!F66,0)</f>
        <v>0</v>
      </c>
    </row>
    <row r="67" spans="1:6" ht="16" x14ac:dyDescent="0.2">
      <c r="A67" s="2">
        <v>464</v>
      </c>
      <c r="B67" s="30">
        <f>IF('Available LED Spectra'!B67&gt;$H$2,'Available LED Spectra'!B67,0)</f>
        <v>0</v>
      </c>
      <c r="C67" s="30">
        <f>IF('Available LED Spectra'!C67&gt;$H$2,'Available LED Spectra'!C67,0)</f>
        <v>6.9474937478909802E-4</v>
      </c>
      <c r="D67" s="30">
        <f>IF('Available LED Spectra'!D67&gt;$H$2,'Available LED Spectra'!D67,0)</f>
        <v>0</v>
      </c>
      <c r="E67" s="30">
        <f>IF('Available LED Spectra'!E67&gt;$H$2,'Available LED Spectra'!E67,0)</f>
        <v>0</v>
      </c>
      <c r="F67" s="30">
        <f>IF('Available LED Spectra'!F67&gt;$H$2,'Available LED Spectra'!F67,0)</f>
        <v>0</v>
      </c>
    </row>
    <row r="68" spans="1:6" ht="16" x14ac:dyDescent="0.2">
      <c r="A68" s="2">
        <v>465</v>
      </c>
      <c r="B68" s="30">
        <f>IF('Available LED Spectra'!B68&gt;$H$2,'Available LED Spectra'!B68,0)</f>
        <v>0</v>
      </c>
      <c r="C68" s="30">
        <f>IF('Available LED Spectra'!C68&gt;$H$2,'Available LED Spectra'!C68,0)</f>
        <v>1.5108981745505E-3</v>
      </c>
      <c r="D68" s="30">
        <f>IF('Available LED Spectra'!D68&gt;$H$2,'Available LED Spectra'!D68,0)</f>
        <v>0</v>
      </c>
      <c r="E68" s="30">
        <f>IF('Available LED Spectra'!E68&gt;$H$2,'Available LED Spectra'!E68,0)</f>
        <v>0</v>
      </c>
      <c r="F68" s="30">
        <f>IF('Available LED Spectra'!F68&gt;$H$2,'Available LED Spectra'!F68,0)</f>
        <v>0</v>
      </c>
    </row>
    <row r="69" spans="1:6" ht="16" x14ac:dyDescent="0.2">
      <c r="A69" s="2">
        <v>466</v>
      </c>
      <c r="B69" s="30">
        <f>IF('Available LED Spectra'!B69&gt;$H$2,'Available LED Spectra'!B69,0)</f>
        <v>0</v>
      </c>
      <c r="C69" s="30">
        <f>IF('Available LED Spectra'!C69&gt;$H$2,'Available LED Spectra'!C69,0)</f>
        <v>2.7701394016322201E-3</v>
      </c>
      <c r="D69" s="30">
        <f>IF('Available LED Spectra'!D69&gt;$H$2,'Available LED Spectra'!D69,0)</f>
        <v>0</v>
      </c>
      <c r="E69" s="30">
        <f>IF('Available LED Spectra'!E69&gt;$H$2,'Available LED Spectra'!E69,0)</f>
        <v>0</v>
      </c>
      <c r="F69" s="30">
        <f>IF('Available LED Spectra'!F69&gt;$H$2,'Available LED Spectra'!F69,0)</f>
        <v>0</v>
      </c>
    </row>
    <row r="70" spans="1:6" ht="16" x14ac:dyDescent="0.2">
      <c r="A70" s="2">
        <v>467</v>
      </c>
      <c r="B70" s="30">
        <f>IF('Available LED Spectra'!B70&gt;$H$2,'Available LED Spectra'!B70,0)</f>
        <v>0</v>
      </c>
      <c r="C70" s="30">
        <f>IF('Available LED Spectra'!C70&gt;$H$2,'Available LED Spectra'!C70,0)</f>
        <v>3.9694607267941199E-3</v>
      </c>
      <c r="D70" s="30">
        <f>IF('Available LED Spectra'!D70&gt;$H$2,'Available LED Spectra'!D70,0)</f>
        <v>0</v>
      </c>
      <c r="E70" s="30">
        <f>IF('Available LED Spectra'!E70&gt;$H$2,'Available LED Spectra'!E70,0)</f>
        <v>0</v>
      </c>
      <c r="F70" s="30">
        <f>IF('Available LED Spectra'!F70&gt;$H$2,'Available LED Spectra'!F70,0)</f>
        <v>0</v>
      </c>
    </row>
    <row r="71" spans="1:6" ht="16" x14ac:dyDescent="0.2">
      <c r="A71" s="2">
        <v>468</v>
      </c>
      <c r="B71" s="30">
        <f>IF('Available LED Spectra'!B71&gt;$H$2,'Available LED Spectra'!B71,0)</f>
        <v>0</v>
      </c>
      <c r="C71" s="30">
        <f>IF('Available LED Spectra'!C71&gt;$H$2,'Available LED Spectra'!C71,0)</f>
        <v>4.6226015478366403E-3</v>
      </c>
      <c r="D71" s="30">
        <f>IF('Available LED Spectra'!D71&gt;$H$2,'Available LED Spectra'!D71,0)</f>
        <v>0</v>
      </c>
      <c r="E71" s="30">
        <f>IF('Available LED Spectra'!E71&gt;$H$2,'Available LED Spectra'!E71,0)</f>
        <v>0</v>
      </c>
      <c r="F71" s="30">
        <f>IF('Available LED Spectra'!F71&gt;$H$2,'Available LED Spectra'!F71,0)</f>
        <v>0</v>
      </c>
    </row>
    <row r="72" spans="1:6" ht="16" x14ac:dyDescent="0.2">
      <c r="A72" s="2">
        <v>469</v>
      </c>
      <c r="B72" s="30">
        <f>IF('Available LED Spectra'!B72&gt;$H$2,'Available LED Spectra'!B72,0)</f>
        <v>0</v>
      </c>
      <c r="C72" s="30">
        <f>IF('Available LED Spectra'!C72&gt;$H$2,'Available LED Spectra'!C72,0)</f>
        <v>4.79483999809238E-3</v>
      </c>
      <c r="D72" s="30">
        <f>IF('Available LED Spectra'!D72&gt;$H$2,'Available LED Spectra'!D72,0)</f>
        <v>0</v>
      </c>
      <c r="E72" s="30">
        <f>IF('Available LED Spectra'!E72&gt;$H$2,'Available LED Spectra'!E72,0)</f>
        <v>0</v>
      </c>
      <c r="F72" s="30">
        <f>IF('Available LED Spectra'!F72&gt;$H$2,'Available LED Spectra'!F72,0)</f>
        <v>0</v>
      </c>
    </row>
    <row r="73" spans="1:6" ht="16" x14ac:dyDescent="0.2">
      <c r="A73" s="2">
        <v>470</v>
      </c>
      <c r="B73" s="30">
        <f>IF('Available LED Spectra'!B73&gt;$H$2,'Available LED Spectra'!B73,0)</f>
        <v>0</v>
      </c>
      <c r="C73" s="30">
        <f>IF('Available LED Spectra'!C73&gt;$H$2,'Available LED Spectra'!C73,0)</f>
        <v>4.6917995163896402E-3</v>
      </c>
      <c r="D73" s="30">
        <f>IF('Available LED Spectra'!D73&gt;$H$2,'Available LED Spectra'!D73,0)</f>
        <v>0</v>
      </c>
      <c r="E73" s="30">
        <f>IF('Available LED Spectra'!E73&gt;$H$2,'Available LED Spectra'!E73,0)</f>
        <v>0</v>
      </c>
      <c r="F73" s="30">
        <f>IF('Available LED Spectra'!F73&gt;$H$2,'Available LED Spectra'!F73,0)</f>
        <v>0</v>
      </c>
    </row>
    <row r="74" spans="1:6" ht="16" x14ac:dyDescent="0.2">
      <c r="A74" s="2">
        <v>471</v>
      </c>
      <c r="B74" s="30">
        <f>IF('Available LED Spectra'!B74&gt;$H$2,'Available LED Spectra'!B74,0)</f>
        <v>0</v>
      </c>
      <c r="C74" s="30">
        <f>IF('Available LED Spectra'!C74&gt;$H$2,'Available LED Spectra'!C74,0)</f>
        <v>4.41712641834777E-3</v>
      </c>
      <c r="D74" s="30">
        <f>IF('Available LED Spectra'!D74&gt;$H$2,'Available LED Spectra'!D74,0)</f>
        <v>0</v>
      </c>
      <c r="E74" s="30">
        <f>IF('Available LED Spectra'!E74&gt;$H$2,'Available LED Spectra'!E74,0)</f>
        <v>0</v>
      </c>
      <c r="F74" s="30">
        <f>IF('Available LED Spectra'!F74&gt;$H$2,'Available LED Spectra'!F74,0)</f>
        <v>0</v>
      </c>
    </row>
    <row r="75" spans="1:6" ht="16" x14ac:dyDescent="0.2">
      <c r="A75" s="2">
        <v>472</v>
      </c>
      <c r="B75" s="30">
        <f>IF('Available LED Spectra'!B75&gt;$H$2,'Available LED Spectra'!B75,0)</f>
        <v>0</v>
      </c>
      <c r="C75" s="30">
        <f>IF('Available LED Spectra'!C75&gt;$H$2,'Available LED Spectra'!C75,0)</f>
        <v>4.00568180559967E-3</v>
      </c>
      <c r="D75" s="30">
        <f>IF('Available LED Spectra'!D75&gt;$H$2,'Available LED Spectra'!D75,0)</f>
        <v>0</v>
      </c>
      <c r="E75" s="30">
        <f>IF('Available LED Spectra'!E75&gt;$H$2,'Available LED Spectra'!E75,0)</f>
        <v>0</v>
      </c>
      <c r="F75" s="30">
        <f>IF('Available LED Spectra'!F75&gt;$H$2,'Available LED Spectra'!F75,0)</f>
        <v>0</v>
      </c>
    </row>
    <row r="76" spans="1:6" ht="16" x14ac:dyDescent="0.2">
      <c r="A76" s="2">
        <v>473</v>
      </c>
      <c r="B76" s="30">
        <f>IF('Available LED Spectra'!B76&gt;$H$2,'Available LED Spectra'!B76,0)</f>
        <v>0</v>
      </c>
      <c r="C76" s="30">
        <f>IF('Available LED Spectra'!C76&gt;$H$2,'Available LED Spectra'!C76,0)</f>
        <v>3.5797816593148902E-3</v>
      </c>
      <c r="D76" s="30">
        <f>IF('Available LED Spectra'!D76&gt;$H$2,'Available LED Spectra'!D76,0)</f>
        <v>0</v>
      </c>
      <c r="E76" s="30">
        <f>IF('Available LED Spectra'!E76&gt;$H$2,'Available LED Spectra'!E76,0)</f>
        <v>0</v>
      </c>
      <c r="F76" s="30">
        <f>IF('Available LED Spectra'!F76&gt;$H$2,'Available LED Spectra'!F76,0)</f>
        <v>0</v>
      </c>
    </row>
    <row r="77" spans="1:6" ht="16" x14ac:dyDescent="0.2">
      <c r="A77" s="2">
        <v>474</v>
      </c>
      <c r="B77" s="30">
        <f>IF('Available LED Spectra'!B77&gt;$H$2,'Available LED Spectra'!B77,0)</f>
        <v>0</v>
      </c>
      <c r="C77" s="30">
        <f>IF('Available LED Spectra'!C77&gt;$H$2,'Available LED Spectra'!C77,0)</f>
        <v>3.1805090786168298E-3</v>
      </c>
      <c r="D77" s="30">
        <f>IF('Available LED Spectra'!D77&gt;$H$2,'Available LED Spectra'!D77,0)</f>
        <v>0</v>
      </c>
      <c r="E77" s="30">
        <f>IF('Available LED Spectra'!E77&gt;$H$2,'Available LED Spectra'!E77,0)</f>
        <v>0</v>
      </c>
      <c r="F77" s="30">
        <f>IF('Available LED Spectra'!F77&gt;$H$2,'Available LED Spectra'!F77,0)</f>
        <v>0</v>
      </c>
    </row>
    <row r="78" spans="1:6" ht="16" x14ac:dyDescent="0.2">
      <c r="A78" s="2">
        <v>475</v>
      </c>
      <c r="B78" s="30">
        <f>IF('Available LED Spectra'!B78&gt;$H$2,'Available LED Spectra'!B78,0)</f>
        <v>0</v>
      </c>
      <c r="C78" s="30">
        <f>IF('Available LED Spectra'!C78&gt;$H$2,'Available LED Spectra'!C78,0)</f>
        <v>2.6584393484811002E-3</v>
      </c>
      <c r="D78" s="30">
        <f>IF('Available LED Spectra'!D78&gt;$H$2,'Available LED Spectra'!D78,0)</f>
        <v>0</v>
      </c>
      <c r="E78" s="30">
        <f>IF('Available LED Spectra'!E78&gt;$H$2,'Available LED Spectra'!E78,0)</f>
        <v>0</v>
      </c>
      <c r="F78" s="30">
        <f>IF('Available LED Spectra'!F78&gt;$H$2,'Available LED Spectra'!F78,0)</f>
        <v>0</v>
      </c>
    </row>
    <row r="79" spans="1:6" ht="16" x14ac:dyDescent="0.2">
      <c r="A79" s="2">
        <v>476</v>
      </c>
      <c r="B79" s="30">
        <f>IF('Available LED Spectra'!B79&gt;$H$2,'Available LED Spectra'!B79,0)</f>
        <v>0</v>
      </c>
      <c r="C79" s="30">
        <f>IF('Available LED Spectra'!C79&gt;$H$2,'Available LED Spectra'!C79,0)</f>
        <v>1.9670047904693901E-3</v>
      </c>
      <c r="D79" s="30">
        <f>IF('Available LED Spectra'!D79&gt;$H$2,'Available LED Spectra'!D79,0)</f>
        <v>0</v>
      </c>
      <c r="E79" s="30">
        <f>IF('Available LED Spectra'!E79&gt;$H$2,'Available LED Spectra'!E79,0)</f>
        <v>0</v>
      </c>
      <c r="F79" s="30">
        <f>IF('Available LED Spectra'!F79&gt;$H$2,'Available LED Spectra'!F79,0)</f>
        <v>0</v>
      </c>
    </row>
    <row r="80" spans="1:6" ht="16" x14ac:dyDescent="0.2">
      <c r="A80" s="2">
        <v>477</v>
      </c>
      <c r="B80" s="30">
        <f>IF('Available LED Spectra'!B80&gt;$H$2,'Available LED Spectra'!B80,0)</f>
        <v>0</v>
      </c>
      <c r="C80" s="30">
        <f>IF('Available LED Spectra'!C80&gt;$H$2,'Available LED Spectra'!C80,0)</f>
        <v>1.16533175971919E-3</v>
      </c>
      <c r="D80" s="30">
        <f>IF('Available LED Spectra'!D80&gt;$H$2,'Available LED Spectra'!D80,0)</f>
        <v>0</v>
      </c>
      <c r="E80" s="30">
        <f>IF('Available LED Spectra'!E80&gt;$H$2,'Available LED Spectra'!E80,0)</f>
        <v>0</v>
      </c>
      <c r="F80" s="30">
        <f>IF('Available LED Spectra'!F80&gt;$H$2,'Available LED Spectra'!F80,0)</f>
        <v>0</v>
      </c>
    </row>
    <row r="81" spans="1:6" ht="16" x14ac:dyDescent="0.2">
      <c r="A81" s="2">
        <v>478</v>
      </c>
      <c r="B81" s="30">
        <f>IF('Available LED Spectra'!B81&gt;$H$2,'Available LED Spectra'!B81,0)</f>
        <v>0</v>
      </c>
      <c r="C81" s="30">
        <f>IF('Available LED Spectra'!C81&gt;$H$2,'Available LED Spectra'!C81,0)</f>
        <v>5.2413379569582995E-4</v>
      </c>
      <c r="D81" s="30">
        <f>IF('Available LED Spectra'!D81&gt;$H$2,'Available LED Spectra'!D81,0)</f>
        <v>0</v>
      </c>
      <c r="E81" s="30">
        <f>IF('Available LED Spectra'!E81&gt;$H$2,'Available LED Spectra'!E81,0)</f>
        <v>0</v>
      </c>
      <c r="F81" s="30">
        <f>IF('Available LED Spectra'!F81&gt;$H$2,'Available LED Spectra'!F81,0)</f>
        <v>0</v>
      </c>
    </row>
    <row r="82" spans="1:6" ht="16" x14ac:dyDescent="0.2">
      <c r="A82" s="2">
        <v>479</v>
      </c>
      <c r="B82" s="30">
        <f>IF('Available LED Spectra'!B82&gt;$H$2,'Available LED Spectra'!B82,0)</f>
        <v>0</v>
      </c>
      <c r="C82" s="30">
        <f>IF('Available LED Spectra'!C82&gt;$H$2,'Available LED Spectra'!C82,0)</f>
        <v>2.2375503110043401E-4</v>
      </c>
      <c r="D82" s="30">
        <f>IF('Available LED Spectra'!D82&gt;$H$2,'Available LED Spectra'!D82,0)</f>
        <v>0</v>
      </c>
      <c r="E82" s="30">
        <f>IF('Available LED Spectra'!E82&gt;$H$2,'Available LED Spectra'!E82,0)</f>
        <v>0</v>
      </c>
      <c r="F82" s="30">
        <f>IF('Available LED Spectra'!F82&gt;$H$2,'Available LED Spectra'!F82,0)</f>
        <v>0</v>
      </c>
    </row>
    <row r="83" spans="1:6" ht="16" x14ac:dyDescent="0.2">
      <c r="A83" s="2">
        <v>480</v>
      </c>
      <c r="B83" s="30">
        <f>IF('Available LED Spectra'!B83&gt;$H$2,'Available LED Spectra'!B83,0)</f>
        <v>0</v>
      </c>
      <c r="C83" s="30">
        <f>IF('Available LED Spectra'!C83&gt;$H$2,'Available LED Spectra'!C83,0)</f>
        <v>9.1537738953549095E-5</v>
      </c>
      <c r="D83" s="30">
        <f>IF('Available LED Spectra'!D83&gt;$H$2,'Available LED Spectra'!D83,0)</f>
        <v>0</v>
      </c>
      <c r="E83" s="30">
        <f>IF('Available LED Spectra'!E83&gt;$H$2,'Available LED Spectra'!E83,0)</f>
        <v>0</v>
      </c>
      <c r="F83" s="30">
        <f>IF('Available LED Spectra'!F83&gt;$H$2,'Available LED Spectra'!F83,0)</f>
        <v>0</v>
      </c>
    </row>
    <row r="84" spans="1:6" ht="16" x14ac:dyDescent="0.2">
      <c r="A84" s="2">
        <v>481</v>
      </c>
      <c r="B84" s="30">
        <f>IF('Available LED Spectra'!B84&gt;$H$2,'Available LED Spectra'!B84,0)</f>
        <v>0</v>
      </c>
      <c r="C84" s="30">
        <f>IF('Available LED Spectra'!C84&gt;$H$2,'Available LED Spectra'!C84,0)</f>
        <v>4.0034229518583497E-5</v>
      </c>
      <c r="D84" s="30">
        <f>IF('Available LED Spectra'!D84&gt;$H$2,'Available LED Spectra'!D84,0)</f>
        <v>0</v>
      </c>
      <c r="E84" s="30">
        <f>IF('Available LED Spectra'!E84&gt;$H$2,'Available LED Spectra'!E84,0)</f>
        <v>0</v>
      </c>
      <c r="F84" s="30">
        <f>IF('Available LED Spectra'!F84&gt;$H$2,'Available LED Spectra'!F84,0)</f>
        <v>0</v>
      </c>
    </row>
    <row r="85" spans="1:6" ht="16" x14ac:dyDescent="0.2">
      <c r="A85" s="2">
        <v>482</v>
      </c>
      <c r="B85" s="30">
        <f>IF('Available LED Spectra'!B85&gt;$H$2,'Available LED Spectra'!B85,0)</f>
        <v>0</v>
      </c>
      <c r="C85" s="30">
        <f>IF('Available LED Spectra'!C85&gt;$H$2,'Available LED Spectra'!C85,0)</f>
        <v>1.93148596775056E-5</v>
      </c>
      <c r="D85" s="30">
        <f>IF('Available LED Spectra'!D85&gt;$H$2,'Available LED Spectra'!D85,0)</f>
        <v>0</v>
      </c>
      <c r="E85" s="30">
        <f>IF('Available LED Spectra'!E85&gt;$H$2,'Available LED Spectra'!E85,0)</f>
        <v>0</v>
      </c>
      <c r="F85" s="30">
        <f>IF('Available LED Spectra'!F85&gt;$H$2,'Available LED Spectra'!F85,0)</f>
        <v>0</v>
      </c>
    </row>
    <row r="86" spans="1:6" ht="16" x14ac:dyDescent="0.2">
      <c r="A86" s="2">
        <v>483</v>
      </c>
      <c r="B86" s="30">
        <f>IF('Available LED Spectra'!B86&gt;$H$2,'Available LED Spectra'!B86,0)</f>
        <v>0</v>
      </c>
      <c r="C86" s="30">
        <f>IF('Available LED Spectra'!C86&gt;$H$2,'Available LED Spectra'!C86,0)</f>
        <v>1.004846082596E-5</v>
      </c>
      <c r="D86" s="30">
        <f>IF('Available LED Spectra'!D86&gt;$H$2,'Available LED Spectra'!D86,0)</f>
        <v>0</v>
      </c>
      <c r="E86" s="30">
        <f>IF('Available LED Spectra'!E86&gt;$H$2,'Available LED Spectra'!E86,0)</f>
        <v>0</v>
      </c>
      <c r="F86" s="30">
        <f>IF('Available LED Spectra'!F86&gt;$H$2,'Available LED Spectra'!F86,0)</f>
        <v>0</v>
      </c>
    </row>
    <row r="87" spans="1:6" ht="16" x14ac:dyDescent="0.2">
      <c r="A87" s="2">
        <v>484</v>
      </c>
      <c r="B87" s="30">
        <f>IF('Available LED Spectra'!B87&gt;$H$2,'Available LED Spectra'!B87,0)</f>
        <v>0</v>
      </c>
      <c r="C87" s="30">
        <f>IF('Available LED Spectra'!C87&gt;$H$2,'Available LED Spectra'!C87,0)</f>
        <v>5.5206201382008096E-6</v>
      </c>
      <c r="D87" s="30">
        <f>IF('Available LED Spectra'!D87&gt;$H$2,'Available LED Spectra'!D87,0)</f>
        <v>0</v>
      </c>
      <c r="E87" s="30">
        <f>IF('Available LED Spectra'!E87&gt;$H$2,'Available LED Spectra'!E87,0)</f>
        <v>0</v>
      </c>
      <c r="F87" s="30">
        <f>IF('Available LED Spectra'!F87&gt;$H$2,'Available LED Spectra'!F87,0)</f>
        <v>0</v>
      </c>
    </row>
    <row r="88" spans="1:6" ht="16" x14ac:dyDescent="0.2">
      <c r="A88" s="2">
        <v>485</v>
      </c>
      <c r="B88" s="30">
        <f>IF('Available LED Spectra'!B88&gt;$H$2,'Available LED Spectra'!B88,0)</f>
        <v>0</v>
      </c>
      <c r="C88" s="30">
        <f>IF('Available LED Spectra'!C88&gt;$H$2,'Available LED Spectra'!C88,0)</f>
        <v>3.1989060825038502E-6</v>
      </c>
      <c r="D88" s="30">
        <f>IF('Available LED Spectra'!D88&gt;$H$2,'Available LED Spectra'!D88,0)</f>
        <v>0</v>
      </c>
      <c r="E88" s="30">
        <f>IF('Available LED Spectra'!E88&gt;$H$2,'Available LED Spectra'!E88,0)</f>
        <v>0</v>
      </c>
      <c r="F88" s="30">
        <f>IF('Available LED Spectra'!F88&gt;$H$2,'Available LED Spectra'!F88,0)</f>
        <v>0</v>
      </c>
    </row>
    <row r="89" spans="1:6" ht="16" x14ac:dyDescent="0.2">
      <c r="A89" s="2">
        <v>486</v>
      </c>
      <c r="B89" s="30">
        <f>IF('Available LED Spectra'!B89&gt;$H$2,'Available LED Spectra'!B89,0)</f>
        <v>0</v>
      </c>
      <c r="C89" s="30">
        <f>IF('Available LED Spectra'!C89&gt;$H$2,'Available LED Spectra'!C89,0)</f>
        <v>1.9382781827910301E-6</v>
      </c>
      <c r="D89" s="30">
        <f>IF('Available LED Spectra'!D89&gt;$H$2,'Available LED Spectra'!D89,0)</f>
        <v>0</v>
      </c>
      <c r="E89" s="30">
        <f>IF('Available LED Spectra'!E89&gt;$H$2,'Available LED Spectra'!E89,0)</f>
        <v>0</v>
      </c>
      <c r="F89" s="30">
        <f>IF('Available LED Spectra'!F89&gt;$H$2,'Available LED Spectra'!F89,0)</f>
        <v>0</v>
      </c>
    </row>
    <row r="90" spans="1:6" ht="16" x14ac:dyDescent="0.2">
      <c r="A90" s="2">
        <v>487</v>
      </c>
      <c r="B90" s="30">
        <f>IF('Available LED Spectra'!B90&gt;$H$2,'Available LED Spectra'!B90,0)</f>
        <v>0</v>
      </c>
      <c r="C90" s="30">
        <f>IF('Available LED Spectra'!C90&gt;$H$2,'Available LED Spectra'!C90,0)</f>
        <v>1.19912208963065E-6</v>
      </c>
      <c r="D90" s="30">
        <f>IF('Available LED Spectra'!D90&gt;$H$2,'Available LED Spectra'!D90,0)</f>
        <v>0</v>
      </c>
      <c r="E90" s="30">
        <f>IF('Available LED Spectra'!E90&gt;$H$2,'Available LED Spectra'!E90,0)</f>
        <v>0</v>
      </c>
      <c r="F90" s="30">
        <f>IF('Available LED Spectra'!F90&gt;$H$2,'Available LED Spectra'!F90,0)</f>
        <v>0</v>
      </c>
    </row>
    <row r="91" spans="1:6" ht="16" x14ac:dyDescent="0.2">
      <c r="A91" s="2">
        <v>488</v>
      </c>
      <c r="B91" s="30">
        <f>IF('Available LED Spectra'!B91&gt;$H$2,'Available LED Spectra'!B91,0)</f>
        <v>0</v>
      </c>
      <c r="C91" s="30">
        <f>IF('Available LED Spectra'!C91&gt;$H$2,'Available LED Spectra'!C91,0)</f>
        <v>0</v>
      </c>
      <c r="D91" s="30">
        <f>IF('Available LED Spectra'!D91&gt;$H$2,'Available LED Spectra'!D91,0)</f>
        <v>0</v>
      </c>
      <c r="E91" s="30">
        <f>IF('Available LED Spectra'!E91&gt;$H$2,'Available LED Spectra'!E91,0)</f>
        <v>0</v>
      </c>
      <c r="F91" s="30">
        <f>IF('Available LED Spectra'!F91&gt;$H$2,'Available LED Spectra'!F91,0)</f>
        <v>0</v>
      </c>
    </row>
    <row r="92" spans="1:6" ht="16" x14ac:dyDescent="0.2">
      <c r="A92" s="2">
        <v>489</v>
      </c>
      <c r="B92" s="30">
        <f>IF('Available LED Spectra'!B92&gt;$H$2,'Available LED Spectra'!B92,0)</f>
        <v>0</v>
      </c>
      <c r="C92" s="30">
        <f>IF('Available LED Spectra'!C92&gt;$H$2,'Available LED Spectra'!C92,0)</f>
        <v>0</v>
      </c>
      <c r="D92" s="30">
        <f>IF('Available LED Spectra'!D92&gt;$H$2,'Available LED Spectra'!D92,0)</f>
        <v>0</v>
      </c>
      <c r="E92" s="30">
        <f>IF('Available LED Spectra'!E92&gt;$H$2,'Available LED Spectra'!E92,0)</f>
        <v>0</v>
      </c>
      <c r="F92" s="30">
        <f>IF('Available LED Spectra'!F92&gt;$H$2,'Available LED Spectra'!F92,0)</f>
        <v>0</v>
      </c>
    </row>
    <row r="93" spans="1:6" ht="16" x14ac:dyDescent="0.2">
      <c r="A93" s="2">
        <v>490</v>
      </c>
      <c r="B93" s="30">
        <f>IF('Available LED Spectra'!B93&gt;$H$2,'Available LED Spectra'!B93,0)</f>
        <v>0</v>
      </c>
      <c r="C93" s="30">
        <f>IF('Available LED Spectra'!C93&gt;$H$2,'Available LED Spectra'!C93,0)</f>
        <v>0</v>
      </c>
      <c r="D93" s="30">
        <f>IF('Available LED Spectra'!D93&gt;$H$2,'Available LED Spectra'!D93,0)</f>
        <v>0</v>
      </c>
      <c r="E93" s="30">
        <f>IF('Available LED Spectra'!E93&gt;$H$2,'Available LED Spectra'!E93,0)</f>
        <v>0</v>
      </c>
      <c r="F93" s="30">
        <f>IF('Available LED Spectra'!F93&gt;$H$2,'Available LED Spectra'!F93,0)</f>
        <v>0</v>
      </c>
    </row>
    <row r="94" spans="1:6" ht="16" x14ac:dyDescent="0.2">
      <c r="A94" s="2">
        <v>491</v>
      </c>
      <c r="B94" s="30">
        <f>IF('Available LED Spectra'!B94&gt;$H$2,'Available LED Spectra'!B94,0)</f>
        <v>0</v>
      </c>
      <c r="C94" s="30">
        <f>IF('Available LED Spectra'!C94&gt;$H$2,'Available LED Spectra'!C94,0)</f>
        <v>0</v>
      </c>
      <c r="D94" s="30">
        <f>IF('Available LED Spectra'!D94&gt;$H$2,'Available LED Spectra'!D94,0)</f>
        <v>0</v>
      </c>
      <c r="E94" s="30">
        <f>IF('Available LED Spectra'!E94&gt;$H$2,'Available LED Spectra'!E94,0)</f>
        <v>0</v>
      </c>
      <c r="F94" s="30">
        <f>IF('Available LED Spectra'!F94&gt;$H$2,'Available LED Spectra'!F94,0)</f>
        <v>0</v>
      </c>
    </row>
    <row r="95" spans="1:6" ht="16" x14ac:dyDescent="0.2">
      <c r="A95" s="2">
        <v>492</v>
      </c>
      <c r="B95" s="30">
        <f>IF('Available LED Spectra'!B95&gt;$H$2,'Available LED Spectra'!B95,0)</f>
        <v>0</v>
      </c>
      <c r="C95" s="30">
        <f>IF('Available LED Spectra'!C95&gt;$H$2,'Available LED Spectra'!C95,0)</f>
        <v>0</v>
      </c>
      <c r="D95" s="30">
        <f>IF('Available LED Spectra'!D95&gt;$H$2,'Available LED Spectra'!D95,0)</f>
        <v>0</v>
      </c>
      <c r="E95" s="30">
        <f>IF('Available LED Spectra'!E95&gt;$H$2,'Available LED Spectra'!E95,0)</f>
        <v>0</v>
      </c>
      <c r="F95" s="30">
        <f>IF('Available LED Spectra'!F95&gt;$H$2,'Available LED Spectra'!F95,0)</f>
        <v>0</v>
      </c>
    </row>
    <row r="96" spans="1:6" ht="16" x14ac:dyDescent="0.2">
      <c r="A96" s="2">
        <v>493</v>
      </c>
      <c r="B96" s="30">
        <f>IF('Available LED Spectra'!B96&gt;$H$2,'Available LED Spectra'!B96,0)</f>
        <v>0</v>
      </c>
      <c r="C96" s="30">
        <f>IF('Available LED Spectra'!C96&gt;$H$2,'Available LED Spectra'!C96,0)</f>
        <v>0</v>
      </c>
      <c r="D96" s="30">
        <f>IF('Available LED Spectra'!D96&gt;$H$2,'Available LED Spectra'!D96,0)</f>
        <v>0</v>
      </c>
      <c r="E96" s="30">
        <f>IF('Available LED Spectra'!E96&gt;$H$2,'Available LED Spectra'!E96,0)</f>
        <v>0</v>
      </c>
      <c r="F96" s="30">
        <f>IF('Available LED Spectra'!F96&gt;$H$2,'Available LED Spectra'!F96,0)</f>
        <v>0</v>
      </c>
    </row>
    <row r="97" spans="1:6" ht="16" x14ac:dyDescent="0.2">
      <c r="A97" s="2">
        <v>494</v>
      </c>
      <c r="B97" s="30">
        <f>IF('Available LED Spectra'!B97&gt;$H$2,'Available LED Spectra'!B97,0)</f>
        <v>0</v>
      </c>
      <c r="C97" s="30">
        <f>IF('Available LED Spectra'!C97&gt;$H$2,'Available LED Spectra'!C97,0)</f>
        <v>0</v>
      </c>
      <c r="D97" s="30">
        <f>IF('Available LED Spectra'!D97&gt;$H$2,'Available LED Spectra'!D97,0)</f>
        <v>0</v>
      </c>
      <c r="E97" s="30">
        <f>IF('Available LED Spectra'!E97&gt;$H$2,'Available LED Spectra'!E97,0)</f>
        <v>0</v>
      </c>
      <c r="F97" s="30">
        <f>IF('Available LED Spectra'!F97&gt;$H$2,'Available LED Spectra'!F97,0)</f>
        <v>0</v>
      </c>
    </row>
    <row r="98" spans="1:6" ht="16" x14ac:dyDescent="0.2">
      <c r="A98" s="2">
        <v>495</v>
      </c>
      <c r="B98" s="30">
        <f>IF('Available LED Spectra'!B98&gt;$H$2,'Available LED Spectra'!B98,0)</f>
        <v>0</v>
      </c>
      <c r="C98" s="30">
        <f>IF('Available LED Spectra'!C98&gt;$H$2,'Available LED Spectra'!C98,0)</f>
        <v>0</v>
      </c>
      <c r="D98" s="30">
        <f>IF('Available LED Spectra'!D98&gt;$H$2,'Available LED Spectra'!D98,0)</f>
        <v>0</v>
      </c>
      <c r="E98" s="30">
        <f>IF('Available LED Spectra'!E98&gt;$H$2,'Available LED Spectra'!E98,0)</f>
        <v>0</v>
      </c>
      <c r="F98" s="30">
        <f>IF('Available LED Spectra'!F98&gt;$H$2,'Available LED Spectra'!F98,0)</f>
        <v>0</v>
      </c>
    </row>
    <row r="99" spans="1:6" ht="16" x14ac:dyDescent="0.2">
      <c r="A99" s="2">
        <v>496</v>
      </c>
      <c r="B99" s="30">
        <f>IF('Available LED Spectra'!B99&gt;$H$2,'Available LED Spectra'!B99,0)</f>
        <v>0</v>
      </c>
      <c r="C99" s="30">
        <f>IF('Available LED Spectra'!C99&gt;$H$2,'Available LED Spectra'!C99,0)</f>
        <v>0</v>
      </c>
      <c r="D99" s="30">
        <f>IF('Available LED Spectra'!D99&gt;$H$2,'Available LED Spectra'!D99,0)</f>
        <v>0</v>
      </c>
      <c r="E99" s="30">
        <f>IF('Available LED Spectra'!E99&gt;$H$2,'Available LED Spectra'!E99,0)</f>
        <v>0</v>
      </c>
      <c r="F99" s="30">
        <f>IF('Available LED Spectra'!F99&gt;$H$2,'Available LED Spectra'!F99,0)</f>
        <v>0</v>
      </c>
    </row>
    <row r="100" spans="1:6" ht="16" x14ac:dyDescent="0.2">
      <c r="A100" s="2">
        <v>497</v>
      </c>
      <c r="B100" s="30">
        <f>IF('Available LED Spectra'!B100&gt;$H$2,'Available LED Spectra'!B100,0)</f>
        <v>0</v>
      </c>
      <c r="C100" s="30">
        <f>IF('Available LED Spectra'!C100&gt;$H$2,'Available LED Spectra'!C100,0)</f>
        <v>0</v>
      </c>
      <c r="D100" s="30">
        <f>IF('Available LED Spectra'!D100&gt;$H$2,'Available LED Spectra'!D100,0)</f>
        <v>0</v>
      </c>
      <c r="E100" s="30">
        <f>IF('Available LED Spectra'!E100&gt;$H$2,'Available LED Spectra'!E100,0)</f>
        <v>0</v>
      </c>
      <c r="F100" s="30">
        <f>IF('Available LED Spectra'!F100&gt;$H$2,'Available LED Spectra'!F100,0)</f>
        <v>0</v>
      </c>
    </row>
    <row r="101" spans="1:6" ht="16" x14ac:dyDescent="0.2">
      <c r="A101" s="2">
        <v>498</v>
      </c>
      <c r="B101" s="30">
        <f>IF('Available LED Spectra'!B101&gt;$H$2,'Available LED Spectra'!B101,0)</f>
        <v>0</v>
      </c>
      <c r="C101" s="30">
        <f>IF('Available LED Spectra'!C101&gt;$H$2,'Available LED Spectra'!C101,0)</f>
        <v>0</v>
      </c>
      <c r="D101" s="30">
        <f>IF('Available LED Spectra'!D101&gt;$H$2,'Available LED Spectra'!D101,0)</f>
        <v>0</v>
      </c>
      <c r="E101" s="30">
        <f>IF('Available LED Spectra'!E101&gt;$H$2,'Available LED Spectra'!E101,0)</f>
        <v>0</v>
      </c>
      <c r="F101" s="30">
        <f>IF('Available LED Spectra'!F101&gt;$H$2,'Available LED Spectra'!F101,0)</f>
        <v>0</v>
      </c>
    </row>
    <row r="102" spans="1:6" ht="16" x14ac:dyDescent="0.2">
      <c r="A102" s="2">
        <v>499</v>
      </c>
      <c r="B102" s="30">
        <f>IF('Available LED Spectra'!B102&gt;$H$2,'Available LED Spectra'!B102,0)</f>
        <v>0</v>
      </c>
      <c r="C102" s="30">
        <f>IF('Available LED Spectra'!C102&gt;$H$2,'Available LED Spectra'!C102,0)</f>
        <v>0</v>
      </c>
      <c r="D102" s="30">
        <f>IF('Available LED Spectra'!D102&gt;$H$2,'Available LED Spectra'!D102,0)</f>
        <v>0</v>
      </c>
      <c r="E102" s="30">
        <f>IF('Available LED Spectra'!E102&gt;$H$2,'Available LED Spectra'!E102,0)</f>
        <v>0</v>
      </c>
      <c r="F102" s="30">
        <f>IF('Available LED Spectra'!F102&gt;$H$2,'Available LED Spectra'!F102,0)</f>
        <v>0</v>
      </c>
    </row>
    <row r="103" spans="1:6" ht="16" x14ac:dyDescent="0.2">
      <c r="A103" s="2">
        <v>500</v>
      </c>
      <c r="B103" s="30">
        <f>IF('Available LED Spectra'!B103&gt;$H$2,'Available LED Spectra'!B103,0)</f>
        <v>0</v>
      </c>
      <c r="C103" s="30">
        <f>IF('Available LED Spectra'!C103&gt;$H$2,'Available LED Spectra'!C103,0)</f>
        <v>0</v>
      </c>
      <c r="D103" s="30">
        <f>IF('Available LED Spectra'!D103&gt;$H$2,'Available LED Spectra'!D103,0)</f>
        <v>0</v>
      </c>
      <c r="E103" s="30">
        <f>IF('Available LED Spectra'!E103&gt;$H$2,'Available LED Spectra'!E103,0)</f>
        <v>0</v>
      </c>
      <c r="F103" s="30">
        <f>IF('Available LED Spectra'!F103&gt;$H$2,'Available LED Spectra'!F103,0)</f>
        <v>0</v>
      </c>
    </row>
    <row r="104" spans="1:6" ht="16" x14ac:dyDescent="0.2">
      <c r="A104" s="2">
        <v>501</v>
      </c>
      <c r="B104" s="30">
        <f>IF('Available LED Spectra'!B104&gt;$H$2,'Available LED Spectra'!B104,0)</f>
        <v>0</v>
      </c>
      <c r="C104" s="30">
        <f>IF('Available LED Spectra'!C104&gt;$H$2,'Available LED Spectra'!C104,0)</f>
        <v>0</v>
      </c>
      <c r="D104" s="30">
        <f>IF('Available LED Spectra'!D104&gt;$H$2,'Available LED Spectra'!D104,0)</f>
        <v>0</v>
      </c>
      <c r="E104" s="30">
        <f>IF('Available LED Spectra'!E104&gt;$H$2,'Available LED Spectra'!E104,0)</f>
        <v>0</v>
      </c>
      <c r="F104" s="30">
        <f>IF('Available LED Spectra'!F104&gt;$H$2,'Available LED Spectra'!F104,0)</f>
        <v>0</v>
      </c>
    </row>
    <row r="105" spans="1:6" ht="16" x14ac:dyDescent="0.2">
      <c r="A105" s="2">
        <v>502</v>
      </c>
      <c r="B105" s="30">
        <f>IF('Available LED Spectra'!B105&gt;$H$2,'Available LED Spectra'!B105,0)</f>
        <v>0</v>
      </c>
      <c r="C105" s="30">
        <f>IF('Available LED Spectra'!C105&gt;$H$2,'Available LED Spectra'!C105,0)</f>
        <v>0</v>
      </c>
      <c r="D105" s="30">
        <f>IF('Available LED Spectra'!D105&gt;$H$2,'Available LED Spectra'!D105,0)</f>
        <v>0</v>
      </c>
      <c r="E105" s="30">
        <f>IF('Available LED Spectra'!E105&gt;$H$2,'Available LED Spectra'!E105,0)</f>
        <v>0</v>
      </c>
      <c r="F105" s="30">
        <f>IF('Available LED Spectra'!F105&gt;$H$2,'Available LED Spectra'!F105,0)</f>
        <v>0</v>
      </c>
    </row>
    <row r="106" spans="1:6" ht="16" x14ac:dyDescent="0.2">
      <c r="A106" s="2">
        <v>503</v>
      </c>
      <c r="B106" s="30">
        <f>IF('Available LED Spectra'!B106&gt;$H$2,'Available LED Spectra'!B106,0)</f>
        <v>0</v>
      </c>
      <c r="C106" s="30">
        <f>IF('Available LED Spectra'!C106&gt;$H$2,'Available LED Spectra'!C106,0)</f>
        <v>0</v>
      </c>
      <c r="D106" s="30">
        <f>IF('Available LED Spectra'!D106&gt;$H$2,'Available LED Spectra'!D106,0)</f>
        <v>0</v>
      </c>
      <c r="E106" s="30">
        <f>IF('Available LED Spectra'!E106&gt;$H$2,'Available LED Spectra'!E106,0)</f>
        <v>0</v>
      </c>
      <c r="F106" s="30">
        <f>IF('Available LED Spectra'!F106&gt;$H$2,'Available LED Spectra'!F106,0)</f>
        <v>0</v>
      </c>
    </row>
    <row r="107" spans="1:6" ht="16" x14ac:dyDescent="0.2">
      <c r="A107" s="2">
        <v>504</v>
      </c>
      <c r="B107" s="30">
        <f>IF('Available LED Spectra'!B107&gt;$H$2,'Available LED Spectra'!B107,0)</f>
        <v>0</v>
      </c>
      <c r="C107" s="30">
        <f>IF('Available LED Spectra'!C107&gt;$H$2,'Available LED Spectra'!C107,0)</f>
        <v>0</v>
      </c>
      <c r="D107" s="30">
        <f>IF('Available LED Spectra'!D107&gt;$H$2,'Available LED Spectra'!D107,0)</f>
        <v>0</v>
      </c>
      <c r="E107" s="30">
        <f>IF('Available LED Spectra'!E107&gt;$H$2,'Available LED Spectra'!E107,0)</f>
        <v>0</v>
      </c>
      <c r="F107" s="30">
        <f>IF('Available LED Spectra'!F107&gt;$H$2,'Available LED Spectra'!F107,0)</f>
        <v>0</v>
      </c>
    </row>
    <row r="108" spans="1:6" ht="16" x14ac:dyDescent="0.2">
      <c r="A108" s="2">
        <v>505</v>
      </c>
      <c r="B108" s="30">
        <f>IF('Available LED Spectra'!B108&gt;$H$2,'Available LED Spectra'!B108,0)</f>
        <v>0</v>
      </c>
      <c r="C108" s="30">
        <f>IF('Available LED Spectra'!C108&gt;$H$2,'Available LED Spectra'!C108,0)</f>
        <v>0</v>
      </c>
      <c r="D108" s="30">
        <f>IF('Available LED Spectra'!D108&gt;$H$2,'Available LED Spectra'!D108,0)</f>
        <v>0</v>
      </c>
      <c r="E108" s="30">
        <f>IF('Available LED Spectra'!E108&gt;$H$2,'Available LED Spectra'!E108,0)</f>
        <v>0</v>
      </c>
      <c r="F108" s="30">
        <f>IF('Available LED Spectra'!F108&gt;$H$2,'Available LED Spectra'!F108,0)</f>
        <v>0</v>
      </c>
    </row>
    <row r="109" spans="1:6" ht="16" x14ac:dyDescent="0.2">
      <c r="A109" s="2">
        <v>506</v>
      </c>
      <c r="B109" s="30">
        <f>IF('Available LED Spectra'!B109&gt;$H$2,'Available LED Spectra'!B109,0)</f>
        <v>0</v>
      </c>
      <c r="C109" s="30">
        <f>IF('Available LED Spectra'!C109&gt;$H$2,'Available LED Spectra'!C109,0)</f>
        <v>0</v>
      </c>
      <c r="D109" s="30">
        <f>IF('Available LED Spectra'!D109&gt;$H$2,'Available LED Spectra'!D109,0)</f>
        <v>0</v>
      </c>
      <c r="E109" s="30">
        <f>IF('Available LED Spectra'!E109&gt;$H$2,'Available LED Spectra'!E109,0)</f>
        <v>0</v>
      </c>
      <c r="F109" s="30">
        <f>IF('Available LED Spectra'!F109&gt;$H$2,'Available LED Spectra'!F109,0)</f>
        <v>0</v>
      </c>
    </row>
    <row r="110" spans="1:6" ht="16" x14ac:dyDescent="0.2">
      <c r="A110" s="2">
        <v>507</v>
      </c>
      <c r="B110" s="30">
        <f>IF('Available LED Spectra'!B110&gt;$H$2,'Available LED Spectra'!B110,0)</f>
        <v>0</v>
      </c>
      <c r="C110" s="30">
        <f>IF('Available LED Spectra'!C110&gt;$H$2,'Available LED Spectra'!C110,0)</f>
        <v>0</v>
      </c>
      <c r="D110" s="30">
        <f>IF('Available LED Spectra'!D110&gt;$H$2,'Available LED Spectra'!D110,0)</f>
        <v>0</v>
      </c>
      <c r="E110" s="30">
        <f>IF('Available LED Spectra'!E110&gt;$H$2,'Available LED Spectra'!E110,0)</f>
        <v>0</v>
      </c>
      <c r="F110" s="30">
        <f>IF('Available LED Spectra'!F110&gt;$H$2,'Available LED Spectra'!F110,0)</f>
        <v>0</v>
      </c>
    </row>
    <row r="111" spans="1:6" ht="16" x14ac:dyDescent="0.2">
      <c r="A111" s="2">
        <v>508</v>
      </c>
      <c r="B111" s="30">
        <f>IF('Available LED Spectra'!B111&gt;$H$2,'Available LED Spectra'!B111,0)</f>
        <v>0</v>
      </c>
      <c r="C111" s="30">
        <f>IF('Available LED Spectra'!C111&gt;$H$2,'Available LED Spectra'!C111,0)</f>
        <v>0</v>
      </c>
      <c r="D111" s="30">
        <f>IF('Available LED Spectra'!D111&gt;$H$2,'Available LED Spectra'!D111,0)</f>
        <v>0</v>
      </c>
      <c r="E111" s="30">
        <f>IF('Available LED Spectra'!E111&gt;$H$2,'Available LED Spectra'!E111,0)</f>
        <v>0</v>
      </c>
      <c r="F111" s="30">
        <f>IF('Available LED Spectra'!F111&gt;$H$2,'Available LED Spectra'!F111,0)</f>
        <v>0</v>
      </c>
    </row>
    <row r="112" spans="1:6" ht="16" x14ac:dyDescent="0.2">
      <c r="A112" s="2">
        <v>509</v>
      </c>
      <c r="B112" s="30">
        <f>IF('Available LED Spectra'!B112&gt;$H$2,'Available LED Spectra'!B112,0)</f>
        <v>0</v>
      </c>
      <c r="C112" s="30">
        <f>IF('Available LED Spectra'!C112&gt;$H$2,'Available LED Spectra'!C112,0)</f>
        <v>0</v>
      </c>
      <c r="D112" s="30">
        <f>IF('Available LED Spectra'!D112&gt;$H$2,'Available LED Spectra'!D112,0)</f>
        <v>0</v>
      </c>
      <c r="E112" s="30">
        <f>IF('Available LED Spectra'!E112&gt;$H$2,'Available LED Spectra'!E112,0)</f>
        <v>0</v>
      </c>
      <c r="F112" s="30">
        <f>IF('Available LED Spectra'!F112&gt;$H$2,'Available LED Spectra'!F112,0)</f>
        <v>0</v>
      </c>
    </row>
    <row r="113" spans="1:6" ht="16" x14ac:dyDescent="0.2">
      <c r="A113" s="2">
        <v>510</v>
      </c>
      <c r="B113" s="30">
        <f>IF('Available LED Spectra'!B113&gt;$H$2,'Available LED Spectra'!B113,0)</f>
        <v>0</v>
      </c>
      <c r="C113" s="30">
        <f>IF('Available LED Spectra'!C113&gt;$H$2,'Available LED Spectra'!C113,0)</f>
        <v>0</v>
      </c>
      <c r="D113" s="30">
        <f>IF('Available LED Spectra'!D113&gt;$H$2,'Available LED Spectra'!D113,0)</f>
        <v>0</v>
      </c>
      <c r="E113" s="30">
        <f>IF('Available LED Spectra'!E113&gt;$H$2,'Available LED Spectra'!E113,0)</f>
        <v>0</v>
      </c>
      <c r="F113" s="30">
        <f>IF('Available LED Spectra'!F113&gt;$H$2,'Available LED Spectra'!F113,0)</f>
        <v>0</v>
      </c>
    </row>
    <row r="114" spans="1:6" ht="16" x14ac:dyDescent="0.2">
      <c r="A114" s="2">
        <v>511</v>
      </c>
      <c r="B114" s="30">
        <f>IF('Available LED Spectra'!B114&gt;$H$2,'Available LED Spectra'!B114,0)</f>
        <v>0</v>
      </c>
      <c r="C114" s="30">
        <f>IF('Available LED Spectra'!C114&gt;$H$2,'Available LED Spectra'!C114,0)</f>
        <v>0</v>
      </c>
      <c r="D114" s="30">
        <f>IF('Available LED Spectra'!D114&gt;$H$2,'Available LED Spectra'!D114,0)</f>
        <v>0</v>
      </c>
      <c r="E114" s="30">
        <f>IF('Available LED Spectra'!E114&gt;$H$2,'Available LED Spectra'!E114,0)</f>
        <v>0</v>
      </c>
      <c r="F114" s="30">
        <f>IF('Available LED Spectra'!F114&gt;$H$2,'Available LED Spectra'!F114,0)</f>
        <v>0</v>
      </c>
    </row>
    <row r="115" spans="1:6" ht="16" x14ac:dyDescent="0.2">
      <c r="A115" s="2">
        <v>512</v>
      </c>
      <c r="B115" s="30">
        <f>IF('Available LED Spectra'!B115&gt;$H$2,'Available LED Spectra'!B115,0)</f>
        <v>0</v>
      </c>
      <c r="C115" s="30">
        <f>IF('Available LED Spectra'!C115&gt;$H$2,'Available LED Spectra'!C115,0)</f>
        <v>0</v>
      </c>
      <c r="D115" s="30">
        <f>IF('Available LED Spectra'!D115&gt;$H$2,'Available LED Spectra'!D115,0)</f>
        <v>0</v>
      </c>
      <c r="E115" s="30">
        <f>IF('Available LED Spectra'!E115&gt;$H$2,'Available LED Spectra'!E115,0)</f>
        <v>0</v>
      </c>
      <c r="F115" s="30">
        <f>IF('Available LED Spectra'!F115&gt;$H$2,'Available LED Spectra'!F115,0)</f>
        <v>0</v>
      </c>
    </row>
    <row r="116" spans="1:6" ht="16" x14ac:dyDescent="0.2">
      <c r="A116" s="2">
        <v>513</v>
      </c>
      <c r="B116" s="30">
        <f>IF('Available LED Spectra'!B116&gt;$H$2,'Available LED Spectra'!B116,0)</f>
        <v>0</v>
      </c>
      <c r="C116" s="30">
        <f>IF('Available LED Spectra'!C116&gt;$H$2,'Available LED Spectra'!C116,0)</f>
        <v>0</v>
      </c>
      <c r="D116" s="30">
        <f>IF('Available LED Spectra'!D116&gt;$H$2,'Available LED Spectra'!D116,0)</f>
        <v>0</v>
      </c>
      <c r="E116" s="30">
        <f>IF('Available LED Spectra'!E116&gt;$H$2,'Available LED Spectra'!E116,0)</f>
        <v>0</v>
      </c>
      <c r="F116" s="30">
        <f>IF('Available LED Spectra'!F116&gt;$H$2,'Available LED Spectra'!F116,0)</f>
        <v>0</v>
      </c>
    </row>
    <row r="117" spans="1:6" ht="16" x14ac:dyDescent="0.2">
      <c r="A117" s="2">
        <v>514</v>
      </c>
      <c r="B117" s="30">
        <f>IF('Available LED Spectra'!B117&gt;$H$2,'Available LED Spectra'!B117,0)</f>
        <v>0</v>
      </c>
      <c r="C117" s="30">
        <f>IF('Available LED Spectra'!C117&gt;$H$2,'Available LED Spectra'!C117,0)</f>
        <v>0</v>
      </c>
      <c r="D117" s="30">
        <f>IF('Available LED Spectra'!D117&gt;$H$2,'Available LED Spectra'!D117,0)</f>
        <v>0</v>
      </c>
      <c r="E117" s="30">
        <f>IF('Available LED Spectra'!E117&gt;$H$2,'Available LED Spectra'!E117,0)</f>
        <v>0</v>
      </c>
      <c r="F117" s="30">
        <f>IF('Available LED Spectra'!F117&gt;$H$2,'Available LED Spectra'!F117,0)</f>
        <v>0</v>
      </c>
    </row>
    <row r="118" spans="1:6" ht="16" x14ac:dyDescent="0.2">
      <c r="A118" s="2">
        <v>515</v>
      </c>
      <c r="B118" s="30">
        <f>IF('Available LED Spectra'!B118&gt;$H$2,'Available LED Spectra'!B118,0)</f>
        <v>0</v>
      </c>
      <c r="C118" s="30">
        <f>IF('Available LED Spectra'!C118&gt;$H$2,'Available LED Spectra'!C118,0)</f>
        <v>0</v>
      </c>
      <c r="D118" s="30">
        <f>IF('Available LED Spectra'!D118&gt;$H$2,'Available LED Spectra'!D118,0)</f>
        <v>0</v>
      </c>
      <c r="E118" s="30">
        <f>IF('Available LED Spectra'!E118&gt;$H$2,'Available LED Spectra'!E118,0)</f>
        <v>0</v>
      </c>
      <c r="F118" s="30">
        <f>IF('Available LED Spectra'!F118&gt;$H$2,'Available LED Spectra'!F118,0)</f>
        <v>0</v>
      </c>
    </row>
    <row r="119" spans="1:6" ht="16" x14ac:dyDescent="0.2">
      <c r="A119" s="2">
        <v>516</v>
      </c>
      <c r="B119" s="30">
        <f>IF('Available LED Spectra'!B119&gt;$H$2,'Available LED Spectra'!B119,0)</f>
        <v>0</v>
      </c>
      <c r="C119" s="30">
        <f>IF('Available LED Spectra'!C119&gt;$H$2,'Available LED Spectra'!C119,0)</f>
        <v>0</v>
      </c>
      <c r="D119" s="30">
        <f>IF('Available LED Spectra'!D119&gt;$H$2,'Available LED Spectra'!D119,0)</f>
        <v>0</v>
      </c>
      <c r="E119" s="30">
        <f>IF('Available LED Spectra'!E119&gt;$H$2,'Available LED Spectra'!E119,0)</f>
        <v>0</v>
      </c>
      <c r="F119" s="30">
        <f>IF('Available LED Spectra'!F119&gt;$H$2,'Available LED Spectra'!F119,0)</f>
        <v>0</v>
      </c>
    </row>
    <row r="120" spans="1:6" ht="16" x14ac:dyDescent="0.2">
      <c r="A120" s="2">
        <v>517</v>
      </c>
      <c r="B120" s="30">
        <f>IF('Available LED Spectra'!B120&gt;$H$2,'Available LED Spectra'!B120,0)</f>
        <v>0</v>
      </c>
      <c r="C120" s="30">
        <f>IF('Available LED Spectra'!C120&gt;$H$2,'Available LED Spectra'!C120,0)</f>
        <v>0</v>
      </c>
      <c r="D120" s="30">
        <f>IF('Available LED Spectra'!D120&gt;$H$2,'Available LED Spectra'!D120,0)</f>
        <v>0</v>
      </c>
      <c r="E120" s="30">
        <f>IF('Available LED Spectra'!E120&gt;$H$2,'Available LED Spectra'!E120,0)</f>
        <v>0</v>
      </c>
      <c r="F120" s="30">
        <f>IF('Available LED Spectra'!F120&gt;$H$2,'Available LED Spectra'!F120,0)</f>
        <v>0</v>
      </c>
    </row>
    <row r="121" spans="1:6" ht="16" x14ac:dyDescent="0.2">
      <c r="A121" s="2">
        <v>518</v>
      </c>
      <c r="B121" s="30">
        <f>IF('Available LED Spectra'!B121&gt;$H$2,'Available LED Spectra'!B121,0)</f>
        <v>0</v>
      </c>
      <c r="C121" s="30">
        <f>IF('Available LED Spectra'!C121&gt;$H$2,'Available LED Spectra'!C121,0)</f>
        <v>0</v>
      </c>
      <c r="D121" s="30">
        <f>IF('Available LED Spectra'!D121&gt;$H$2,'Available LED Spectra'!D121,0)</f>
        <v>0</v>
      </c>
      <c r="E121" s="30">
        <f>IF('Available LED Spectra'!E121&gt;$H$2,'Available LED Spectra'!E121,0)</f>
        <v>0</v>
      </c>
      <c r="F121" s="30">
        <f>IF('Available LED Spectra'!F121&gt;$H$2,'Available LED Spectra'!F121,0)</f>
        <v>0</v>
      </c>
    </row>
    <row r="122" spans="1:6" ht="16" x14ac:dyDescent="0.2">
      <c r="A122" s="2">
        <v>519</v>
      </c>
      <c r="B122" s="30">
        <f>IF('Available LED Spectra'!B122&gt;$H$2,'Available LED Spectra'!B122,0)</f>
        <v>0</v>
      </c>
      <c r="C122" s="30">
        <f>IF('Available LED Spectra'!C122&gt;$H$2,'Available LED Spectra'!C122,0)</f>
        <v>0</v>
      </c>
      <c r="D122" s="30">
        <f>IF('Available LED Spectra'!D122&gt;$H$2,'Available LED Spectra'!D122,0)</f>
        <v>0</v>
      </c>
      <c r="E122" s="30">
        <f>IF('Available LED Spectra'!E122&gt;$H$2,'Available LED Spectra'!E122,0)</f>
        <v>0</v>
      </c>
      <c r="F122" s="30">
        <f>IF('Available LED Spectra'!F122&gt;$H$2,'Available LED Spectra'!F122,0)</f>
        <v>0</v>
      </c>
    </row>
    <row r="123" spans="1:6" ht="16" x14ac:dyDescent="0.2">
      <c r="A123" s="2">
        <v>520</v>
      </c>
      <c r="B123" s="30">
        <f>IF('Available LED Spectra'!B123&gt;$H$2,'Available LED Spectra'!B123,0)</f>
        <v>0</v>
      </c>
      <c r="C123" s="30">
        <f>IF('Available LED Spectra'!C123&gt;$H$2,'Available LED Spectra'!C123,0)</f>
        <v>0</v>
      </c>
      <c r="D123" s="30">
        <f>IF('Available LED Spectra'!D123&gt;$H$2,'Available LED Spectra'!D123,0)</f>
        <v>0</v>
      </c>
      <c r="E123" s="30">
        <f>IF('Available LED Spectra'!E123&gt;$H$2,'Available LED Spectra'!E123,0)</f>
        <v>0</v>
      </c>
      <c r="F123" s="30">
        <f>IF('Available LED Spectra'!F123&gt;$H$2,'Available LED Spectra'!F123,0)</f>
        <v>0</v>
      </c>
    </row>
    <row r="124" spans="1:6" ht="16" x14ac:dyDescent="0.2">
      <c r="A124" s="2">
        <v>521</v>
      </c>
      <c r="B124" s="30">
        <f>IF('Available LED Spectra'!B124&gt;$H$2,'Available LED Spectra'!B124,0)</f>
        <v>0</v>
      </c>
      <c r="C124" s="30">
        <f>IF('Available LED Spectra'!C124&gt;$H$2,'Available LED Spectra'!C124,0)</f>
        <v>0</v>
      </c>
      <c r="D124" s="30">
        <f>IF('Available LED Spectra'!D124&gt;$H$2,'Available LED Spectra'!D124,0)</f>
        <v>0</v>
      </c>
      <c r="E124" s="30">
        <f>IF('Available LED Spectra'!E124&gt;$H$2,'Available LED Spectra'!E124,0)</f>
        <v>0</v>
      </c>
      <c r="F124" s="30">
        <f>IF('Available LED Spectra'!F124&gt;$H$2,'Available LED Spectra'!F124,0)</f>
        <v>0</v>
      </c>
    </row>
    <row r="125" spans="1:6" ht="16" x14ac:dyDescent="0.2">
      <c r="A125" s="2">
        <v>522</v>
      </c>
      <c r="B125" s="30">
        <f>IF('Available LED Spectra'!B125&gt;$H$2,'Available LED Spectra'!B125,0)</f>
        <v>0</v>
      </c>
      <c r="C125" s="30">
        <f>IF('Available LED Spectra'!C125&gt;$H$2,'Available LED Spectra'!C125,0)</f>
        <v>0</v>
      </c>
      <c r="D125" s="30">
        <f>IF('Available LED Spectra'!D125&gt;$H$2,'Available LED Spectra'!D125,0)</f>
        <v>0</v>
      </c>
      <c r="E125" s="30">
        <f>IF('Available LED Spectra'!E125&gt;$H$2,'Available LED Spectra'!E125,0)</f>
        <v>0</v>
      </c>
      <c r="F125" s="30">
        <f>IF('Available LED Spectra'!F125&gt;$H$2,'Available LED Spectra'!F125,0)</f>
        <v>0</v>
      </c>
    </row>
    <row r="126" spans="1:6" ht="16" x14ac:dyDescent="0.2">
      <c r="A126" s="2">
        <v>523</v>
      </c>
      <c r="B126" s="30">
        <f>IF('Available LED Spectra'!B126&gt;$H$2,'Available LED Spectra'!B126,0)</f>
        <v>0</v>
      </c>
      <c r="C126" s="30">
        <f>IF('Available LED Spectra'!C126&gt;$H$2,'Available LED Spectra'!C126,0)</f>
        <v>0</v>
      </c>
      <c r="D126" s="30">
        <f>IF('Available LED Spectra'!D126&gt;$H$2,'Available LED Spectra'!D126,0)</f>
        <v>0</v>
      </c>
      <c r="E126" s="30">
        <f>IF('Available LED Spectra'!E126&gt;$H$2,'Available LED Spectra'!E126,0)</f>
        <v>0</v>
      </c>
      <c r="F126" s="30">
        <f>IF('Available LED Spectra'!F126&gt;$H$2,'Available LED Spectra'!F126,0)</f>
        <v>0</v>
      </c>
    </row>
    <row r="127" spans="1:6" ht="16" x14ac:dyDescent="0.2">
      <c r="A127" s="2">
        <v>524</v>
      </c>
      <c r="B127" s="30">
        <f>IF('Available LED Spectra'!B127&gt;$H$2,'Available LED Spectra'!B127,0)</f>
        <v>0</v>
      </c>
      <c r="C127" s="30">
        <f>IF('Available LED Spectra'!C127&gt;$H$2,'Available LED Spectra'!C127,0)</f>
        <v>0</v>
      </c>
      <c r="D127" s="30">
        <f>IF('Available LED Spectra'!D127&gt;$H$2,'Available LED Spectra'!D127,0)</f>
        <v>1.0251656247928499E-6</v>
      </c>
      <c r="E127" s="30">
        <f>IF('Available LED Spectra'!E127&gt;$H$2,'Available LED Spectra'!E127,0)</f>
        <v>0</v>
      </c>
      <c r="F127" s="30">
        <f>IF('Available LED Spectra'!F127&gt;$H$2,'Available LED Spectra'!F127,0)</f>
        <v>0</v>
      </c>
    </row>
    <row r="128" spans="1:6" ht="16" x14ac:dyDescent="0.2">
      <c r="A128" s="2">
        <v>525</v>
      </c>
      <c r="B128" s="30">
        <f>IF('Available LED Spectra'!B128&gt;$H$2,'Available LED Spectra'!B128,0)</f>
        <v>0</v>
      </c>
      <c r="C128" s="30">
        <f>IF('Available LED Spectra'!C128&gt;$H$2,'Available LED Spectra'!C128,0)</f>
        <v>0</v>
      </c>
      <c r="D128" s="30">
        <f>IF('Available LED Spectra'!D128&gt;$H$2,'Available LED Spectra'!D128,0)</f>
        <v>1.6206415998535801E-6</v>
      </c>
      <c r="E128" s="30">
        <f>IF('Available LED Spectra'!E128&gt;$H$2,'Available LED Spectra'!E128,0)</f>
        <v>0</v>
      </c>
      <c r="F128" s="30">
        <f>IF('Available LED Spectra'!F128&gt;$H$2,'Available LED Spectra'!F128,0)</f>
        <v>0</v>
      </c>
    </row>
    <row r="129" spans="1:6" ht="16" x14ac:dyDescent="0.2">
      <c r="A129" s="2">
        <v>526</v>
      </c>
      <c r="B129" s="30">
        <f>IF('Available LED Spectra'!B129&gt;$H$2,'Available LED Spectra'!B129,0)</f>
        <v>0</v>
      </c>
      <c r="C129" s="30">
        <f>IF('Available LED Spectra'!C129&gt;$H$2,'Available LED Spectra'!C129,0)</f>
        <v>0</v>
      </c>
      <c r="D129" s="30">
        <f>IF('Available LED Spectra'!D129&gt;$H$2,'Available LED Spectra'!D129,0)</f>
        <v>2.6773249649974699E-6</v>
      </c>
      <c r="E129" s="30">
        <f>IF('Available LED Spectra'!E129&gt;$H$2,'Available LED Spectra'!E129,0)</f>
        <v>0</v>
      </c>
      <c r="F129" s="30">
        <f>IF('Available LED Spectra'!F129&gt;$H$2,'Available LED Spectra'!F129,0)</f>
        <v>0</v>
      </c>
    </row>
    <row r="130" spans="1:6" ht="16" x14ac:dyDescent="0.2">
      <c r="A130" s="2">
        <v>527</v>
      </c>
      <c r="B130" s="30">
        <f>IF('Available LED Spectra'!B130&gt;$H$2,'Available LED Spectra'!B130,0)</f>
        <v>0</v>
      </c>
      <c r="C130" s="30">
        <f>IF('Available LED Spectra'!C130&gt;$H$2,'Available LED Spectra'!C130,0)</f>
        <v>0</v>
      </c>
      <c r="D130" s="30">
        <f>IF('Available LED Spectra'!D130&gt;$H$2,'Available LED Spectra'!D130,0)</f>
        <v>4.53963535875363E-6</v>
      </c>
      <c r="E130" s="30">
        <f>IF('Available LED Spectra'!E130&gt;$H$2,'Available LED Spectra'!E130,0)</f>
        <v>0</v>
      </c>
      <c r="F130" s="30">
        <f>IF('Available LED Spectra'!F130&gt;$H$2,'Available LED Spectra'!F130,0)</f>
        <v>0</v>
      </c>
    </row>
    <row r="131" spans="1:6" ht="16" x14ac:dyDescent="0.2">
      <c r="A131" s="2">
        <v>528</v>
      </c>
      <c r="B131" s="30">
        <f>IF('Available LED Spectra'!B131&gt;$H$2,'Available LED Spectra'!B131,0)</f>
        <v>0</v>
      </c>
      <c r="C131" s="30">
        <f>IF('Available LED Spectra'!C131&gt;$H$2,'Available LED Spectra'!C131,0)</f>
        <v>0</v>
      </c>
      <c r="D131" s="30">
        <f>IF('Available LED Spectra'!D131&gt;$H$2,'Available LED Spectra'!D131,0)</f>
        <v>8.0970857021174699E-6</v>
      </c>
      <c r="E131" s="30">
        <f>IF('Available LED Spectra'!E131&gt;$H$2,'Available LED Spectra'!E131,0)</f>
        <v>0</v>
      </c>
      <c r="F131" s="30">
        <f>IF('Available LED Spectra'!F131&gt;$H$2,'Available LED Spectra'!F131,0)</f>
        <v>0</v>
      </c>
    </row>
    <row r="132" spans="1:6" ht="16" x14ac:dyDescent="0.2">
      <c r="A132" s="2">
        <v>529</v>
      </c>
      <c r="B132" s="30">
        <f>IF('Available LED Spectra'!B132&gt;$H$2,'Available LED Spectra'!B132,0)</f>
        <v>0</v>
      </c>
      <c r="C132" s="30">
        <f>IF('Available LED Spectra'!C132&gt;$H$2,'Available LED Spectra'!C132,0)</f>
        <v>0</v>
      </c>
      <c r="D132" s="30">
        <f>IF('Available LED Spectra'!D132&gt;$H$2,'Available LED Spectra'!D132,0)</f>
        <v>1.49972313259881E-5</v>
      </c>
      <c r="E132" s="30">
        <f>IF('Available LED Spectra'!E132&gt;$H$2,'Available LED Spectra'!E132,0)</f>
        <v>0</v>
      </c>
      <c r="F132" s="30">
        <f>IF('Available LED Spectra'!F132&gt;$H$2,'Available LED Spectra'!F132,0)</f>
        <v>0</v>
      </c>
    </row>
    <row r="133" spans="1:6" ht="16" x14ac:dyDescent="0.2">
      <c r="A133" s="2">
        <v>530</v>
      </c>
      <c r="B133" s="30">
        <f>IF('Available LED Spectra'!B133&gt;$H$2,'Available LED Spectra'!B133,0)</f>
        <v>0</v>
      </c>
      <c r="C133" s="30">
        <f>IF('Available LED Spectra'!C133&gt;$H$2,'Available LED Spectra'!C133,0)</f>
        <v>0</v>
      </c>
      <c r="D133" s="30">
        <f>IF('Available LED Spectra'!D133&gt;$H$2,'Available LED Spectra'!D133,0)</f>
        <v>2.93495461681995E-5</v>
      </c>
      <c r="E133" s="30">
        <f>IF('Available LED Spectra'!E133&gt;$H$2,'Available LED Spectra'!E133,0)</f>
        <v>0</v>
      </c>
      <c r="F133" s="30">
        <f>IF('Available LED Spectra'!F133&gt;$H$2,'Available LED Spectra'!F133,0)</f>
        <v>0</v>
      </c>
    </row>
    <row r="134" spans="1:6" ht="16" x14ac:dyDescent="0.2">
      <c r="A134" s="2">
        <v>531</v>
      </c>
      <c r="B134" s="30">
        <f>IF('Available LED Spectra'!B134&gt;$H$2,'Available LED Spectra'!B134,0)</f>
        <v>0</v>
      </c>
      <c r="C134" s="30">
        <f>IF('Available LED Spectra'!C134&gt;$H$2,'Available LED Spectra'!C134,0)</f>
        <v>0</v>
      </c>
      <c r="D134" s="30">
        <f>IF('Available LED Spectra'!D134&gt;$H$2,'Available LED Spectra'!D134,0)</f>
        <v>6.1938836272161399E-5</v>
      </c>
      <c r="E134" s="30">
        <f>IF('Available LED Spectra'!E134&gt;$H$2,'Available LED Spectra'!E134,0)</f>
        <v>0</v>
      </c>
      <c r="F134" s="30">
        <f>IF('Available LED Spectra'!F134&gt;$H$2,'Available LED Spectra'!F134,0)</f>
        <v>0</v>
      </c>
    </row>
    <row r="135" spans="1:6" ht="16" x14ac:dyDescent="0.2">
      <c r="A135" s="2">
        <v>532</v>
      </c>
      <c r="B135" s="30">
        <f>IF('Available LED Spectra'!B135&gt;$H$2,'Available LED Spectra'!B135,0)</f>
        <v>0</v>
      </c>
      <c r="C135" s="30">
        <f>IF('Available LED Spectra'!C135&gt;$H$2,'Available LED Spectra'!C135,0)</f>
        <v>0</v>
      </c>
      <c r="D135" s="30">
        <f>IF('Available LED Spectra'!D135&gt;$H$2,'Available LED Spectra'!D135,0)</f>
        <v>1.37298960211183E-4</v>
      </c>
      <c r="E135" s="30">
        <f>IF('Available LED Spectra'!E135&gt;$H$2,'Available LED Spectra'!E135,0)</f>
        <v>0</v>
      </c>
      <c r="F135" s="30">
        <f>IF('Available LED Spectra'!F135&gt;$H$2,'Available LED Spectra'!F135,0)</f>
        <v>0</v>
      </c>
    </row>
    <row r="136" spans="1:6" ht="16" x14ac:dyDescent="0.2">
      <c r="A136" s="2">
        <v>533</v>
      </c>
      <c r="B136" s="30">
        <f>IF('Available LED Spectra'!B136&gt;$H$2,'Available LED Spectra'!B136,0)</f>
        <v>0</v>
      </c>
      <c r="C136" s="30">
        <f>IF('Available LED Spectra'!C136&gt;$H$2,'Available LED Spectra'!C136,0)</f>
        <v>0</v>
      </c>
      <c r="D136" s="30">
        <f>IF('Available LED Spectra'!D136&gt;$H$2,'Available LED Spectra'!D136,0)</f>
        <v>2.96506236774912E-4</v>
      </c>
      <c r="E136" s="30">
        <f>IF('Available LED Spectra'!E136&gt;$H$2,'Available LED Spectra'!E136,0)</f>
        <v>0</v>
      </c>
      <c r="F136" s="30">
        <f>IF('Available LED Spectra'!F136&gt;$H$2,'Available LED Spectra'!F136,0)</f>
        <v>0</v>
      </c>
    </row>
    <row r="137" spans="1:6" ht="16" x14ac:dyDescent="0.2">
      <c r="A137" s="2">
        <v>534</v>
      </c>
      <c r="B137" s="30">
        <f>IF('Available LED Spectra'!B137&gt;$H$2,'Available LED Spectra'!B137,0)</f>
        <v>0</v>
      </c>
      <c r="C137" s="30">
        <f>IF('Available LED Spectra'!C137&gt;$H$2,'Available LED Spectra'!C137,0)</f>
        <v>0</v>
      </c>
      <c r="D137" s="30">
        <f>IF('Available LED Spectra'!D137&gt;$H$2,'Available LED Spectra'!D137,0)</f>
        <v>5.5639351398312502E-4</v>
      </c>
      <c r="E137" s="30">
        <f>IF('Available LED Spectra'!E137&gt;$H$2,'Available LED Spectra'!E137,0)</f>
        <v>0</v>
      </c>
      <c r="F137" s="30">
        <f>IF('Available LED Spectra'!F137&gt;$H$2,'Available LED Spectra'!F137,0)</f>
        <v>0</v>
      </c>
    </row>
    <row r="138" spans="1:6" ht="16" x14ac:dyDescent="0.2">
      <c r="A138" s="2">
        <v>535</v>
      </c>
      <c r="B138" s="30">
        <f>IF('Available LED Spectra'!B138&gt;$H$2,'Available LED Spectra'!B138,0)</f>
        <v>0</v>
      </c>
      <c r="C138" s="30">
        <f>IF('Available LED Spectra'!C138&gt;$H$2,'Available LED Spectra'!C138,0)</f>
        <v>0</v>
      </c>
      <c r="D138" s="30">
        <f>IF('Available LED Spectra'!D138&gt;$H$2,'Available LED Spectra'!D138,0)</f>
        <v>8.5168253958616403E-4</v>
      </c>
      <c r="E138" s="30">
        <f>IF('Available LED Spectra'!E138&gt;$H$2,'Available LED Spectra'!E138,0)</f>
        <v>0</v>
      </c>
      <c r="F138" s="30">
        <f>IF('Available LED Spectra'!F138&gt;$H$2,'Available LED Spectra'!F138,0)</f>
        <v>0</v>
      </c>
    </row>
    <row r="139" spans="1:6" ht="16" x14ac:dyDescent="0.2">
      <c r="A139" s="2">
        <v>536</v>
      </c>
      <c r="B139" s="30">
        <f>IF('Available LED Spectra'!B139&gt;$H$2,'Available LED Spectra'!B139,0)</f>
        <v>0</v>
      </c>
      <c r="C139" s="30">
        <f>IF('Available LED Spectra'!C139&gt;$H$2,'Available LED Spectra'!C139,0)</f>
        <v>0</v>
      </c>
      <c r="D139" s="30">
        <f>IF('Available LED Spectra'!D139&gt;$H$2,'Available LED Spectra'!D139,0)</f>
        <v>1.0723582456979399E-3</v>
      </c>
      <c r="E139" s="30">
        <f>IF('Available LED Spectra'!E139&gt;$H$2,'Available LED Spectra'!E139,0)</f>
        <v>0</v>
      </c>
      <c r="F139" s="30">
        <f>IF('Available LED Spectra'!F139&gt;$H$2,'Available LED Spectra'!F139,0)</f>
        <v>0</v>
      </c>
    </row>
    <row r="140" spans="1:6" ht="16" x14ac:dyDescent="0.2">
      <c r="A140" s="2">
        <v>537</v>
      </c>
      <c r="B140" s="30">
        <f>IF('Available LED Spectra'!B140&gt;$H$2,'Available LED Spectra'!B140,0)</f>
        <v>0</v>
      </c>
      <c r="C140" s="30">
        <f>IF('Available LED Spectra'!C140&gt;$H$2,'Available LED Spectra'!C140,0)</f>
        <v>0</v>
      </c>
      <c r="D140" s="30">
        <f>IF('Available LED Spectra'!D140&gt;$H$2,'Available LED Spectra'!D140,0)</f>
        <v>1.17087144937889E-3</v>
      </c>
      <c r="E140" s="30">
        <f>IF('Available LED Spectra'!E140&gt;$H$2,'Available LED Spectra'!E140,0)</f>
        <v>0</v>
      </c>
      <c r="F140" s="30">
        <f>IF('Available LED Spectra'!F140&gt;$H$2,'Available LED Spectra'!F140,0)</f>
        <v>0</v>
      </c>
    </row>
    <row r="141" spans="1:6" ht="16" x14ac:dyDescent="0.2">
      <c r="A141" s="2">
        <v>538</v>
      </c>
      <c r="B141" s="30">
        <f>IF('Available LED Spectra'!B141&gt;$H$2,'Available LED Spectra'!B141,0)</f>
        <v>0</v>
      </c>
      <c r="C141" s="30">
        <f>IF('Available LED Spectra'!C141&gt;$H$2,'Available LED Spectra'!C141,0)</f>
        <v>0</v>
      </c>
      <c r="D141" s="30">
        <f>IF('Available LED Spectra'!D141&gt;$H$2,'Available LED Spectra'!D141,0)</f>
        <v>1.1871895569201599E-3</v>
      </c>
      <c r="E141" s="30">
        <f>IF('Available LED Spectra'!E141&gt;$H$2,'Available LED Spectra'!E141,0)</f>
        <v>0</v>
      </c>
      <c r="F141" s="30">
        <f>IF('Available LED Spectra'!F141&gt;$H$2,'Available LED Spectra'!F141,0)</f>
        <v>0</v>
      </c>
    </row>
    <row r="142" spans="1:6" ht="16" x14ac:dyDescent="0.2">
      <c r="A142" s="2">
        <v>539</v>
      </c>
      <c r="B142" s="30">
        <f>IF('Available LED Spectra'!B142&gt;$H$2,'Available LED Spectra'!B142,0)</f>
        <v>0</v>
      </c>
      <c r="C142" s="30">
        <f>IF('Available LED Spectra'!C142&gt;$H$2,'Available LED Spectra'!C142,0)</f>
        <v>0</v>
      </c>
      <c r="D142" s="30">
        <f>IF('Available LED Spectra'!D142&gt;$H$2,'Available LED Spectra'!D142,0)</f>
        <v>1.17525597079799E-3</v>
      </c>
      <c r="E142" s="30">
        <f>IF('Available LED Spectra'!E142&gt;$H$2,'Available LED Spectra'!E142,0)</f>
        <v>0</v>
      </c>
      <c r="F142" s="30">
        <f>IF('Available LED Spectra'!F142&gt;$H$2,'Available LED Spectra'!F142,0)</f>
        <v>0</v>
      </c>
    </row>
    <row r="143" spans="1:6" ht="16" x14ac:dyDescent="0.2">
      <c r="A143" s="2">
        <v>540</v>
      </c>
      <c r="B143" s="30">
        <f>IF('Available LED Spectra'!B143&gt;$H$2,'Available LED Spectra'!B143,0)</f>
        <v>0</v>
      </c>
      <c r="C143" s="30">
        <f>IF('Available LED Spectra'!C143&gt;$H$2,'Available LED Spectra'!C143,0)</f>
        <v>0</v>
      </c>
      <c r="D143" s="30">
        <f>IF('Available LED Spectra'!D143&gt;$H$2,'Available LED Spectra'!D143,0)</f>
        <v>1.14855113245557E-3</v>
      </c>
      <c r="E143" s="30">
        <f>IF('Available LED Spectra'!E143&gt;$H$2,'Available LED Spectra'!E143,0)</f>
        <v>0</v>
      </c>
      <c r="F143" s="30">
        <f>IF('Available LED Spectra'!F143&gt;$H$2,'Available LED Spectra'!F143,0)</f>
        <v>0</v>
      </c>
    </row>
    <row r="144" spans="1:6" ht="16" x14ac:dyDescent="0.2">
      <c r="A144" s="2">
        <v>541</v>
      </c>
      <c r="B144" s="30">
        <f>IF('Available LED Spectra'!B144&gt;$H$2,'Available LED Spectra'!B144,0)</f>
        <v>0</v>
      </c>
      <c r="C144" s="30">
        <f>IF('Available LED Spectra'!C144&gt;$H$2,'Available LED Spectra'!C144,0)</f>
        <v>0</v>
      </c>
      <c r="D144" s="30">
        <f>IF('Available LED Spectra'!D144&gt;$H$2,'Available LED Spectra'!D144,0)</f>
        <v>1.0923816006489101E-3</v>
      </c>
      <c r="E144" s="30">
        <f>IF('Available LED Spectra'!E144&gt;$H$2,'Available LED Spectra'!E144,0)</f>
        <v>0</v>
      </c>
      <c r="F144" s="30">
        <f>IF('Available LED Spectra'!F144&gt;$H$2,'Available LED Spectra'!F144,0)</f>
        <v>0</v>
      </c>
    </row>
    <row r="145" spans="1:6" ht="16" x14ac:dyDescent="0.2">
      <c r="A145" s="2">
        <v>542</v>
      </c>
      <c r="B145" s="30">
        <f>IF('Available LED Spectra'!B145&gt;$H$2,'Available LED Spectra'!B145,0)</f>
        <v>0</v>
      </c>
      <c r="C145" s="30">
        <f>IF('Available LED Spectra'!C145&gt;$H$2,'Available LED Spectra'!C145,0)</f>
        <v>0</v>
      </c>
      <c r="D145" s="30">
        <f>IF('Available LED Spectra'!D145&gt;$H$2,'Available LED Spectra'!D145,0)</f>
        <v>9.7601049327032696E-4</v>
      </c>
      <c r="E145" s="30">
        <f>IF('Available LED Spectra'!E145&gt;$H$2,'Available LED Spectra'!E145,0)</f>
        <v>0</v>
      </c>
      <c r="F145" s="30">
        <f>IF('Available LED Spectra'!F145&gt;$H$2,'Available LED Spectra'!F145,0)</f>
        <v>0</v>
      </c>
    </row>
    <row r="146" spans="1:6" ht="16" x14ac:dyDescent="0.2">
      <c r="A146" s="2">
        <v>543</v>
      </c>
      <c r="B146" s="30">
        <f>IF('Available LED Spectra'!B146&gt;$H$2,'Available LED Spectra'!B146,0)</f>
        <v>0</v>
      </c>
      <c r="C146" s="30">
        <f>IF('Available LED Spectra'!C146&gt;$H$2,'Available LED Spectra'!C146,0)</f>
        <v>0</v>
      </c>
      <c r="D146" s="30">
        <f>IF('Available LED Spectra'!D146&gt;$H$2,'Available LED Spectra'!D146,0)</f>
        <v>7.71638925875165E-4</v>
      </c>
      <c r="E146" s="30">
        <f>IF('Available LED Spectra'!E146&gt;$H$2,'Available LED Spectra'!E146,0)</f>
        <v>0</v>
      </c>
      <c r="F146" s="30">
        <f>IF('Available LED Spectra'!F146&gt;$H$2,'Available LED Spectra'!F146,0)</f>
        <v>0</v>
      </c>
    </row>
    <row r="147" spans="1:6" ht="16" x14ac:dyDescent="0.2">
      <c r="A147" s="2">
        <v>544</v>
      </c>
      <c r="B147" s="30">
        <f>IF('Available LED Spectra'!B147&gt;$H$2,'Available LED Spectra'!B147,0)</f>
        <v>0</v>
      </c>
      <c r="C147" s="30">
        <f>IF('Available LED Spectra'!C147&gt;$H$2,'Available LED Spectra'!C147,0)</f>
        <v>0</v>
      </c>
      <c r="D147" s="30">
        <f>IF('Available LED Spectra'!D147&gt;$H$2,'Available LED Spectra'!D147,0)</f>
        <v>5.0477624714184504E-4</v>
      </c>
      <c r="E147" s="30">
        <f>IF('Available LED Spectra'!E147&gt;$H$2,'Available LED Spectra'!E147,0)</f>
        <v>0</v>
      </c>
      <c r="F147" s="30">
        <f>IF('Available LED Spectra'!F147&gt;$H$2,'Available LED Spectra'!F147,0)</f>
        <v>0</v>
      </c>
    </row>
    <row r="148" spans="1:6" ht="16" x14ac:dyDescent="0.2">
      <c r="A148" s="2">
        <v>545</v>
      </c>
      <c r="B148" s="30">
        <f>IF('Available LED Spectra'!B148&gt;$H$2,'Available LED Spectra'!B148,0)</f>
        <v>0</v>
      </c>
      <c r="C148" s="30">
        <f>IF('Available LED Spectra'!C148&gt;$H$2,'Available LED Spectra'!C148,0)</f>
        <v>0</v>
      </c>
      <c r="D148" s="30">
        <f>IF('Available LED Spectra'!D148&gt;$H$2,'Available LED Spectra'!D148,0)</f>
        <v>2.7615372421017302E-4</v>
      </c>
      <c r="E148" s="30">
        <f>IF('Available LED Spectra'!E148&gt;$H$2,'Available LED Spectra'!E148,0)</f>
        <v>0</v>
      </c>
      <c r="F148" s="30">
        <f>IF('Available LED Spectra'!F148&gt;$H$2,'Available LED Spectra'!F148,0)</f>
        <v>0</v>
      </c>
    </row>
    <row r="149" spans="1:6" ht="16" x14ac:dyDescent="0.2">
      <c r="A149" s="2">
        <v>546</v>
      </c>
      <c r="B149" s="30">
        <f>IF('Available LED Spectra'!B149&gt;$H$2,'Available LED Spectra'!B149,0)</f>
        <v>0</v>
      </c>
      <c r="C149" s="30">
        <f>IF('Available LED Spectra'!C149&gt;$H$2,'Available LED Spectra'!C149,0)</f>
        <v>0</v>
      </c>
      <c r="D149" s="30">
        <f>IF('Available LED Spectra'!D149&gt;$H$2,'Available LED Spectra'!D149,0)</f>
        <v>1.3528447765841299E-4</v>
      </c>
      <c r="E149" s="30">
        <f>IF('Available LED Spectra'!E149&gt;$H$2,'Available LED Spectra'!E149,0)</f>
        <v>0</v>
      </c>
      <c r="F149" s="30">
        <f>IF('Available LED Spectra'!F149&gt;$H$2,'Available LED Spectra'!F149,0)</f>
        <v>0</v>
      </c>
    </row>
    <row r="150" spans="1:6" ht="16" x14ac:dyDescent="0.2">
      <c r="A150" s="2">
        <v>547</v>
      </c>
      <c r="B150" s="30">
        <f>IF('Available LED Spectra'!B150&gt;$H$2,'Available LED Spectra'!B150,0)</f>
        <v>0</v>
      </c>
      <c r="C150" s="30">
        <f>IF('Available LED Spectra'!C150&gt;$H$2,'Available LED Spectra'!C150,0)</f>
        <v>0</v>
      </c>
      <c r="D150" s="30">
        <f>IF('Available LED Spectra'!D150&gt;$H$2,'Available LED Spectra'!D150,0)</f>
        <v>6.5041288322019501E-5</v>
      </c>
      <c r="E150" s="30">
        <f>IF('Available LED Spectra'!E150&gt;$H$2,'Available LED Spectra'!E150,0)</f>
        <v>0</v>
      </c>
      <c r="F150" s="30">
        <f>IF('Available LED Spectra'!F150&gt;$H$2,'Available LED Spectra'!F150,0)</f>
        <v>0</v>
      </c>
    </row>
    <row r="151" spans="1:6" ht="16" x14ac:dyDescent="0.2">
      <c r="A151" s="2">
        <v>548</v>
      </c>
      <c r="B151" s="30">
        <f>IF('Available LED Spectra'!B151&gt;$H$2,'Available LED Spectra'!B151,0)</f>
        <v>0</v>
      </c>
      <c r="C151" s="30">
        <f>IF('Available LED Spectra'!C151&gt;$H$2,'Available LED Spectra'!C151,0)</f>
        <v>0</v>
      </c>
      <c r="D151" s="30">
        <f>IF('Available LED Spectra'!D151&gt;$H$2,'Available LED Spectra'!D151,0)</f>
        <v>3.2591135770839599E-5</v>
      </c>
      <c r="E151" s="30">
        <f>IF('Available LED Spectra'!E151&gt;$H$2,'Available LED Spectra'!E151,0)</f>
        <v>0</v>
      </c>
      <c r="F151" s="30">
        <f>IF('Available LED Spectra'!F151&gt;$H$2,'Available LED Spectra'!F151,0)</f>
        <v>0</v>
      </c>
    </row>
    <row r="152" spans="1:6" ht="16" x14ac:dyDescent="0.2">
      <c r="A152" s="2">
        <v>549</v>
      </c>
      <c r="B152" s="30">
        <f>IF('Available LED Spectra'!B152&gt;$H$2,'Available LED Spectra'!B152,0)</f>
        <v>0</v>
      </c>
      <c r="C152" s="30">
        <f>IF('Available LED Spectra'!C152&gt;$H$2,'Available LED Spectra'!C152,0)</f>
        <v>0</v>
      </c>
      <c r="D152" s="30">
        <f>IF('Available LED Spectra'!D152&gt;$H$2,'Available LED Spectra'!D152,0)</f>
        <v>1.7268314286228601E-5</v>
      </c>
      <c r="E152" s="30">
        <f>IF('Available LED Spectra'!E152&gt;$H$2,'Available LED Spectra'!E152,0)</f>
        <v>0</v>
      </c>
      <c r="F152" s="30">
        <f>IF('Available LED Spectra'!F152&gt;$H$2,'Available LED Spectra'!F152,0)</f>
        <v>0</v>
      </c>
    </row>
    <row r="153" spans="1:6" ht="16" x14ac:dyDescent="0.2">
      <c r="A153" s="2">
        <v>550</v>
      </c>
      <c r="B153" s="30">
        <f>IF('Available LED Spectra'!B153&gt;$H$2,'Available LED Spectra'!B153,0)</f>
        <v>0</v>
      </c>
      <c r="C153" s="30">
        <f>IF('Available LED Spectra'!C153&gt;$H$2,'Available LED Spectra'!C153,0)</f>
        <v>0</v>
      </c>
      <c r="D153" s="30">
        <f>IF('Available LED Spectra'!D153&gt;$H$2,'Available LED Spectra'!D153,0)</f>
        <v>9.7572179115159005E-6</v>
      </c>
      <c r="E153" s="30">
        <f>IF('Available LED Spectra'!E153&gt;$H$2,'Available LED Spectra'!E153,0)</f>
        <v>0</v>
      </c>
      <c r="F153" s="30">
        <f>IF('Available LED Spectra'!F153&gt;$H$2,'Available LED Spectra'!F153,0)</f>
        <v>0</v>
      </c>
    </row>
    <row r="154" spans="1:6" ht="16" x14ac:dyDescent="0.2">
      <c r="A154" s="2">
        <v>551</v>
      </c>
      <c r="B154" s="30">
        <f>IF('Available LED Spectra'!B154&gt;$H$2,'Available LED Spectra'!B154,0)</f>
        <v>0</v>
      </c>
      <c r="C154" s="30">
        <f>IF('Available LED Spectra'!C154&gt;$H$2,'Available LED Spectra'!C154,0)</f>
        <v>0</v>
      </c>
      <c r="D154" s="30">
        <f>IF('Available LED Spectra'!D154&gt;$H$2,'Available LED Spectra'!D154,0)</f>
        <v>5.8335788657109802E-6</v>
      </c>
      <c r="E154" s="30">
        <f>IF('Available LED Spectra'!E154&gt;$H$2,'Available LED Spectra'!E154,0)</f>
        <v>0</v>
      </c>
      <c r="F154" s="30">
        <f>IF('Available LED Spectra'!F154&gt;$H$2,'Available LED Spectra'!F154,0)</f>
        <v>0</v>
      </c>
    </row>
    <row r="155" spans="1:6" ht="16" x14ac:dyDescent="0.2">
      <c r="A155" s="2">
        <v>552</v>
      </c>
      <c r="B155" s="30">
        <f>IF('Available LED Spectra'!B155&gt;$H$2,'Available LED Spectra'!B155,0)</f>
        <v>0</v>
      </c>
      <c r="C155" s="30">
        <f>IF('Available LED Spectra'!C155&gt;$H$2,'Available LED Spectra'!C155,0)</f>
        <v>0</v>
      </c>
      <c r="D155" s="30">
        <f>IF('Available LED Spectra'!D155&gt;$H$2,'Available LED Spectra'!D155,0)</f>
        <v>3.5750105020147399E-6</v>
      </c>
      <c r="E155" s="30">
        <f>IF('Available LED Spectra'!E155&gt;$H$2,'Available LED Spectra'!E155,0)</f>
        <v>0</v>
      </c>
      <c r="F155" s="30">
        <f>IF('Available LED Spectra'!F155&gt;$H$2,'Available LED Spectra'!F155,0)</f>
        <v>0</v>
      </c>
    </row>
    <row r="156" spans="1:6" ht="16" x14ac:dyDescent="0.2">
      <c r="A156" s="2">
        <v>553</v>
      </c>
      <c r="B156" s="30">
        <f>IF('Available LED Spectra'!B156&gt;$H$2,'Available LED Spectra'!B156,0)</f>
        <v>0</v>
      </c>
      <c r="C156" s="30">
        <f>IF('Available LED Spectra'!C156&gt;$H$2,'Available LED Spectra'!C156,0)</f>
        <v>0</v>
      </c>
      <c r="D156" s="30">
        <f>IF('Available LED Spectra'!D156&gt;$H$2,'Available LED Spectra'!D156,0)</f>
        <v>2.2905683488803998E-6</v>
      </c>
      <c r="E156" s="30">
        <f>IF('Available LED Spectra'!E156&gt;$H$2,'Available LED Spectra'!E156,0)</f>
        <v>0</v>
      </c>
      <c r="F156" s="30">
        <f>IF('Available LED Spectra'!F156&gt;$H$2,'Available LED Spectra'!F156,0)</f>
        <v>0</v>
      </c>
    </row>
    <row r="157" spans="1:6" ht="16" x14ac:dyDescent="0.2">
      <c r="A157" s="2">
        <v>554</v>
      </c>
      <c r="B157" s="30">
        <f>IF('Available LED Spectra'!B157&gt;$H$2,'Available LED Spectra'!B157,0)</f>
        <v>0</v>
      </c>
      <c r="C157" s="30">
        <f>IF('Available LED Spectra'!C157&gt;$H$2,'Available LED Spectra'!C157,0)</f>
        <v>0</v>
      </c>
      <c r="D157" s="30">
        <f>IF('Available LED Spectra'!D157&gt;$H$2,'Available LED Spectra'!D157,0)</f>
        <v>1.52208171619532E-6</v>
      </c>
      <c r="E157" s="30">
        <f>IF('Available LED Spectra'!E157&gt;$H$2,'Available LED Spectra'!E157,0)</f>
        <v>0</v>
      </c>
      <c r="F157" s="30">
        <f>IF('Available LED Spectra'!F157&gt;$H$2,'Available LED Spectra'!F157,0)</f>
        <v>0</v>
      </c>
    </row>
    <row r="158" spans="1:6" ht="16" x14ac:dyDescent="0.2">
      <c r="A158" s="2">
        <v>555</v>
      </c>
      <c r="B158" s="30">
        <f>IF('Available LED Spectra'!B158&gt;$H$2,'Available LED Spectra'!B158,0)</f>
        <v>0</v>
      </c>
      <c r="C158" s="30">
        <f>IF('Available LED Spectra'!C158&gt;$H$2,'Available LED Spectra'!C158,0)</f>
        <v>0</v>
      </c>
      <c r="D158" s="30">
        <f>IF('Available LED Spectra'!D158&gt;$H$2,'Available LED Spectra'!D158,0)</f>
        <v>1.0346639522361701E-6</v>
      </c>
      <c r="E158" s="30">
        <f>IF('Available LED Spectra'!E158&gt;$H$2,'Available LED Spectra'!E158,0)</f>
        <v>0</v>
      </c>
      <c r="F158" s="30">
        <f>IF('Available LED Spectra'!F158&gt;$H$2,'Available LED Spectra'!F158,0)</f>
        <v>0</v>
      </c>
    </row>
    <row r="159" spans="1:6" ht="16" x14ac:dyDescent="0.2">
      <c r="A159" s="2">
        <v>556</v>
      </c>
      <c r="B159" s="30">
        <f>IF('Available LED Spectra'!B159&gt;$H$2,'Available LED Spectra'!B159,0)</f>
        <v>0</v>
      </c>
      <c r="C159" s="30">
        <f>IF('Available LED Spectra'!C159&gt;$H$2,'Available LED Spectra'!C159,0)</f>
        <v>0</v>
      </c>
      <c r="D159" s="30">
        <f>IF('Available LED Spectra'!D159&gt;$H$2,'Available LED Spectra'!D159,0)</f>
        <v>0</v>
      </c>
      <c r="E159" s="30">
        <f>IF('Available LED Spectra'!E159&gt;$H$2,'Available LED Spectra'!E159,0)</f>
        <v>0</v>
      </c>
      <c r="F159" s="30">
        <f>IF('Available LED Spectra'!F159&gt;$H$2,'Available LED Spectra'!F159,0)</f>
        <v>0</v>
      </c>
    </row>
    <row r="160" spans="1:6" ht="16" x14ac:dyDescent="0.2">
      <c r="A160" s="2">
        <v>557</v>
      </c>
      <c r="B160" s="30">
        <f>IF('Available LED Spectra'!B160&gt;$H$2,'Available LED Spectra'!B160,0)</f>
        <v>0</v>
      </c>
      <c r="C160" s="30">
        <f>IF('Available LED Spectra'!C160&gt;$H$2,'Available LED Spectra'!C160,0)</f>
        <v>0</v>
      </c>
      <c r="D160" s="30">
        <f>IF('Available LED Spectra'!D160&gt;$H$2,'Available LED Spectra'!D160,0)</f>
        <v>0</v>
      </c>
      <c r="E160" s="30">
        <f>IF('Available LED Spectra'!E160&gt;$H$2,'Available LED Spectra'!E160,0)</f>
        <v>0</v>
      </c>
      <c r="F160" s="30">
        <f>IF('Available LED Spectra'!F160&gt;$H$2,'Available LED Spectra'!F160,0)</f>
        <v>0</v>
      </c>
    </row>
    <row r="161" spans="1:6" ht="16" x14ac:dyDescent="0.2">
      <c r="A161" s="2">
        <v>558</v>
      </c>
      <c r="B161" s="30">
        <f>IF('Available LED Spectra'!B161&gt;$H$2,'Available LED Spectra'!B161,0)</f>
        <v>0</v>
      </c>
      <c r="C161" s="30">
        <f>IF('Available LED Spectra'!C161&gt;$H$2,'Available LED Spectra'!C161,0)</f>
        <v>0</v>
      </c>
      <c r="D161" s="30">
        <f>IF('Available LED Spectra'!D161&gt;$H$2,'Available LED Spectra'!D161,0)</f>
        <v>0</v>
      </c>
      <c r="E161" s="30">
        <f>IF('Available LED Spectra'!E161&gt;$H$2,'Available LED Spectra'!E161,0)</f>
        <v>0</v>
      </c>
      <c r="F161" s="30">
        <f>IF('Available LED Spectra'!F161&gt;$H$2,'Available LED Spectra'!F161,0)</f>
        <v>0</v>
      </c>
    </row>
    <row r="162" spans="1:6" ht="16" x14ac:dyDescent="0.2">
      <c r="A162" s="2">
        <v>559</v>
      </c>
      <c r="B162" s="30">
        <f>IF('Available LED Spectra'!B162&gt;$H$2,'Available LED Spectra'!B162,0)</f>
        <v>0</v>
      </c>
      <c r="C162" s="30">
        <f>IF('Available LED Spectra'!C162&gt;$H$2,'Available LED Spectra'!C162,0)</f>
        <v>0</v>
      </c>
      <c r="D162" s="30">
        <f>IF('Available LED Spectra'!D162&gt;$H$2,'Available LED Spectra'!D162,0)</f>
        <v>0</v>
      </c>
      <c r="E162" s="30">
        <f>IF('Available LED Spectra'!E162&gt;$H$2,'Available LED Spectra'!E162,0)</f>
        <v>1.62810617014497E-6</v>
      </c>
      <c r="F162" s="30">
        <f>IF('Available LED Spectra'!F162&gt;$H$2,'Available LED Spectra'!F162,0)</f>
        <v>0</v>
      </c>
    </row>
    <row r="163" spans="1:6" ht="16" x14ac:dyDescent="0.2">
      <c r="A163" s="2">
        <v>560</v>
      </c>
      <c r="B163" s="30">
        <f>IF('Available LED Spectra'!B163&gt;$H$2,'Available LED Spectra'!B163,0)</f>
        <v>0</v>
      </c>
      <c r="C163" s="30">
        <f>IF('Available LED Spectra'!C163&gt;$H$2,'Available LED Spectra'!C163,0)</f>
        <v>0</v>
      </c>
      <c r="D163" s="30">
        <f>IF('Available LED Spectra'!D163&gt;$H$2,'Available LED Spectra'!D163,0)</f>
        <v>0</v>
      </c>
      <c r="E163" s="30">
        <f>IF('Available LED Spectra'!E163&gt;$H$2,'Available LED Spectra'!E163,0)</f>
        <v>2.8067500125290402E-6</v>
      </c>
      <c r="F163" s="30">
        <f>IF('Available LED Spectra'!F163&gt;$H$2,'Available LED Spectra'!F163,0)</f>
        <v>0</v>
      </c>
    </row>
    <row r="164" spans="1:6" ht="16" x14ac:dyDescent="0.2">
      <c r="A164" s="2">
        <v>561</v>
      </c>
      <c r="B164" s="30">
        <f>IF('Available LED Spectra'!B164&gt;$H$2,'Available LED Spectra'!B164,0)</f>
        <v>0</v>
      </c>
      <c r="C164" s="30">
        <f>IF('Available LED Spectra'!C164&gt;$H$2,'Available LED Spectra'!C164,0)</f>
        <v>0</v>
      </c>
      <c r="D164" s="30">
        <f>IF('Available LED Spectra'!D164&gt;$H$2,'Available LED Spectra'!D164,0)</f>
        <v>0</v>
      </c>
      <c r="E164" s="30">
        <f>IF('Available LED Spectra'!E164&gt;$H$2,'Available LED Spectra'!E164,0)</f>
        <v>5.1092104183813601E-6</v>
      </c>
      <c r="F164" s="30">
        <f>IF('Available LED Spectra'!F164&gt;$H$2,'Available LED Spectra'!F164,0)</f>
        <v>0</v>
      </c>
    </row>
    <row r="165" spans="1:6" ht="16" x14ac:dyDescent="0.2">
      <c r="A165" s="2">
        <v>562</v>
      </c>
      <c r="B165" s="30">
        <f>IF('Available LED Spectra'!B165&gt;$H$2,'Available LED Spectra'!B165,0)</f>
        <v>0</v>
      </c>
      <c r="C165" s="30">
        <f>IF('Available LED Spectra'!C165&gt;$H$2,'Available LED Spectra'!C165,0)</f>
        <v>0</v>
      </c>
      <c r="D165" s="30">
        <f>IF('Available LED Spectra'!D165&gt;$H$2,'Available LED Spectra'!D165,0)</f>
        <v>0</v>
      </c>
      <c r="E165" s="30">
        <f>IF('Available LED Spectra'!E165&gt;$H$2,'Available LED Spectra'!E165,0)</f>
        <v>9.9159008753313399E-6</v>
      </c>
      <c r="F165" s="30">
        <f>IF('Available LED Spectra'!F165&gt;$H$2,'Available LED Spectra'!F165,0)</f>
        <v>0</v>
      </c>
    </row>
    <row r="166" spans="1:6" ht="16" x14ac:dyDescent="0.2">
      <c r="A166" s="2">
        <v>563</v>
      </c>
      <c r="B166" s="30">
        <f>IF('Available LED Spectra'!B166&gt;$H$2,'Available LED Spectra'!B166,0)</f>
        <v>0</v>
      </c>
      <c r="C166" s="30">
        <f>IF('Available LED Spectra'!C166&gt;$H$2,'Available LED Spectra'!C166,0)</f>
        <v>0</v>
      </c>
      <c r="D166" s="30">
        <f>IF('Available LED Spectra'!D166&gt;$H$2,'Available LED Spectra'!D166,0)</f>
        <v>0</v>
      </c>
      <c r="E166" s="30">
        <f>IF('Available LED Spectra'!E166&gt;$H$2,'Available LED Spectra'!E166,0)</f>
        <v>2.0516941545585301E-5</v>
      </c>
      <c r="F166" s="30">
        <f>IF('Available LED Spectra'!F166&gt;$H$2,'Available LED Spectra'!F166,0)</f>
        <v>0</v>
      </c>
    </row>
    <row r="167" spans="1:6" ht="16" x14ac:dyDescent="0.2">
      <c r="A167" s="2">
        <v>564</v>
      </c>
      <c r="B167" s="30">
        <f>IF('Available LED Spectra'!B167&gt;$H$2,'Available LED Spectra'!B167,0)</f>
        <v>0</v>
      </c>
      <c r="C167" s="30">
        <f>IF('Available LED Spectra'!C167&gt;$H$2,'Available LED Spectra'!C167,0)</f>
        <v>0</v>
      </c>
      <c r="D167" s="30">
        <f>IF('Available LED Spectra'!D167&gt;$H$2,'Available LED Spectra'!D167,0)</f>
        <v>0</v>
      </c>
      <c r="E167" s="30">
        <f>IF('Available LED Spectra'!E167&gt;$H$2,'Available LED Spectra'!E167,0)</f>
        <v>4.6081261131768303E-5</v>
      </c>
      <c r="F167" s="30">
        <f>IF('Available LED Spectra'!F167&gt;$H$2,'Available LED Spectra'!F167,0)</f>
        <v>0</v>
      </c>
    </row>
    <row r="168" spans="1:6" ht="16" x14ac:dyDescent="0.2">
      <c r="A168" s="2">
        <v>565</v>
      </c>
      <c r="B168" s="30">
        <f>IF('Available LED Spectra'!B168&gt;$H$2,'Available LED Spectra'!B168,0)</f>
        <v>0</v>
      </c>
      <c r="C168" s="30">
        <f>IF('Available LED Spectra'!C168&gt;$H$2,'Available LED Spectra'!C168,0)</f>
        <v>0</v>
      </c>
      <c r="D168" s="30">
        <f>IF('Available LED Spectra'!D168&gt;$H$2,'Available LED Spectra'!D168,0)</f>
        <v>0</v>
      </c>
      <c r="E168" s="30">
        <f>IF('Available LED Spectra'!E168&gt;$H$2,'Available LED Spectra'!E168,0)</f>
        <v>1.11686537591486E-4</v>
      </c>
      <c r="F168" s="30">
        <f>IF('Available LED Spectra'!F168&gt;$H$2,'Available LED Spectra'!F168,0)</f>
        <v>0</v>
      </c>
    </row>
    <row r="169" spans="1:6" ht="16" x14ac:dyDescent="0.2">
      <c r="A169" s="2">
        <v>566</v>
      </c>
      <c r="B169" s="30">
        <f>IF('Available LED Spectra'!B169&gt;$H$2,'Available LED Spectra'!B169,0)</f>
        <v>0</v>
      </c>
      <c r="C169" s="30">
        <f>IF('Available LED Spectra'!C169&gt;$H$2,'Available LED Spectra'!C169,0)</f>
        <v>0</v>
      </c>
      <c r="D169" s="30">
        <f>IF('Available LED Spectra'!D169&gt;$H$2,'Available LED Spectra'!D169,0)</f>
        <v>0</v>
      </c>
      <c r="E169" s="30">
        <f>IF('Available LED Spectra'!E169&gt;$H$2,'Available LED Spectra'!E169,0)</f>
        <v>2.5637020039009998E-4</v>
      </c>
      <c r="F169" s="30">
        <f>IF('Available LED Spectra'!F169&gt;$H$2,'Available LED Spectra'!F169,0)</f>
        <v>0</v>
      </c>
    </row>
    <row r="170" spans="1:6" ht="16" x14ac:dyDescent="0.2">
      <c r="A170" s="2">
        <v>567</v>
      </c>
      <c r="B170" s="30">
        <f>IF('Available LED Spectra'!B170&gt;$H$2,'Available LED Spectra'!B170,0)</f>
        <v>0</v>
      </c>
      <c r="C170" s="30">
        <f>IF('Available LED Spectra'!C170&gt;$H$2,'Available LED Spectra'!C170,0)</f>
        <v>0</v>
      </c>
      <c r="D170" s="30">
        <f>IF('Available LED Spectra'!D170&gt;$H$2,'Available LED Spectra'!D170,0)</f>
        <v>0</v>
      </c>
      <c r="E170" s="30">
        <f>IF('Available LED Spectra'!E170&gt;$H$2,'Available LED Spectra'!E170,0)</f>
        <v>4.87314028651459E-4</v>
      </c>
      <c r="F170" s="30">
        <f>IF('Available LED Spectra'!F170&gt;$H$2,'Available LED Spectra'!F170,0)</f>
        <v>0</v>
      </c>
    </row>
    <row r="171" spans="1:6" ht="16" x14ac:dyDescent="0.2">
      <c r="A171" s="2">
        <v>568</v>
      </c>
      <c r="B171" s="30">
        <f>IF('Available LED Spectra'!B171&gt;$H$2,'Available LED Spectra'!B171,0)</f>
        <v>0</v>
      </c>
      <c r="C171" s="30">
        <f>IF('Available LED Spectra'!C171&gt;$H$2,'Available LED Spectra'!C171,0)</f>
        <v>0</v>
      </c>
      <c r="D171" s="30">
        <f>IF('Available LED Spectra'!D171&gt;$H$2,'Available LED Spectra'!D171,0)</f>
        <v>0</v>
      </c>
      <c r="E171" s="30">
        <f>IF('Available LED Spectra'!E171&gt;$H$2,'Available LED Spectra'!E171,0)</f>
        <v>7.1504198741623095E-4</v>
      </c>
      <c r="F171" s="30">
        <f>IF('Available LED Spectra'!F171&gt;$H$2,'Available LED Spectra'!F171,0)</f>
        <v>0</v>
      </c>
    </row>
    <row r="172" spans="1:6" ht="16" x14ac:dyDescent="0.2">
      <c r="A172" s="2">
        <v>569</v>
      </c>
      <c r="B172" s="30">
        <f>IF('Available LED Spectra'!B172&gt;$H$2,'Available LED Spectra'!B172,0)</f>
        <v>0</v>
      </c>
      <c r="C172" s="30">
        <f>IF('Available LED Spectra'!C172&gt;$H$2,'Available LED Spectra'!C172,0)</f>
        <v>0</v>
      </c>
      <c r="D172" s="30">
        <f>IF('Available LED Spectra'!D172&gt;$H$2,'Available LED Spectra'!D172,0)</f>
        <v>0</v>
      </c>
      <c r="E172" s="30">
        <f>IF('Available LED Spectra'!E172&gt;$H$2,'Available LED Spectra'!E172,0)</f>
        <v>8.5884959221421903E-4</v>
      </c>
      <c r="F172" s="30">
        <f>IF('Available LED Spectra'!F172&gt;$H$2,'Available LED Spectra'!F172,0)</f>
        <v>0</v>
      </c>
    </row>
    <row r="173" spans="1:6" ht="16" x14ac:dyDescent="0.2">
      <c r="A173" s="2">
        <v>570</v>
      </c>
      <c r="B173" s="30">
        <f>IF('Available LED Spectra'!B173&gt;$H$2,'Available LED Spectra'!B173,0)</f>
        <v>0</v>
      </c>
      <c r="C173" s="30">
        <f>IF('Available LED Spectra'!C173&gt;$H$2,'Available LED Spectra'!C173,0)</f>
        <v>0</v>
      </c>
      <c r="D173" s="30">
        <f>IF('Available LED Spectra'!D173&gt;$H$2,'Available LED Spectra'!D173,0)</f>
        <v>0</v>
      </c>
      <c r="E173" s="30">
        <f>IF('Available LED Spectra'!E173&gt;$H$2,'Available LED Spectra'!E173,0)</f>
        <v>9.1465806194964696E-4</v>
      </c>
      <c r="F173" s="30">
        <f>IF('Available LED Spectra'!F173&gt;$H$2,'Available LED Spectra'!F173,0)</f>
        <v>0</v>
      </c>
    </row>
    <row r="174" spans="1:6" ht="16" x14ac:dyDescent="0.2">
      <c r="A174" s="2">
        <v>571</v>
      </c>
      <c r="B174" s="30">
        <f>IF('Available LED Spectra'!B174&gt;$H$2,'Available LED Spectra'!B174,0)</f>
        <v>0</v>
      </c>
      <c r="C174" s="30">
        <f>IF('Available LED Spectra'!C174&gt;$H$2,'Available LED Spectra'!C174,0)</f>
        <v>0</v>
      </c>
      <c r="D174" s="30">
        <f>IF('Available LED Spectra'!D174&gt;$H$2,'Available LED Spectra'!D174,0)</f>
        <v>0</v>
      </c>
      <c r="E174" s="30">
        <f>IF('Available LED Spectra'!E174&gt;$H$2,'Available LED Spectra'!E174,0)</f>
        <v>9.1827739215434297E-4</v>
      </c>
      <c r="F174" s="30">
        <f>IF('Available LED Spectra'!F174&gt;$H$2,'Available LED Spectra'!F174,0)</f>
        <v>0</v>
      </c>
    </row>
    <row r="175" spans="1:6" ht="16" x14ac:dyDescent="0.2">
      <c r="A175" s="2">
        <v>572</v>
      </c>
      <c r="B175" s="30">
        <f>IF('Available LED Spectra'!B175&gt;$H$2,'Available LED Spectra'!B175,0)</f>
        <v>0</v>
      </c>
      <c r="C175" s="30">
        <f>IF('Available LED Spectra'!C175&gt;$H$2,'Available LED Spectra'!C175,0)</f>
        <v>0</v>
      </c>
      <c r="D175" s="30">
        <f>IF('Available LED Spectra'!D175&gt;$H$2,'Available LED Spectra'!D175,0)</f>
        <v>0</v>
      </c>
      <c r="E175" s="30">
        <f>IF('Available LED Spectra'!E175&gt;$H$2,'Available LED Spectra'!E175,0)</f>
        <v>8.9360762117395899E-4</v>
      </c>
      <c r="F175" s="30">
        <f>IF('Available LED Spectra'!F175&gt;$H$2,'Available LED Spectra'!F175,0)</f>
        <v>0</v>
      </c>
    </row>
    <row r="176" spans="1:6" ht="16" x14ac:dyDescent="0.2">
      <c r="A176" s="2">
        <v>573</v>
      </c>
      <c r="B176" s="30">
        <f>IF('Available LED Spectra'!B176&gt;$H$2,'Available LED Spectra'!B176,0)</f>
        <v>0</v>
      </c>
      <c r="C176" s="30">
        <f>IF('Available LED Spectra'!C176&gt;$H$2,'Available LED Spectra'!C176,0)</f>
        <v>0</v>
      </c>
      <c r="D176" s="30">
        <f>IF('Available LED Spectra'!D176&gt;$H$2,'Available LED Spectra'!D176,0)</f>
        <v>0</v>
      </c>
      <c r="E176" s="30">
        <f>IF('Available LED Spectra'!E176&gt;$H$2,'Available LED Spectra'!E176,0)</f>
        <v>8.6126373993655899E-4</v>
      </c>
      <c r="F176" s="30">
        <f>IF('Available LED Spectra'!F176&gt;$H$2,'Available LED Spectra'!F176,0)</f>
        <v>0</v>
      </c>
    </row>
    <row r="177" spans="1:6" ht="16" x14ac:dyDescent="0.2">
      <c r="A177" s="2">
        <v>574</v>
      </c>
      <c r="B177" s="30">
        <f>IF('Available LED Spectra'!B177&gt;$H$2,'Available LED Spectra'!B177,0)</f>
        <v>0</v>
      </c>
      <c r="C177" s="30">
        <f>IF('Available LED Spectra'!C177&gt;$H$2,'Available LED Spectra'!C177,0)</f>
        <v>0</v>
      </c>
      <c r="D177" s="30">
        <f>IF('Available LED Spectra'!D177&gt;$H$2,'Available LED Spectra'!D177,0)</f>
        <v>0</v>
      </c>
      <c r="E177" s="30">
        <f>IF('Available LED Spectra'!E177&gt;$H$2,'Available LED Spectra'!E177,0)</f>
        <v>8.0780957631623903E-4</v>
      </c>
      <c r="F177" s="30">
        <f>IF('Available LED Spectra'!F177&gt;$H$2,'Available LED Spectra'!F177,0)</f>
        <v>0</v>
      </c>
    </row>
    <row r="178" spans="1:6" ht="16" x14ac:dyDescent="0.2">
      <c r="A178" s="2">
        <v>575</v>
      </c>
      <c r="B178" s="30">
        <f>IF('Available LED Spectra'!B178&gt;$H$2,'Available LED Spectra'!B178,0)</f>
        <v>0</v>
      </c>
      <c r="C178" s="30">
        <f>IF('Available LED Spectra'!C178&gt;$H$2,'Available LED Spectra'!C178,0)</f>
        <v>0</v>
      </c>
      <c r="D178" s="30">
        <f>IF('Available LED Spectra'!D178&gt;$H$2,'Available LED Spectra'!D178,0)</f>
        <v>0</v>
      </c>
      <c r="E178" s="30">
        <f>IF('Available LED Spectra'!E178&gt;$H$2,'Available LED Spectra'!E178,0)</f>
        <v>6.6102651321387103E-4</v>
      </c>
      <c r="F178" s="30">
        <f>IF('Available LED Spectra'!F178&gt;$H$2,'Available LED Spectra'!F178,0)</f>
        <v>0</v>
      </c>
    </row>
    <row r="179" spans="1:6" ht="16" x14ac:dyDescent="0.2">
      <c r="A179" s="2">
        <v>576</v>
      </c>
      <c r="B179" s="30">
        <f>IF('Available LED Spectra'!B179&gt;$H$2,'Available LED Spectra'!B179,0)</f>
        <v>0</v>
      </c>
      <c r="C179" s="30">
        <f>IF('Available LED Spectra'!C179&gt;$H$2,'Available LED Spectra'!C179,0)</f>
        <v>0</v>
      </c>
      <c r="D179" s="30">
        <f>IF('Available LED Spectra'!D179&gt;$H$2,'Available LED Spectra'!D179,0)</f>
        <v>0</v>
      </c>
      <c r="E179" s="30">
        <f>IF('Available LED Spectra'!E179&gt;$H$2,'Available LED Spectra'!E179,0)</f>
        <v>4.1848899610618902E-4</v>
      </c>
      <c r="F179" s="30">
        <f>IF('Available LED Spectra'!F179&gt;$H$2,'Available LED Spectra'!F179,0)</f>
        <v>0</v>
      </c>
    </row>
    <row r="180" spans="1:6" ht="16" x14ac:dyDescent="0.2">
      <c r="A180" s="2">
        <v>577</v>
      </c>
      <c r="B180" s="30">
        <f>IF('Available LED Spectra'!B180&gt;$H$2,'Available LED Spectra'!B180,0)</f>
        <v>0</v>
      </c>
      <c r="C180" s="30">
        <f>IF('Available LED Spectra'!C180&gt;$H$2,'Available LED Spectra'!C180,0)</f>
        <v>0</v>
      </c>
      <c r="D180" s="30">
        <f>IF('Available LED Spectra'!D180&gt;$H$2,'Available LED Spectra'!D180,0)</f>
        <v>0</v>
      </c>
      <c r="E180" s="30">
        <f>IF('Available LED Spectra'!E180&gt;$H$2,'Available LED Spectra'!E180,0)</f>
        <v>1.5704869094197501E-4</v>
      </c>
      <c r="F180" s="30">
        <f>IF('Available LED Spectra'!F180&gt;$H$2,'Available LED Spectra'!F180,0)</f>
        <v>0</v>
      </c>
    </row>
    <row r="181" spans="1:6" ht="16" x14ac:dyDescent="0.2">
      <c r="A181" s="2">
        <v>578</v>
      </c>
      <c r="B181" s="30">
        <f>IF('Available LED Spectra'!B181&gt;$H$2,'Available LED Spectra'!B181,0)</f>
        <v>0</v>
      </c>
      <c r="C181" s="30">
        <f>IF('Available LED Spectra'!C181&gt;$H$2,'Available LED Spectra'!C181,0)</f>
        <v>0</v>
      </c>
      <c r="D181" s="30">
        <f>IF('Available LED Spectra'!D181&gt;$H$2,'Available LED Spectra'!D181,0)</f>
        <v>0</v>
      </c>
      <c r="E181" s="30">
        <f>IF('Available LED Spectra'!E181&gt;$H$2,'Available LED Spectra'!E181,0)</f>
        <v>7.8225994513478599E-5</v>
      </c>
      <c r="F181" s="30">
        <f>IF('Available LED Spectra'!F181&gt;$H$2,'Available LED Spectra'!F181,0)</f>
        <v>0</v>
      </c>
    </row>
    <row r="182" spans="1:6" ht="16" x14ac:dyDescent="0.2">
      <c r="A182" s="2">
        <v>579</v>
      </c>
      <c r="B182" s="30">
        <f>IF('Available LED Spectra'!B182&gt;$H$2,'Available LED Spectra'!B182,0)</f>
        <v>0</v>
      </c>
      <c r="C182" s="30">
        <f>IF('Available LED Spectra'!C182&gt;$H$2,'Available LED Spectra'!C182,0)</f>
        <v>0</v>
      </c>
      <c r="D182" s="30">
        <f>IF('Available LED Spectra'!D182&gt;$H$2,'Available LED Spectra'!D182,0)</f>
        <v>0</v>
      </c>
      <c r="E182" s="30">
        <f>IF('Available LED Spectra'!E182&gt;$H$2,'Available LED Spectra'!E182,0)</f>
        <v>3.1078923431882599E-5</v>
      </c>
      <c r="F182" s="30">
        <f>IF('Available LED Spectra'!F182&gt;$H$2,'Available LED Spectra'!F182,0)</f>
        <v>0</v>
      </c>
    </row>
    <row r="183" spans="1:6" ht="16" x14ac:dyDescent="0.2">
      <c r="A183" s="2">
        <v>580</v>
      </c>
      <c r="B183" s="30">
        <f>IF('Available LED Spectra'!B183&gt;$H$2,'Available LED Spectra'!B183,0)</f>
        <v>0</v>
      </c>
      <c r="C183" s="30">
        <f>IF('Available LED Spectra'!C183&gt;$H$2,'Available LED Spectra'!C183,0)</f>
        <v>0</v>
      </c>
      <c r="D183" s="30">
        <f>IF('Available LED Spectra'!D183&gt;$H$2,'Available LED Spectra'!D183,0)</f>
        <v>0</v>
      </c>
      <c r="E183" s="30">
        <f>IF('Available LED Spectra'!E183&gt;$H$2,'Available LED Spectra'!E183,0)</f>
        <v>1.36645022374906E-5</v>
      </c>
      <c r="F183" s="30">
        <f>IF('Available LED Spectra'!F183&gt;$H$2,'Available LED Spectra'!F183,0)</f>
        <v>0</v>
      </c>
    </row>
    <row r="184" spans="1:6" ht="16" x14ac:dyDescent="0.2">
      <c r="A184" s="2">
        <v>581</v>
      </c>
      <c r="B184" s="30">
        <f>IF('Available LED Spectra'!B184&gt;$H$2,'Available LED Spectra'!B184,0)</f>
        <v>0</v>
      </c>
      <c r="C184" s="30">
        <f>IF('Available LED Spectra'!C184&gt;$H$2,'Available LED Spectra'!C184,0)</f>
        <v>0</v>
      </c>
      <c r="D184" s="30">
        <f>IF('Available LED Spectra'!D184&gt;$H$2,'Available LED Spectra'!D184,0)</f>
        <v>0</v>
      </c>
      <c r="E184" s="30">
        <f>IF('Available LED Spectra'!E184&gt;$H$2,'Available LED Spectra'!E184,0)</f>
        <v>6.6412245858059296E-6</v>
      </c>
      <c r="F184" s="30">
        <f>IF('Available LED Spectra'!F184&gt;$H$2,'Available LED Spectra'!F184,0)</f>
        <v>0</v>
      </c>
    </row>
    <row r="185" spans="1:6" ht="16" x14ac:dyDescent="0.2">
      <c r="A185" s="2">
        <v>582</v>
      </c>
      <c r="B185" s="30">
        <f>IF('Available LED Spectra'!B185&gt;$H$2,'Available LED Spectra'!B185,0)</f>
        <v>0</v>
      </c>
      <c r="C185" s="30">
        <f>IF('Available LED Spectra'!C185&gt;$H$2,'Available LED Spectra'!C185,0)</f>
        <v>0</v>
      </c>
      <c r="D185" s="30">
        <f>IF('Available LED Spectra'!D185&gt;$H$2,'Available LED Spectra'!D185,0)</f>
        <v>0</v>
      </c>
      <c r="E185" s="30">
        <f>IF('Available LED Spectra'!E185&gt;$H$2,'Available LED Spectra'!E185,0)</f>
        <v>3.5343214091199499E-6</v>
      </c>
      <c r="F185" s="30">
        <f>IF('Available LED Spectra'!F185&gt;$H$2,'Available LED Spectra'!F185,0)</f>
        <v>0</v>
      </c>
    </row>
    <row r="186" spans="1:6" ht="16" x14ac:dyDescent="0.2">
      <c r="A186" s="2">
        <v>583</v>
      </c>
      <c r="B186" s="30">
        <f>IF('Available LED Spectra'!B186&gt;$H$2,'Available LED Spectra'!B186,0)</f>
        <v>0</v>
      </c>
      <c r="C186" s="30">
        <f>IF('Available LED Spectra'!C186&gt;$H$2,'Available LED Spectra'!C186,0)</f>
        <v>0</v>
      </c>
      <c r="D186" s="30">
        <f>IF('Available LED Spectra'!D186&gt;$H$2,'Available LED Spectra'!D186,0)</f>
        <v>0</v>
      </c>
      <c r="E186" s="30">
        <f>IF('Available LED Spectra'!E186&gt;$H$2,'Available LED Spectra'!E186,0)</f>
        <v>2.0056754423773398E-6</v>
      </c>
      <c r="F186" s="30">
        <f>IF('Available LED Spectra'!F186&gt;$H$2,'Available LED Spectra'!F186,0)</f>
        <v>0</v>
      </c>
    </row>
    <row r="187" spans="1:6" ht="16" x14ac:dyDescent="0.2">
      <c r="A187" s="2">
        <v>584</v>
      </c>
      <c r="B187" s="30">
        <f>IF('Available LED Spectra'!B187&gt;$H$2,'Available LED Spectra'!B187,0)</f>
        <v>0</v>
      </c>
      <c r="C187" s="30">
        <f>IF('Available LED Spectra'!C187&gt;$H$2,'Available LED Spectra'!C187,0)</f>
        <v>0</v>
      </c>
      <c r="D187" s="30">
        <f>IF('Available LED Spectra'!D187&gt;$H$2,'Available LED Spectra'!D187,0)</f>
        <v>0</v>
      </c>
      <c r="E187" s="30">
        <f>IF('Available LED Spectra'!E187&gt;$H$2,'Available LED Spectra'!E187,0)</f>
        <v>1.20972568260345E-6</v>
      </c>
      <c r="F187" s="30">
        <f>IF('Available LED Spectra'!F187&gt;$H$2,'Available LED Spectra'!F187,0)</f>
        <v>0</v>
      </c>
    </row>
    <row r="188" spans="1:6" ht="16" x14ac:dyDescent="0.2">
      <c r="A188" s="2">
        <v>585</v>
      </c>
      <c r="B188" s="30">
        <f>IF('Available LED Spectra'!B188&gt;$H$2,'Available LED Spectra'!B188,0)</f>
        <v>0</v>
      </c>
      <c r="C188" s="30">
        <f>IF('Available LED Spectra'!C188&gt;$H$2,'Available LED Spectra'!C188,0)</f>
        <v>0</v>
      </c>
      <c r="D188" s="30">
        <f>IF('Available LED Spectra'!D188&gt;$H$2,'Available LED Spectra'!D188,0)</f>
        <v>0</v>
      </c>
      <c r="E188" s="30">
        <f>IF('Available LED Spectra'!E188&gt;$H$2,'Available LED Spectra'!E188,0)</f>
        <v>0</v>
      </c>
      <c r="F188" s="30">
        <f>IF('Available LED Spectra'!F188&gt;$H$2,'Available LED Spectra'!F188,0)</f>
        <v>0</v>
      </c>
    </row>
    <row r="189" spans="1:6" ht="16" x14ac:dyDescent="0.2">
      <c r="A189" s="2">
        <v>586</v>
      </c>
      <c r="B189" s="30">
        <f>IF('Available LED Spectra'!B189&gt;$H$2,'Available LED Spectra'!B189,0)</f>
        <v>0</v>
      </c>
      <c r="C189" s="30">
        <f>IF('Available LED Spectra'!C189&gt;$H$2,'Available LED Spectra'!C189,0)</f>
        <v>0</v>
      </c>
      <c r="D189" s="30">
        <f>IF('Available LED Spectra'!D189&gt;$H$2,'Available LED Spectra'!D189,0)</f>
        <v>0</v>
      </c>
      <c r="E189" s="30">
        <f>IF('Available LED Spectra'!E189&gt;$H$2,'Available LED Spectra'!E189,0)</f>
        <v>0</v>
      </c>
      <c r="F189" s="30">
        <f>IF('Available LED Spectra'!F189&gt;$H$2,'Available LED Spectra'!F189,0)</f>
        <v>0</v>
      </c>
    </row>
    <row r="190" spans="1:6" ht="16" x14ac:dyDescent="0.2">
      <c r="A190" s="2">
        <v>587</v>
      </c>
      <c r="B190" s="30">
        <f>IF('Available LED Spectra'!B190&gt;$H$2,'Available LED Spectra'!B190,0)</f>
        <v>0</v>
      </c>
      <c r="C190" s="30">
        <f>IF('Available LED Spectra'!C190&gt;$H$2,'Available LED Spectra'!C190,0)</f>
        <v>0</v>
      </c>
      <c r="D190" s="30">
        <f>IF('Available LED Spectra'!D190&gt;$H$2,'Available LED Spectra'!D190,0)</f>
        <v>0</v>
      </c>
      <c r="E190" s="30">
        <f>IF('Available LED Spectra'!E190&gt;$H$2,'Available LED Spectra'!E190,0)</f>
        <v>0</v>
      </c>
      <c r="F190" s="30">
        <f>IF('Available LED Spectra'!F190&gt;$H$2,'Available LED Spectra'!F190,0)</f>
        <v>0</v>
      </c>
    </row>
    <row r="191" spans="1:6" ht="16" x14ac:dyDescent="0.2">
      <c r="A191" s="2">
        <v>588</v>
      </c>
      <c r="B191" s="30">
        <f>IF('Available LED Spectra'!B191&gt;$H$2,'Available LED Spectra'!B191,0)</f>
        <v>0</v>
      </c>
      <c r="C191" s="30">
        <f>IF('Available LED Spectra'!C191&gt;$H$2,'Available LED Spectra'!C191,0)</f>
        <v>0</v>
      </c>
      <c r="D191" s="30">
        <f>IF('Available LED Spectra'!D191&gt;$H$2,'Available LED Spectra'!D191,0)</f>
        <v>0</v>
      </c>
      <c r="E191" s="30">
        <f>IF('Available LED Spectra'!E191&gt;$H$2,'Available LED Spectra'!E191,0)</f>
        <v>0</v>
      </c>
      <c r="F191" s="30">
        <f>IF('Available LED Spectra'!F191&gt;$H$2,'Available LED Spectra'!F191,0)</f>
        <v>0</v>
      </c>
    </row>
    <row r="192" spans="1:6" ht="16" x14ac:dyDescent="0.2">
      <c r="A192" s="2">
        <v>589</v>
      </c>
      <c r="B192" s="30">
        <f>IF('Available LED Spectra'!B192&gt;$H$2,'Available LED Spectra'!B192,0)</f>
        <v>0</v>
      </c>
      <c r="C192" s="30">
        <f>IF('Available LED Spectra'!C192&gt;$H$2,'Available LED Spectra'!C192,0)</f>
        <v>0</v>
      </c>
      <c r="D192" s="30">
        <f>IF('Available LED Spectra'!D192&gt;$H$2,'Available LED Spectra'!D192,0)</f>
        <v>0</v>
      </c>
      <c r="E192" s="30">
        <f>IF('Available LED Spectra'!E192&gt;$H$2,'Available LED Spectra'!E192,0)</f>
        <v>0</v>
      </c>
      <c r="F192" s="30">
        <f>IF('Available LED Spectra'!F192&gt;$H$2,'Available LED Spectra'!F192,0)</f>
        <v>0</v>
      </c>
    </row>
    <row r="193" spans="1:6" ht="16" x14ac:dyDescent="0.2">
      <c r="A193" s="2">
        <v>590</v>
      </c>
      <c r="B193" s="30">
        <f>IF('Available LED Spectra'!B193&gt;$H$2,'Available LED Spectra'!B193,0)</f>
        <v>0</v>
      </c>
      <c r="C193" s="30">
        <f>IF('Available LED Spectra'!C193&gt;$H$2,'Available LED Spectra'!C193,0)</f>
        <v>0</v>
      </c>
      <c r="D193" s="30">
        <f>IF('Available LED Spectra'!D193&gt;$H$2,'Available LED Spectra'!D193,0)</f>
        <v>0</v>
      </c>
      <c r="E193" s="30">
        <f>IF('Available LED Spectra'!E193&gt;$H$2,'Available LED Spectra'!E193,0)</f>
        <v>0</v>
      </c>
      <c r="F193" s="30">
        <f>IF('Available LED Spectra'!F193&gt;$H$2,'Available LED Spectra'!F193,0)</f>
        <v>0</v>
      </c>
    </row>
    <row r="194" spans="1:6" ht="16" x14ac:dyDescent="0.2">
      <c r="A194" s="2">
        <v>591</v>
      </c>
      <c r="B194" s="30">
        <f>IF('Available LED Spectra'!B194&gt;$H$2,'Available LED Spectra'!B194,0)</f>
        <v>0</v>
      </c>
      <c r="C194" s="30">
        <f>IF('Available LED Spectra'!C194&gt;$H$2,'Available LED Spectra'!C194,0)</f>
        <v>0</v>
      </c>
      <c r="D194" s="30">
        <f>IF('Available LED Spectra'!D194&gt;$H$2,'Available LED Spectra'!D194,0)</f>
        <v>0</v>
      </c>
      <c r="E194" s="30">
        <f>IF('Available LED Spectra'!E194&gt;$H$2,'Available LED Spectra'!E194,0)</f>
        <v>0</v>
      </c>
      <c r="F194" s="30">
        <f>IF('Available LED Spectra'!F194&gt;$H$2,'Available LED Spectra'!F194,0)</f>
        <v>0</v>
      </c>
    </row>
    <row r="195" spans="1:6" ht="16" x14ac:dyDescent="0.2">
      <c r="A195" s="2">
        <v>592</v>
      </c>
      <c r="B195" s="30">
        <f>IF('Available LED Spectra'!B195&gt;$H$2,'Available LED Spectra'!B195,0)</f>
        <v>0</v>
      </c>
      <c r="C195" s="30">
        <f>IF('Available LED Spectra'!C195&gt;$H$2,'Available LED Spectra'!C195,0)</f>
        <v>0</v>
      </c>
      <c r="D195" s="30">
        <f>IF('Available LED Spectra'!D195&gt;$H$2,'Available LED Spectra'!D195,0)</f>
        <v>0</v>
      </c>
      <c r="E195" s="30">
        <f>IF('Available LED Spectra'!E195&gt;$H$2,'Available LED Spectra'!E195,0)</f>
        <v>0</v>
      </c>
      <c r="F195" s="30">
        <f>IF('Available LED Spectra'!F195&gt;$H$2,'Available LED Spectra'!F195,0)</f>
        <v>0</v>
      </c>
    </row>
    <row r="196" spans="1:6" ht="16" x14ac:dyDescent="0.2">
      <c r="A196" s="2">
        <v>593</v>
      </c>
      <c r="B196" s="30">
        <f>IF('Available LED Spectra'!B196&gt;$H$2,'Available LED Spectra'!B196,0)</f>
        <v>0</v>
      </c>
      <c r="C196" s="30">
        <f>IF('Available LED Spectra'!C196&gt;$H$2,'Available LED Spectra'!C196,0)</f>
        <v>0</v>
      </c>
      <c r="D196" s="30">
        <f>IF('Available LED Spectra'!D196&gt;$H$2,'Available LED Spectra'!D196,0)</f>
        <v>0</v>
      </c>
      <c r="E196" s="30">
        <f>IF('Available LED Spectra'!E196&gt;$H$2,'Available LED Spectra'!E196,0)</f>
        <v>0</v>
      </c>
      <c r="F196" s="30">
        <f>IF('Available LED Spectra'!F196&gt;$H$2,'Available LED Spectra'!F196,0)</f>
        <v>0</v>
      </c>
    </row>
    <row r="197" spans="1:6" ht="16" x14ac:dyDescent="0.2">
      <c r="A197" s="2">
        <v>594</v>
      </c>
      <c r="B197" s="30">
        <f>IF('Available LED Spectra'!B197&gt;$H$2,'Available LED Spectra'!B197,0)</f>
        <v>0</v>
      </c>
      <c r="C197" s="30">
        <f>IF('Available LED Spectra'!C197&gt;$H$2,'Available LED Spectra'!C197,0)</f>
        <v>0</v>
      </c>
      <c r="D197" s="30">
        <f>IF('Available LED Spectra'!D197&gt;$H$2,'Available LED Spectra'!D197,0)</f>
        <v>0</v>
      </c>
      <c r="E197" s="30">
        <f>IF('Available LED Spectra'!E197&gt;$H$2,'Available LED Spectra'!E197,0)</f>
        <v>0</v>
      </c>
      <c r="F197" s="30">
        <f>IF('Available LED Spectra'!F197&gt;$H$2,'Available LED Spectra'!F197,0)</f>
        <v>0</v>
      </c>
    </row>
    <row r="198" spans="1:6" ht="16" x14ac:dyDescent="0.2">
      <c r="A198" s="2">
        <v>595</v>
      </c>
      <c r="B198" s="30">
        <f>IF('Available LED Spectra'!B198&gt;$H$2,'Available LED Spectra'!B198,0)</f>
        <v>0</v>
      </c>
      <c r="C198" s="30">
        <f>IF('Available LED Spectra'!C198&gt;$H$2,'Available LED Spectra'!C198,0)</f>
        <v>0</v>
      </c>
      <c r="D198" s="30">
        <f>IF('Available LED Spectra'!D198&gt;$H$2,'Available LED Spectra'!D198,0)</f>
        <v>0</v>
      </c>
      <c r="E198" s="30">
        <f>IF('Available LED Spectra'!E198&gt;$H$2,'Available LED Spectra'!E198,0)</f>
        <v>0</v>
      </c>
      <c r="F198" s="30">
        <f>IF('Available LED Spectra'!F198&gt;$H$2,'Available LED Spectra'!F198,0)</f>
        <v>0</v>
      </c>
    </row>
    <row r="199" spans="1:6" ht="16" x14ac:dyDescent="0.2">
      <c r="A199" s="2">
        <v>596</v>
      </c>
      <c r="B199" s="30">
        <f>IF('Available LED Spectra'!B199&gt;$H$2,'Available LED Spectra'!B199,0)</f>
        <v>0</v>
      </c>
      <c r="C199" s="30">
        <f>IF('Available LED Spectra'!C199&gt;$H$2,'Available LED Spectra'!C199,0)</f>
        <v>0</v>
      </c>
      <c r="D199" s="30">
        <f>IF('Available LED Spectra'!D199&gt;$H$2,'Available LED Spectra'!D199,0)</f>
        <v>0</v>
      </c>
      <c r="E199" s="30">
        <f>IF('Available LED Spectra'!E199&gt;$H$2,'Available LED Spectra'!E199,0)</f>
        <v>0</v>
      </c>
      <c r="F199" s="30">
        <f>IF('Available LED Spectra'!F199&gt;$H$2,'Available LED Spectra'!F199,0)</f>
        <v>0</v>
      </c>
    </row>
    <row r="200" spans="1:6" ht="16" x14ac:dyDescent="0.2">
      <c r="A200" s="2">
        <v>597</v>
      </c>
      <c r="B200" s="30">
        <f>IF('Available LED Spectra'!B200&gt;$H$2,'Available LED Spectra'!B200,0)</f>
        <v>0</v>
      </c>
      <c r="C200" s="30">
        <f>IF('Available LED Spectra'!C200&gt;$H$2,'Available LED Spectra'!C200,0)</f>
        <v>0</v>
      </c>
      <c r="D200" s="30">
        <f>IF('Available LED Spectra'!D200&gt;$H$2,'Available LED Spectra'!D200,0)</f>
        <v>0</v>
      </c>
      <c r="E200" s="30">
        <f>IF('Available LED Spectra'!E200&gt;$H$2,'Available LED Spectra'!E200,0)</f>
        <v>0</v>
      </c>
      <c r="F200" s="30">
        <f>IF('Available LED Spectra'!F200&gt;$H$2,'Available LED Spectra'!F200,0)</f>
        <v>0</v>
      </c>
    </row>
    <row r="201" spans="1:6" ht="16" x14ac:dyDescent="0.2">
      <c r="A201" s="2">
        <v>598</v>
      </c>
      <c r="B201" s="30">
        <f>IF('Available LED Spectra'!B201&gt;$H$2,'Available LED Spectra'!B201,0)</f>
        <v>0</v>
      </c>
      <c r="C201" s="30">
        <f>IF('Available LED Spectra'!C201&gt;$H$2,'Available LED Spectra'!C201,0)</f>
        <v>0</v>
      </c>
      <c r="D201" s="30">
        <f>IF('Available LED Spectra'!D201&gt;$H$2,'Available LED Spectra'!D201,0)</f>
        <v>0</v>
      </c>
      <c r="E201" s="30">
        <f>IF('Available LED Spectra'!E201&gt;$H$2,'Available LED Spectra'!E201,0)</f>
        <v>0</v>
      </c>
      <c r="F201" s="30">
        <f>IF('Available LED Spectra'!F201&gt;$H$2,'Available LED Spectra'!F201,0)</f>
        <v>0</v>
      </c>
    </row>
    <row r="202" spans="1:6" ht="16" x14ac:dyDescent="0.2">
      <c r="A202" s="2">
        <v>599</v>
      </c>
      <c r="B202" s="30">
        <f>IF('Available LED Spectra'!B202&gt;$H$2,'Available LED Spectra'!B202,0)</f>
        <v>0</v>
      </c>
      <c r="C202" s="30">
        <f>IF('Available LED Spectra'!C202&gt;$H$2,'Available LED Spectra'!C202,0)</f>
        <v>0</v>
      </c>
      <c r="D202" s="30">
        <f>IF('Available LED Spectra'!D202&gt;$H$2,'Available LED Spectra'!D202,0)</f>
        <v>0</v>
      </c>
      <c r="E202" s="30">
        <f>IF('Available LED Spectra'!E202&gt;$H$2,'Available LED Spectra'!E202,0)</f>
        <v>0</v>
      </c>
      <c r="F202" s="30">
        <f>IF('Available LED Spectra'!F202&gt;$H$2,'Available LED Spectra'!F202,0)</f>
        <v>0</v>
      </c>
    </row>
    <row r="203" spans="1:6" ht="16" x14ac:dyDescent="0.2">
      <c r="A203" s="2">
        <v>600</v>
      </c>
      <c r="B203" s="30">
        <f>IF('Available LED Spectra'!B203&gt;$H$2,'Available LED Spectra'!B203,0)</f>
        <v>0</v>
      </c>
      <c r="C203" s="30">
        <f>IF('Available LED Spectra'!C203&gt;$H$2,'Available LED Spectra'!C203,0)</f>
        <v>0</v>
      </c>
      <c r="D203" s="30">
        <f>IF('Available LED Spectra'!D203&gt;$H$2,'Available LED Spectra'!D203,0)</f>
        <v>0</v>
      </c>
      <c r="E203" s="30">
        <f>IF('Available LED Spectra'!E203&gt;$H$2,'Available LED Spectra'!E203,0)</f>
        <v>0</v>
      </c>
      <c r="F203" s="30">
        <f>IF('Available LED Spectra'!F203&gt;$H$2,'Available LED Spectra'!F203,0)</f>
        <v>0</v>
      </c>
    </row>
    <row r="204" spans="1:6" ht="16" x14ac:dyDescent="0.2">
      <c r="A204" s="2">
        <v>601</v>
      </c>
      <c r="B204" s="30">
        <f>IF('Available LED Spectra'!B204&gt;$H$2,'Available LED Spectra'!B204,0)</f>
        <v>0</v>
      </c>
      <c r="C204" s="30">
        <f>IF('Available LED Spectra'!C204&gt;$H$2,'Available LED Spectra'!C204,0)</f>
        <v>0</v>
      </c>
      <c r="D204" s="30">
        <f>IF('Available LED Spectra'!D204&gt;$H$2,'Available LED Spectra'!D204,0)</f>
        <v>0</v>
      </c>
      <c r="E204" s="30">
        <f>IF('Available LED Spectra'!E204&gt;$H$2,'Available LED Spectra'!E204,0)</f>
        <v>0</v>
      </c>
      <c r="F204" s="30">
        <f>IF('Available LED Spectra'!F204&gt;$H$2,'Available LED Spectra'!F204,0)</f>
        <v>0</v>
      </c>
    </row>
    <row r="205" spans="1:6" ht="16" x14ac:dyDescent="0.2">
      <c r="A205" s="2">
        <v>602</v>
      </c>
      <c r="B205" s="30">
        <f>IF('Available LED Spectra'!B205&gt;$H$2,'Available LED Spectra'!B205,0)</f>
        <v>0</v>
      </c>
      <c r="C205" s="30">
        <f>IF('Available LED Spectra'!C205&gt;$H$2,'Available LED Spectra'!C205,0)</f>
        <v>0</v>
      </c>
      <c r="D205" s="30">
        <f>IF('Available LED Spectra'!D205&gt;$H$2,'Available LED Spectra'!D205,0)</f>
        <v>0</v>
      </c>
      <c r="E205" s="30">
        <f>IF('Available LED Spectra'!E205&gt;$H$2,'Available LED Spectra'!E205,0)</f>
        <v>0</v>
      </c>
      <c r="F205" s="30">
        <f>IF('Available LED Spectra'!F205&gt;$H$2,'Available LED Spectra'!F205,0)</f>
        <v>0</v>
      </c>
    </row>
    <row r="206" spans="1:6" ht="16" x14ac:dyDescent="0.2">
      <c r="A206" s="2">
        <v>603</v>
      </c>
      <c r="B206" s="30">
        <f>IF('Available LED Spectra'!B206&gt;$H$2,'Available LED Spectra'!B206,0)</f>
        <v>0</v>
      </c>
      <c r="C206" s="30">
        <f>IF('Available LED Spectra'!C206&gt;$H$2,'Available LED Spectra'!C206,0)</f>
        <v>0</v>
      </c>
      <c r="D206" s="30">
        <f>IF('Available LED Spectra'!D206&gt;$H$2,'Available LED Spectra'!D206,0)</f>
        <v>0</v>
      </c>
      <c r="E206" s="30">
        <f>IF('Available LED Spectra'!E206&gt;$H$2,'Available LED Spectra'!E206,0)</f>
        <v>0</v>
      </c>
      <c r="F206" s="30">
        <f>IF('Available LED Spectra'!F206&gt;$H$2,'Available LED Spectra'!F206,0)</f>
        <v>0</v>
      </c>
    </row>
    <row r="207" spans="1:6" ht="16" x14ac:dyDescent="0.2">
      <c r="A207" s="2">
        <v>604</v>
      </c>
      <c r="B207" s="30">
        <f>IF('Available LED Spectra'!B207&gt;$H$2,'Available LED Spectra'!B207,0)</f>
        <v>0</v>
      </c>
      <c r="C207" s="30">
        <f>IF('Available LED Spectra'!C207&gt;$H$2,'Available LED Spectra'!C207,0)</f>
        <v>0</v>
      </c>
      <c r="D207" s="30">
        <f>IF('Available LED Spectra'!D207&gt;$H$2,'Available LED Spectra'!D207,0)</f>
        <v>0</v>
      </c>
      <c r="E207" s="30">
        <f>IF('Available LED Spectra'!E207&gt;$H$2,'Available LED Spectra'!E207,0)</f>
        <v>0</v>
      </c>
      <c r="F207" s="30">
        <f>IF('Available LED Spectra'!F207&gt;$H$2,'Available LED Spectra'!F207,0)</f>
        <v>0</v>
      </c>
    </row>
    <row r="208" spans="1:6" ht="16" x14ac:dyDescent="0.2">
      <c r="A208" s="2">
        <v>605</v>
      </c>
      <c r="B208" s="30">
        <f>IF('Available LED Spectra'!B208&gt;$H$2,'Available LED Spectra'!B208,0)</f>
        <v>0</v>
      </c>
      <c r="C208" s="30">
        <f>IF('Available LED Spectra'!C208&gt;$H$2,'Available LED Spectra'!C208,0)</f>
        <v>0</v>
      </c>
      <c r="D208" s="30">
        <f>IF('Available LED Spectra'!D208&gt;$H$2,'Available LED Spectra'!D208,0)</f>
        <v>0</v>
      </c>
      <c r="E208" s="30">
        <f>IF('Available LED Spectra'!E208&gt;$H$2,'Available LED Spectra'!E208,0)</f>
        <v>0</v>
      </c>
      <c r="F208" s="30">
        <f>IF('Available LED Spectra'!F208&gt;$H$2,'Available LED Spectra'!F208,0)</f>
        <v>0</v>
      </c>
    </row>
    <row r="209" spans="1:6" ht="16" x14ac:dyDescent="0.2">
      <c r="A209" s="2">
        <v>606</v>
      </c>
      <c r="B209" s="30">
        <f>IF('Available LED Spectra'!B209&gt;$H$2,'Available LED Spectra'!B209,0)</f>
        <v>0</v>
      </c>
      <c r="C209" s="30">
        <f>IF('Available LED Spectra'!C209&gt;$H$2,'Available LED Spectra'!C209,0)</f>
        <v>0</v>
      </c>
      <c r="D209" s="30">
        <f>IF('Available LED Spectra'!D209&gt;$H$2,'Available LED Spectra'!D209,0)</f>
        <v>0</v>
      </c>
      <c r="E209" s="30">
        <f>IF('Available LED Spectra'!E209&gt;$H$2,'Available LED Spectra'!E209,0)</f>
        <v>0</v>
      </c>
      <c r="F209" s="30">
        <f>IF('Available LED Spectra'!F209&gt;$H$2,'Available LED Spectra'!F209,0)</f>
        <v>0</v>
      </c>
    </row>
    <row r="210" spans="1:6" ht="16" x14ac:dyDescent="0.2">
      <c r="A210" s="2">
        <v>607</v>
      </c>
      <c r="B210" s="30">
        <f>IF('Available LED Spectra'!B210&gt;$H$2,'Available LED Spectra'!B210,0)</f>
        <v>0</v>
      </c>
      <c r="C210" s="30">
        <f>IF('Available LED Spectra'!C210&gt;$H$2,'Available LED Spectra'!C210,0)</f>
        <v>0</v>
      </c>
      <c r="D210" s="30">
        <f>IF('Available LED Spectra'!D210&gt;$H$2,'Available LED Spectra'!D210,0)</f>
        <v>0</v>
      </c>
      <c r="E210" s="30">
        <f>IF('Available LED Spectra'!E210&gt;$H$2,'Available LED Spectra'!E210,0)</f>
        <v>0</v>
      </c>
      <c r="F210" s="30">
        <f>IF('Available LED Spectra'!F210&gt;$H$2,'Available LED Spectra'!F210,0)</f>
        <v>0</v>
      </c>
    </row>
    <row r="211" spans="1:6" ht="16" x14ac:dyDescent="0.2">
      <c r="A211" s="2">
        <v>608</v>
      </c>
      <c r="B211" s="30">
        <f>IF('Available LED Spectra'!B211&gt;$H$2,'Available LED Spectra'!B211,0)</f>
        <v>0</v>
      </c>
      <c r="C211" s="30">
        <f>IF('Available LED Spectra'!C211&gt;$H$2,'Available LED Spectra'!C211,0)</f>
        <v>0</v>
      </c>
      <c r="D211" s="30">
        <f>IF('Available LED Spectra'!D211&gt;$H$2,'Available LED Spectra'!D211,0)</f>
        <v>0</v>
      </c>
      <c r="E211" s="30">
        <f>IF('Available LED Spectra'!E211&gt;$H$2,'Available LED Spectra'!E211,0)</f>
        <v>0</v>
      </c>
      <c r="F211" s="30">
        <f>IF('Available LED Spectra'!F211&gt;$H$2,'Available LED Spectra'!F211,0)</f>
        <v>0</v>
      </c>
    </row>
    <row r="212" spans="1:6" ht="16" x14ac:dyDescent="0.2">
      <c r="A212" s="2">
        <v>609</v>
      </c>
      <c r="B212" s="30">
        <f>IF('Available LED Spectra'!B212&gt;$H$2,'Available LED Spectra'!B212,0)</f>
        <v>0</v>
      </c>
      <c r="C212" s="30">
        <f>IF('Available LED Spectra'!C212&gt;$H$2,'Available LED Spectra'!C212,0)</f>
        <v>0</v>
      </c>
      <c r="D212" s="30">
        <f>IF('Available LED Spectra'!D212&gt;$H$2,'Available LED Spectra'!D212,0)</f>
        <v>0</v>
      </c>
      <c r="E212" s="30">
        <f>IF('Available LED Spectra'!E212&gt;$H$2,'Available LED Spectra'!E212,0)</f>
        <v>0</v>
      </c>
      <c r="F212" s="30">
        <f>IF('Available LED Spectra'!F212&gt;$H$2,'Available LED Spectra'!F212,0)</f>
        <v>0</v>
      </c>
    </row>
    <row r="213" spans="1:6" ht="16" x14ac:dyDescent="0.2">
      <c r="A213" s="2">
        <v>610</v>
      </c>
      <c r="B213" s="30">
        <f>IF('Available LED Spectra'!B213&gt;$H$2,'Available LED Spectra'!B213,0)</f>
        <v>0</v>
      </c>
      <c r="C213" s="30">
        <f>IF('Available LED Spectra'!C213&gt;$H$2,'Available LED Spectra'!C213,0)</f>
        <v>0</v>
      </c>
      <c r="D213" s="30">
        <f>IF('Available LED Spectra'!D213&gt;$H$2,'Available LED Spectra'!D213,0)</f>
        <v>0</v>
      </c>
      <c r="E213" s="30">
        <f>IF('Available LED Spectra'!E213&gt;$H$2,'Available LED Spectra'!E213,0)</f>
        <v>0</v>
      </c>
      <c r="F213" s="30">
        <f>IF('Available LED Spectra'!F213&gt;$H$2,'Available LED Spectra'!F213,0)</f>
        <v>0</v>
      </c>
    </row>
    <row r="214" spans="1:6" ht="16" x14ac:dyDescent="0.2">
      <c r="A214" s="2">
        <v>611</v>
      </c>
      <c r="B214" s="30">
        <f>IF('Available LED Spectra'!B214&gt;$H$2,'Available LED Spectra'!B214,0)</f>
        <v>0</v>
      </c>
      <c r="C214" s="30">
        <f>IF('Available LED Spectra'!C214&gt;$H$2,'Available LED Spectra'!C214,0)</f>
        <v>0</v>
      </c>
      <c r="D214" s="30">
        <f>IF('Available LED Spectra'!D214&gt;$H$2,'Available LED Spectra'!D214,0)</f>
        <v>0</v>
      </c>
      <c r="E214" s="30">
        <f>IF('Available LED Spectra'!E214&gt;$H$2,'Available LED Spectra'!E214,0)</f>
        <v>0</v>
      </c>
      <c r="F214" s="30">
        <f>IF('Available LED Spectra'!F214&gt;$H$2,'Available LED Spectra'!F214,0)</f>
        <v>0</v>
      </c>
    </row>
    <row r="215" spans="1:6" ht="16" x14ac:dyDescent="0.2">
      <c r="A215" s="2">
        <v>612</v>
      </c>
      <c r="B215" s="30">
        <f>IF('Available LED Spectra'!B215&gt;$H$2,'Available LED Spectra'!B215,0)</f>
        <v>0</v>
      </c>
      <c r="C215" s="30">
        <f>IF('Available LED Spectra'!C215&gt;$H$2,'Available LED Spectra'!C215,0)</f>
        <v>0</v>
      </c>
      <c r="D215" s="30">
        <f>IF('Available LED Spectra'!D215&gt;$H$2,'Available LED Spectra'!D215,0)</f>
        <v>0</v>
      </c>
      <c r="E215" s="30">
        <f>IF('Available LED Spectra'!E215&gt;$H$2,'Available LED Spectra'!E215,0)</f>
        <v>0</v>
      </c>
      <c r="F215" s="30">
        <f>IF('Available LED Spectra'!F215&gt;$H$2,'Available LED Spectra'!F215,0)</f>
        <v>0</v>
      </c>
    </row>
    <row r="216" spans="1:6" ht="16" x14ac:dyDescent="0.2">
      <c r="A216" s="2">
        <v>613</v>
      </c>
      <c r="B216" s="30">
        <f>IF('Available LED Spectra'!B216&gt;$H$2,'Available LED Spectra'!B216,0)</f>
        <v>0</v>
      </c>
      <c r="C216" s="30">
        <f>IF('Available LED Spectra'!C216&gt;$H$2,'Available LED Spectra'!C216,0)</f>
        <v>0</v>
      </c>
      <c r="D216" s="30">
        <f>IF('Available LED Spectra'!D216&gt;$H$2,'Available LED Spectra'!D216,0)</f>
        <v>0</v>
      </c>
      <c r="E216" s="30">
        <f>IF('Available LED Spectra'!E216&gt;$H$2,'Available LED Spectra'!E216,0)</f>
        <v>0</v>
      </c>
      <c r="F216" s="30">
        <f>IF('Available LED Spectra'!F216&gt;$H$2,'Available LED Spectra'!F216,0)</f>
        <v>0</v>
      </c>
    </row>
    <row r="217" spans="1:6" ht="16" x14ac:dyDescent="0.2">
      <c r="A217" s="2">
        <v>614</v>
      </c>
      <c r="B217" s="30">
        <f>IF('Available LED Spectra'!B217&gt;$H$2,'Available LED Spectra'!B217,0)</f>
        <v>0</v>
      </c>
      <c r="C217" s="30">
        <f>IF('Available LED Spectra'!C217&gt;$H$2,'Available LED Spectra'!C217,0)</f>
        <v>0</v>
      </c>
      <c r="D217" s="30">
        <f>IF('Available LED Spectra'!D217&gt;$H$2,'Available LED Spectra'!D217,0)</f>
        <v>0</v>
      </c>
      <c r="E217" s="30">
        <f>IF('Available LED Spectra'!E217&gt;$H$2,'Available LED Spectra'!E217,0)</f>
        <v>0</v>
      </c>
      <c r="F217" s="30">
        <f>IF('Available LED Spectra'!F217&gt;$H$2,'Available LED Spectra'!F217,0)</f>
        <v>0</v>
      </c>
    </row>
    <row r="218" spans="1:6" ht="16" x14ac:dyDescent="0.2">
      <c r="A218" s="2">
        <v>615</v>
      </c>
      <c r="B218" s="30">
        <f>IF('Available LED Spectra'!B218&gt;$H$2,'Available LED Spectra'!B218,0)</f>
        <v>0</v>
      </c>
      <c r="C218" s="30">
        <f>IF('Available LED Spectra'!C218&gt;$H$2,'Available LED Spectra'!C218,0)</f>
        <v>0</v>
      </c>
      <c r="D218" s="30">
        <f>IF('Available LED Spectra'!D218&gt;$H$2,'Available LED Spectra'!D218,0)</f>
        <v>0</v>
      </c>
      <c r="E218" s="30">
        <f>IF('Available LED Spectra'!E218&gt;$H$2,'Available LED Spectra'!E218,0)</f>
        <v>0</v>
      </c>
      <c r="F218" s="30">
        <f>IF('Available LED Spectra'!F218&gt;$H$2,'Available LED Spectra'!F218,0)</f>
        <v>0</v>
      </c>
    </row>
    <row r="219" spans="1:6" ht="16" x14ac:dyDescent="0.2">
      <c r="A219" s="2">
        <v>616</v>
      </c>
      <c r="B219" s="30">
        <f>IF('Available LED Spectra'!B219&gt;$H$2,'Available LED Spectra'!B219,0)</f>
        <v>0</v>
      </c>
      <c r="C219" s="30">
        <f>IF('Available LED Spectra'!C219&gt;$H$2,'Available LED Spectra'!C219,0)</f>
        <v>0</v>
      </c>
      <c r="D219" s="30">
        <f>IF('Available LED Spectra'!D219&gt;$H$2,'Available LED Spectra'!D219,0)</f>
        <v>0</v>
      </c>
      <c r="E219" s="30">
        <f>IF('Available LED Spectra'!E219&gt;$H$2,'Available LED Spectra'!E219,0)</f>
        <v>0</v>
      </c>
      <c r="F219" s="30">
        <f>IF('Available LED Spectra'!F219&gt;$H$2,'Available LED Spectra'!F219,0)</f>
        <v>0</v>
      </c>
    </row>
    <row r="220" spans="1:6" ht="16" x14ac:dyDescent="0.2">
      <c r="A220" s="2">
        <v>617</v>
      </c>
      <c r="B220" s="30">
        <f>IF('Available LED Spectra'!B220&gt;$H$2,'Available LED Spectra'!B220,0)</f>
        <v>0</v>
      </c>
      <c r="C220" s="30">
        <f>IF('Available LED Spectra'!C220&gt;$H$2,'Available LED Spectra'!C220,0)</f>
        <v>0</v>
      </c>
      <c r="D220" s="30">
        <f>IF('Available LED Spectra'!D220&gt;$H$2,'Available LED Spectra'!D220,0)</f>
        <v>0</v>
      </c>
      <c r="E220" s="30">
        <f>IF('Available LED Spectra'!E220&gt;$H$2,'Available LED Spectra'!E220,0)</f>
        <v>0</v>
      </c>
      <c r="F220" s="30">
        <f>IF('Available LED Spectra'!F220&gt;$H$2,'Available LED Spectra'!F220,0)</f>
        <v>0</v>
      </c>
    </row>
    <row r="221" spans="1:6" ht="16" x14ac:dyDescent="0.2">
      <c r="A221" s="2">
        <v>618</v>
      </c>
      <c r="B221" s="30">
        <f>IF('Available LED Spectra'!B221&gt;$H$2,'Available LED Spectra'!B221,0)</f>
        <v>0</v>
      </c>
      <c r="C221" s="30">
        <f>IF('Available LED Spectra'!C221&gt;$H$2,'Available LED Spectra'!C221,0)</f>
        <v>0</v>
      </c>
      <c r="D221" s="30">
        <f>IF('Available LED Spectra'!D221&gt;$H$2,'Available LED Spectra'!D221,0)</f>
        <v>0</v>
      </c>
      <c r="E221" s="30">
        <f>IF('Available LED Spectra'!E221&gt;$H$2,'Available LED Spectra'!E221,0)</f>
        <v>0</v>
      </c>
      <c r="F221" s="30">
        <f>IF('Available LED Spectra'!F221&gt;$H$2,'Available LED Spectra'!F221,0)</f>
        <v>0</v>
      </c>
    </row>
    <row r="222" spans="1:6" ht="16" x14ac:dyDescent="0.2">
      <c r="A222" s="2">
        <v>619</v>
      </c>
      <c r="B222" s="30">
        <f>IF('Available LED Spectra'!B222&gt;$H$2,'Available LED Spectra'!B222,0)</f>
        <v>0</v>
      </c>
      <c r="C222" s="30">
        <f>IF('Available LED Spectra'!C222&gt;$H$2,'Available LED Spectra'!C222,0)</f>
        <v>0</v>
      </c>
      <c r="D222" s="30">
        <f>IF('Available LED Spectra'!D222&gt;$H$2,'Available LED Spectra'!D222,0)</f>
        <v>0</v>
      </c>
      <c r="E222" s="30">
        <f>IF('Available LED Spectra'!E222&gt;$H$2,'Available LED Spectra'!E222,0)</f>
        <v>0</v>
      </c>
      <c r="F222" s="30">
        <f>IF('Available LED Spectra'!F222&gt;$H$2,'Available LED Spectra'!F222,0)</f>
        <v>0</v>
      </c>
    </row>
    <row r="223" spans="1:6" ht="16" x14ac:dyDescent="0.2">
      <c r="A223" s="2">
        <v>620</v>
      </c>
      <c r="B223" s="30">
        <f>IF('Available LED Spectra'!B223&gt;$H$2,'Available LED Spectra'!B223,0)</f>
        <v>0</v>
      </c>
      <c r="C223" s="30">
        <f>IF('Available LED Spectra'!C223&gt;$H$2,'Available LED Spectra'!C223,0)</f>
        <v>0</v>
      </c>
      <c r="D223" s="30">
        <f>IF('Available LED Spectra'!D223&gt;$H$2,'Available LED Spectra'!D223,0)</f>
        <v>0</v>
      </c>
      <c r="E223" s="30">
        <f>IF('Available LED Spectra'!E223&gt;$H$2,'Available LED Spectra'!E223,0)</f>
        <v>0</v>
      </c>
      <c r="F223" s="30">
        <f>IF('Available LED Spectra'!F223&gt;$H$2,'Available LED Spectra'!F223,0)</f>
        <v>0</v>
      </c>
    </row>
    <row r="224" spans="1:6" ht="16" x14ac:dyDescent="0.2">
      <c r="A224" s="2">
        <v>621</v>
      </c>
      <c r="B224" s="30">
        <f>IF('Available LED Spectra'!B224&gt;$H$2,'Available LED Spectra'!B224,0)</f>
        <v>0</v>
      </c>
      <c r="C224" s="30">
        <f>IF('Available LED Spectra'!C224&gt;$H$2,'Available LED Spectra'!C224,0)</f>
        <v>0</v>
      </c>
      <c r="D224" s="30">
        <f>IF('Available LED Spectra'!D224&gt;$H$2,'Available LED Spectra'!D224,0)</f>
        <v>0</v>
      </c>
      <c r="E224" s="30">
        <f>IF('Available LED Spectra'!E224&gt;$H$2,'Available LED Spectra'!E224,0)</f>
        <v>0</v>
      </c>
      <c r="F224" s="30">
        <f>IF('Available LED Spectra'!F224&gt;$H$2,'Available LED Spectra'!F224,0)</f>
        <v>0</v>
      </c>
    </row>
    <row r="225" spans="1:6" ht="16" x14ac:dyDescent="0.2">
      <c r="A225" s="2">
        <v>622</v>
      </c>
      <c r="B225" s="30">
        <f>IF('Available LED Spectra'!B225&gt;$H$2,'Available LED Spectra'!B225,0)</f>
        <v>0</v>
      </c>
      <c r="C225" s="30">
        <f>IF('Available LED Spectra'!C225&gt;$H$2,'Available LED Spectra'!C225,0)</f>
        <v>0</v>
      </c>
      <c r="D225" s="30">
        <f>IF('Available LED Spectra'!D225&gt;$H$2,'Available LED Spectra'!D225,0)</f>
        <v>0</v>
      </c>
      <c r="E225" s="30">
        <f>IF('Available LED Spectra'!E225&gt;$H$2,'Available LED Spectra'!E225,0)</f>
        <v>0</v>
      </c>
      <c r="F225" s="30">
        <f>IF('Available LED Spectra'!F225&gt;$H$2,'Available LED Spectra'!F225,0)</f>
        <v>0</v>
      </c>
    </row>
    <row r="226" spans="1:6" ht="16" x14ac:dyDescent="0.2">
      <c r="A226" s="2">
        <v>623</v>
      </c>
      <c r="B226" s="30">
        <f>IF('Available LED Spectra'!B226&gt;$H$2,'Available LED Spectra'!B226,0)</f>
        <v>0</v>
      </c>
      <c r="C226" s="30">
        <f>IF('Available LED Spectra'!C226&gt;$H$2,'Available LED Spectra'!C226,0)</f>
        <v>0</v>
      </c>
      <c r="D226" s="30">
        <f>IF('Available LED Spectra'!D226&gt;$H$2,'Available LED Spectra'!D226,0)</f>
        <v>0</v>
      </c>
      <c r="E226" s="30">
        <f>IF('Available LED Spectra'!E226&gt;$H$2,'Available LED Spectra'!E226,0)</f>
        <v>0</v>
      </c>
      <c r="F226" s="30">
        <f>IF('Available LED Spectra'!F226&gt;$H$2,'Available LED Spectra'!F226,0)</f>
        <v>0</v>
      </c>
    </row>
    <row r="227" spans="1:6" ht="16" x14ac:dyDescent="0.2">
      <c r="A227" s="2">
        <v>624</v>
      </c>
      <c r="B227" s="30">
        <f>IF('Available LED Spectra'!B227&gt;$H$2,'Available LED Spectra'!B227,0)</f>
        <v>0</v>
      </c>
      <c r="C227" s="30">
        <f>IF('Available LED Spectra'!C227&gt;$H$2,'Available LED Spectra'!C227,0)</f>
        <v>0</v>
      </c>
      <c r="D227" s="30">
        <f>IF('Available LED Spectra'!D227&gt;$H$2,'Available LED Spectra'!D227,0)</f>
        <v>0</v>
      </c>
      <c r="E227" s="30">
        <f>IF('Available LED Spectra'!E227&gt;$H$2,'Available LED Spectra'!E227,0)</f>
        <v>0</v>
      </c>
      <c r="F227" s="30">
        <f>IF('Available LED Spectra'!F227&gt;$H$2,'Available LED Spectra'!F227,0)</f>
        <v>0</v>
      </c>
    </row>
    <row r="228" spans="1:6" ht="16" x14ac:dyDescent="0.2">
      <c r="A228" s="2">
        <v>625</v>
      </c>
      <c r="B228" s="30">
        <f>IF('Available LED Spectra'!B228&gt;$H$2,'Available LED Spectra'!B228,0)</f>
        <v>0</v>
      </c>
      <c r="C228" s="30">
        <f>IF('Available LED Spectra'!C228&gt;$H$2,'Available LED Spectra'!C228,0)</f>
        <v>0</v>
      </c>
      <c r="D228" s="30">
        <f>IF('Available LED Spectra'!D228&gt;$H$2,'Available LED Spectra'!D228,0)</f>
        <v>0</v>
      </c>
      <c r="E228" s="30">
        <f>IF('Available LED Spectra'!E228&gt;$H$2,'Available LED Spectra'!E228,0)</f>
        <v>0</v>
      </c>
      <c r="F228" s="30">
        <f>IF('Available LED Spectra'!F228&gt;$H$2,'Available LED Spectra'!F228,0)</f>
        <v>0</v>
      </c>
    </row>
    <row r="229" spans="1:6" ht="16" x14ac:dyDescent="0.2">
      <c r="A229" s="2">
        <v>626</v>
      </c>
      <c r="B229" s="30">
        <f>IF('Available LED Spectra'!B229&gt;$H$2,'Available LED Spectra'!B229,0)</f>
        <v>0</v>
      </c>
      <c r="C229" s="30">
        <f>IF('Available LED Spectra'!C229&gt;$H$2,'Available LED Spectra'!C229,0)</f>
        <v>0</v>
      </c>
      <c r="D229" s="30">
        <f>IF('Available LED Spectra'!D229&gt;$H$2,'Available LED Spectra'!D229,0)</f>
        <v>0</v>
      </c>
      <c r="E229" s="30">
        <f>IF('Available LED Spectra'!E229&gt;$H$2,'Available LED Spectra'!E229,0)</f>
        <v>0</v>
      </c>
      <c r="F229" s="30">
        <f>IF('Available LED Spectra'!F229&gt;$H$2,'Available LED Spectra'!F229,0)</f>
        <v>0</v>
      </c>
    </row>
    <row r="230" spans="1:6" ht="16" x14ac:dyDescent="0.2">
      <c r="A230" s="2">
        <v>627</v>
      </c>
      <c r="B230" s="30">
        <f>IF('Available LED Spectra'!B230&gt;$H$2,'Available LED Spectra'!B230,0)</f>
        <v>0</v>
      </c>
      <c r="C230" s="30">
        <f>IF('Available LED Spectra'!C230&gt;$H$2,'Available LED Spectra'!C230,0)</f>
        <v>0</v>
      </c>
      <c r="D230" s="30">
        <f>IF('Available LED Spectra'!D230&gt;$H$2,'Available LED Spectra'!D230,0)</f>
        <v>0</v>
      </c>
      <c r="E230" s="30">
        <f>IF('Available LED Spectra'!E230&gt;$H$2,'Available LED Spectra'!E230,0)</f>
        <v>0</v>
      </c>
      <c r="F230" s="30">
        <f>IF('Available LED Spectra'!F230&gt;$H$2,'Available LED Spectra'!F230,0)</f>
        <v>0</v>
      </c>
    </row>
    <row r="231" spans="1:6" ht="16" x14ac:dyDescent="0.2">
      <c r="A231" s="2">
        <v>628</v>
      </c>
      <c r="B231" s="30">
        <f>IF('Available LED Spectra'!B231&gt;$H$2,'Available LED Spectra'!B231,0)</f>
        <v>0</v>
      </c>
      <c r="C231" s="30">
        <f>IF('Available LED Spectra'!C231&gt;$H$2,'Available LED Spectra'!C231,0)</f>
        <v>0</v>
      </c>
      <c r="D231" s="30">
        <f>IF('Available LED Spectra'!D231&gt;$H$2,'Available LED Spectra'!D231,0)</f>
        <v>0</v>
      </c>
      <c r="E231" s="30">
        <f>IF('Available LED Spectra'!E231&gt;$H$2,'Available LED Spectra'!E231,0)</f>
        <v>0</v>
      </c>
      <c r="F231" s="30">
        <f>IF('Available LED Spectra'!F231&gt;$H$2,'Available LED Spectra'!F231,0)</f>
        <v>0</v>
      </c>
    </row>
    <row r="232" spans="1:6" ht="16" x14ac:dyDescent="0.2">
      <c r="A232" s="2">
        <v>629</v>
      </c>
      <c r="B232" s="30">
        <f>IF('Available LED Spectra'!B232&gt;$H$2,'Available LED Spectra'!B232,0)</f>
        <v>0</v>
      </c>
      <c r="C232" s="30">
        <f>IF('Available LED Spectra'!C232&gt;$H$2,'Available LED Spectra'!C232,0)</f>
        <v>0</v>
      </c>
      <c r="D232" s="30">
        <f>IF('Available LED Spectra'!D232&gt;$H$2,'Available LED Spectra'!D232,0)</f>
        <v>0</v>
      </c>
      <c r="E232" s="30">
        <f>IF('Available LED Spectra'!E232&gt;$H$2,'Available LED Spectra'!E232,0)</f>
        <v>0</v>
      </c>
      <c r="F232" s="30">
        <f>IF('Available LED Spectra'!F232&gt;$H$2,'Available LED Spectra'!F232,0)</f>
        <v>0</v>
      </c>
    </row>
    <row r="233" spans="1:6" ht="16" x14ac:dyDescent="0.2">
      <c r="A233" s="2">
        <v>630</v>
      </c>
      <c r="B233" s="30">
        <f>IF('Available LED Spectra'!B233&gt;$H$2,'Available LED Spectra'!B233,0)</f>
        <v>0</v>
      </c>
      <c r="C233" s="30">
        <f>IF('Available LED Spectra'!C233&gt;$H$2,'Available LED Spectra'!C233,0)</f>
        <v>0</v>
      </c>
      <c r="D233" s="30">
        <f>IF('Available LED Spectra'!D233&gt;$H$2,'Available LED Spectra'!D233,0)</f>
        <v>0</v>
      </c>
      <c r="E233" s="30">
        <f>IF('Available LED Spectra'!E233&gt;$H$2,'Available LED Spectra'!E233,0)</f>
        <v>0</v>
      </c>
      <c r="F233" s="30">
        <f>IF('Available LED Spectra'!F233&gt;$H$2,'Available LED Spectra'!F233,0)</f>
        <v>0</v>
      </c>
    </row>
    <row r="234" spans="1:6" ht="16" x14ac:dyDescent="0.2">
      <c r="A234" s="2">
        <v>631</v>
      </c>
      <c r="B234" s="30">
        <f>IF('Available LED Spectra'!B234&gt;$H$2,'Available LED Spectra'!B234,0)</f>
        <v>0</v>
      </c>
      <c r="C234" s="30">
        <f>IF('Available LED Spectra'!C234&gt;$H$2,'Available LED Spectra'!C234,0)</f>
        <v>0</v>
      </c>
      <c r="D234" s="30">
        <f>IF('Available LED Spectra'!D234&gt;$H$2,'Available LED Spectra'!D234,0)</f>
        <v>0</v>
      </c>
      <c r="E234" s="30">
        <f>IF('Available LED Spectra'!E234&gt;$H$2,'Available LED Spectra'!E234,0)</f>
        <v>0</v>
      </c>
      <c r="F234" s="30">
        <f>IF('Available LED Spectra'!F234&gt;$H$2,'Available LED Spectra'!F234,0)</f>
        <v>0</v>
      </c>
    </row>
    <row r="235" spans="1:6" ht="16" x14ac:dyDescent="0.2">
      <c r="A235" s="2">
        <v>632</v>
      </c>
      <c r="B235" s="30">
        <f>IF('Available LED Spectra'!B235&gt;$H$2,'Available LED Spectra'!B235,0)</f>
        <v>0</v>
      </c>
      <c r="C235" s="30">
        <f>IF('Available LED Spectra'!C235&gt;$H$2,'Available LED Spectra'!C235,0)</f>
        <v>0</v>
      </c>
      <c r="D235" s="30">
        <f>IF('Available LED Spectra'!D235&gt;$H$2,'Available LED Spectra'!D235,0)</f>
        <v>0</v>
      </c>
      <c r="E235" s="30">
        <f>IF('Available LED Spectra'!E235&gt;$H$2,'Available LED Spectra'!E235,0)</f>
        <v>0</v>
      </c>
      <c r="F235" s="30">
        <f>IF('Available LED Spectra'!F235&gt;$H$2,'Available LED Spectra'!F235,0)</f>
        <v>0</v>
      </c>
    </row>
    <row r="236" spans="1:6" ht="16" x14ac:dyDescent="0.2">
      <c r="A236" s="2">
        <v>633</v>
      </c>
      <c r="B236" s="30">
        <f>IF('Available LED Spectra'!B236&gt;$H$2,'Available LED Spectra'!B236,0)</f>
        <v>0</v>
      </c>
      <c r="C236" s="30">
        <f>IF('Available LED Spectra'!C236&gt;$H$2,'Available LED Spectra'!C236,0)</f>
        <v>0</v>
      </c>
      <c r="D236" s="30">
        <f>IF('Available LED Spectra'!D236&gt;$H$2,'Available LED Spectra'!D236,0)</f>
        <v>0</v>
      </c>
      <c r="E236" s="30">
        <f>IF('Available LED Spectra'!E236&gt;$H$2,'Available LED Spectra'!E236,0)</f>
        <v>0</v>
      </c>
      <c r="F236" s="30">
        <f>IF('Available LED Spectra'!F236&gt;$H$2,'Available LED Spectra'!F236,0)</f>
        <v>0</v>
      </c>
    </row>
    <row r="237" spans="1:6" ht="16" x14ac:dyDescent="0.2">
      <c r="A237" s="2">
        <v>634</v>
      </c>
      <c r="B237" s="30">
        <f>IF('Available LED Spectra'!B237&gt;$H$2,'Available LED Spectra'!B237,0)</f>
        <v>0</v>
      </c>
      <c r="C237" s="30">
        <f>IF('Available LED Spectra'!C237&gt;$H$2,'Available LED Spectra'!C237,0)</f>
        <v>0</v>
      </c>
      <c r="D237" s="30">
        <f>IF('Available LED Spectra'!D237&gt;$H$2,'Available LED Spectra'!D237,0)</f>
        <v>0</v>
      </c>
      <c r="E237" s="30">
        <f>IF('Available LED Spectra'!E237&gt;$H$2,'Available LED Spectra'!E237,0)</f>
        <v>0</v>
      </c>
      <c r="F237" s="30">
        <f>IF('Available LED Spectra'!F237&gt;$H$2,'Available LED Spectra'!F237,0)</f>
        <v>0</v>
      </c>
    </row>
    <row r="238" spans="1:6" ht="16" x14ac:dyDescent="0.2">
      <c r="A238" s="2">
        <v>635</v>
      </c>
      <c r="B238" s="30">
        <f>IF('Available LED Spectra'!B238&gt;$H$2,'Available LED Spectra'!B238,0)</f>
        <v>0</v>
      </c>
      <c r="C238" s="30">
        <f>IF('Available LED Spectra'!C238&gt;$H$2,'Available LED Spectra'!C238,0)</f>
        <v>0</v>
      </c>
      <c r="D238" s="30">
        <f>IF('Available LED Spectra'!D238&gt;$H$2,'Available LED Spectra'!D238,0)</f>
        <v>0</v>
      </c>
      <c r="E238" s="30">
        <f>IF('Available LED Spectra'!E238&gt;$H$2,'Available LED Spectra'!E238,0)</f>
        <v>0</v>
      </c>
      <c r="F238" s="30">
        <f>IF('Available LED Spectra'!F238&gt;$H$2,'Available LED Spectra'!F238,0)</f>
        <v>1.4688648672180999E-6</v>
      </c>
    </row>
    <row r="239" spans="1:6" ht="16" x14ac:dyDescent="0.2">
      <c r="A239" s="2">
        <v>636</v>
      </c>
      <c r="B239" s="30">
        <f>IF('Available LED Spectra'!B239&gt;$H$2,'Available LED Spectra'!B239,0)</f>
        <v>0</v>
      </c>
      <c r="C239" s="30">
        <f>IF('Available LED Spectra'!C239&gt;$H$2,'Available LED Spectra'!C239,0)</f>
        <v>0</v>
      </c>
      <c r="D239" s="30">
        <f>IF('Available LED Spectra'!D239&gt;$H$2,'Available LED Spectra'!D239,0)</f>
        <v>0</v>
      </c>
      <c r="E239" s="30">
        <f>IF('Available LED Spectra'!E239&gt;$H$2,'Available LED Spectra'!E239,0)</f>
        <v>0</v>
      </c>
      <c r="F239" s="30">
        <f>IF('Available LED Spectra'!F239&gt;$H$2,'Available LED Spectra'!F239,0)</f>
        <v>2.4455362944486101E-6</v>
      </c>
    </row>
    <row r="240" spans="1:6" ht="16" x14ac:dyDescent="0.2">
      <c r="A240" s="2">
        <v>637</v>
      </c>
      <c r="B240" s="30">
        <f>IF('Available LED Spectra'!B240&gt;$H$2,'Available LED Spectra'!B240,0)</f>
        <v>0</v>
      </c>
      <c r="C240" s="30">
        <f>IF('Available LED Spectra'!C240&gt;$H$2,'Available LED Spectra'!C240,0)</f>
        <v>0</v>
      </c>
      <c r="D240" s="30">
        <f>IF('Available LED Spectra'!D240&gt;$H$2,'Available LED Spectra'!D240,0)</f>
        <v>0</v>
      </c>
      <c r="E240" s="30">
        <f>IF('Available LED Spectra'!E240&gt;$H$2,'Available LED Spectra'!E240,0)</f>
        <v>0</v>
      </c>
      <c r="F240" s="30">
        <f>IF('Available LED Spectra'!F240&gt;$H$2,'Available LED Spectra'!F240,0)</f>
        <v>4.2354065346147802E-6</v>
      </c>
    </row>
    <row r="241" spans="1:6" ht="16" x14ac:dyDescent="0.2">
      <c r="A241" s="2">
        <v>638</v>
      </c>
      <c r="B241" s="30">
        <f>IF('Available LED Spectra'!B241&gt;$H$2,'Available LED Spectra'!B241,0)</f>
        <v>0</v>
      </c>
      <c r="C241" s="30">
        <f>IF('Available LED Spectra'!C241&gt;$H$2,'Available LED Spectra'!C241,0)</f>
        <v>0</v>
      </c>
      <c r="D241" s="30">
        <f>IF('Available LED Spectra'!D241&gt;$H$2,'Available LED Spectra'!D241,0)</f>
        <v>0</v>
      </c>
      <c r="E241" s="30">
        <f>IF('Available LED Spectra'!E241&gt;$H$2,'Available LED Spectra'!E241,0)</f>
        <v>0</v>
      </c>
      <c r="F241" s="30">
        <f>IF('Available LED Spectra'!F241&gt;$H$2,'Available LED Spectra'!F241,0)</f>
        <v>7.48429012172965E-6</v>
      </c>
    </row>
    <row r="242" spans="1:6" ht="16" x14ac:dyDescent="0.2">
      <c r="A242" s="2">
        <v>639</v>
      </c>
      <c r="B242" s="30">
        <f>IF('Available LED Spectra'!B242&gt;$H$2,'Available LED Spectra'!B242,0)</f>
        <v>0</v>
      </c>
      <c r="C242" s="30">
        <f>IF('Available LED Spectra'!C242&gt;$H$2,'Available LED Spectra'!C242,0)</f>
        <v>0</v>
      </c>
      <c r="D242" s="30">
        <f>IF('Available LED Spectra'!D242&gt;$H$2,'Available LED Spectra'!D242,0)</f>
        <v>0</v>
      </c>
      <c r="E242" s="30">
        <f>IF('Available LED Spectra'!E242&gt;$H$2,'Available LED Spectra'!E242,0)</f>
        <v>0</v>
      </c>
      <c r="F242" s="30">
        <f>IF('Available LED Spectra'!F242&gt;$H$2,'Available LED Spectra'!F242,0)</f>
        <v>1.4069869785357E-5</v>
      </c>
    </row>
    <row r="243" spans="1:6" ht="16" x14ac:dyDescent="0.2">
      <c r="A243" s="2">
        <v>640</v>
      </c>
      <c r="B243" s="30">
        <f>IF('Available LED Spectra'!B243&gt;$H$2,'Available LED Spectra'!B243,0)</f>
        <v>0</v>
      </c>
      <c r="C243" s="30">
        <f>IF('Available LED Spectra'!C243&gt;$H$2,'Available LED Spectra'!C243,0)</f>
        <v>0</v>
      </c>
      <c r="D243" s="30">
        <f>IF('Available LED Spectra'!D243&gt;$H$2,'Available LED Spectra'!D243,0)</f>
        <v>0</v>
      </c>
      <c r="E243" s="30">
        <f>IF('Available LED Spectra'!E243&gt;$H$2,'Available LED Spectra'!E243,0)</f>
        <v>0</v>
      </c>
      <c r="F243" s="30">
        <f>IF('Available LED Spectra'!F243&gt;$H$2,'Available LED Spectra'!F243,0)</f>
        <v>2.7444692913413899E-5</v>
      </c>
    </row>
    <row r="244" spans="1:6" ht="16" x14ac:dyDescent="0.2">
      <c r="A244" s="2">
        <v>641</v>
      </c>
      <c r="B244" s="30">
        <f>IF('Available LED Spectra'!B244&gt;$H$2,'Available LED Spectra'!B244,0)</f>
        <v>0</v>
      </c>
      <c r="C244" s="30">
        <f>IF('Available LED Spectra'!C244&gt;$H$2,'Available LED Spectra'!C244,0)</f>
        <v>0</v>
      </c>
      <c r="D244" s="30">
        <f>IF('Available LED Spectra'!D244&gt;$H$2,'Available LED Spectra'!D244,0)</f>
        <v>0</v>
      </c>
      <c r="E244" s="30">
        <f>IF('Available LED Spectra'!E244&gt;$H$2,'Available LED Spectra'!E244,0)</f>
        <v>0</v>
      </c>
      <c r="F244" s="30">
        <f>IF('Available LED Spectra'!F244&gt;$H$2,'Available LED Spectra'!F244,0)</f>
        <v>5.7983153461442898E-5</v>
      </c>
    </row>
    <row r="245" spans="1:6" ht="16" x14ac:dyDescent="0.2">
      <c r="A245" s="2">
        <v>642</v>
      </c>
      <c r="B245" s="30">
        <f>IF('Available LED Spectra'!B245&gt;$H$2,'Available LED Spectra'!B245,0)</f>
        <v>0</v>
      </c>
      <c r="C245" s="30">
        <f>IF('Available LED Spectra'!C245&gt;$H$2,'Available LED Spectra'!C245,0)</f>
        <v>0</v>
      </c>
      <c r="D245" s="30">
        <f>IF('Available LED Spectra'!D245&gt;$H$2,'Available LED Spectra'!D245,0)</f>
        <v>0</v>
      </c>
      <c r="E245" s="30">
        <f>IF('Available LED Spectra'!E245&gt;$H$2,'Available LED Spectra'!E245,0)</f>
        <v>0</v>
      </c>
      <c r="F245" s="30">
        <f>IF('Available LED Spectra'!F245&gt;$H$2,'Available LED Spectra'!F245,0)</f>
        <v>1.2595262507984699E-4</v>
      </c>
    </row>
    <row r="246" spans="1:6" ht="16" x14ac:dyDescent="0.2">
      <c r="A246" s="2">
        <v>643</v>
      </c>
      <c r="B246" s="30">
        <f>IF('Available LED Spectra'!B246&gt;$H$2,'Available LED Spectra'!B246,0)</f>
        <v>0</v>
      </c>
      <c r="C246" s="30">
        <f>IF('Available LED Spectra'!C246&gt;$H$2,'Available LED Spectra'!C246,0)</f>
        <v>0</v>
      </c>
      <c r="D246" s="30">
        <f>IF('Available LED Spectra'!D246&gt;$H$2,'Available LED Spectra'!D246,0)</f>
        <v>0</v>
      </c>
      <c r="E246" s="30">
        <f>IF('Available LED Spectra'!E246&gt;$H$2,'Available LED Spectra'!E246,0)</f>
        <v>0</v>
      </c>
      <c r="F246" s="30">
        <f>IF('Available LED Spectra'!F246&gt;$H$2,'Available LED Spectra'!F246,0)</f>
        <v>2.9707375137489998E-4</v>
      </c>
    </row>
    <row r="247" spans="1:6" ht="16" x14ac:dyDescent="0.2">
      <c r="A247" s="2">
        <v>644</v>
      </c>
      <c r="B247" s="30">
        <f>IF('Available LED Spectra'!B247&gt;$H$2,'Available LED Spectra'!B247,0)</f>
        <v>0</v>
      </c>
      <c r="C247" s="30">
        <f>IF('Available LED Spectra'!C247&gt;$H$2,'Available LED Spectra'!C247,0)</f>
        <v>0</v>
      </c>
      <c r="D247" s="30">
        <f>IF('Available LED Spectra'!D247&gt;$H$2,'Available LED Spectra'!D247,0)</f>
        <v>0</v>
      </c>
      <c r="E247" s="30">
        <f>IF('Available LED Spectra'!E247&gt;$H$2,'Available LED Spectra'!E247,0)</f>
        <v>0</v>
      </c>
      <c r="F247" s="30">
        <f>IF('Available LED Spectra'!F247&gt;$H$2,'Available LED Spectra'!F247,0)</f>
        <v>6.91866630059168E-4</v>
      </c>
    </row>
    <row r="248" spans="1:6" ht="16" x14ac:dyDescent="0.2">
      <c r="A248" s="2">
        <v>645</v>
      </c>
      <c r="B248" s="30">
        <f>IF('Available LED Spectra'!B248&gt;$H$2,'Available LED Spectra'!B248,0)</f>
        <v>0</v>
      </c>
      <c r="C248" s="30">
        <f>IF('Available LED Spectra'!C248&gt;$H$2,'Available LED Spectra'!C248,0)</f>
        <v>0</v>
      </c>
      <c r="D248" s="30">
        <f>IF('Available LED Spectra'!D248&gt;$H$2,'Available LED Spectra'!D248,0)</f>
        <v>0</v>
      </c>
      <c r="E248" s="30">
        <f>IF('Available LED Spectra'!E248&gt;$H$2,'Available LED Spectra'!E248,0)</f>
        <v>0</v>
      </c>
      <c r="F248" s="30">
        <f>IF('Available LED Spectra'!F248&gt;$H$2,'Available LED Spectra'!F248,0)</f>
        <v>1.4596240041280799E-3</v>
      </c>
    </row>
    <row r="249" spans="1:6" ht="16" x14ac:dyDescent="0.2">
      <c r="A249" s="2">
        <v>646</v>
      </c>
      <c r="B249" s="30">
        <f>IF('Available LED Spectra'!B249&gt;$H$2,'Available LED Spectra'!B249,0)</f>
        <v>0</v>
      </c>
      <c r="C249" s="30">
        <f>IF('Available LED Spectra'!C249&gt;$H$2,'Available LED Spectra'!C249,0)</f>
        <v>0</v>
      </c>
      <c r="D249" s="30">
        <f>IF('Available LED Spectra'!D249&gt;$H$2,'Available LED Spectra'!D249,0)</f>
        <v>0</v>
      </c>
      <c r="E249" s="30">
        <f>IF('Available LED Spectra'!E249&gt;$H$2,'Available LED Spectra'!E249,0)</f>
        <v>0</v>
      </c>
      <c r="F249" s="30">
        <f>IF('Available LED Spectra'!F249&gt;$H$2,'Available LED Spectra'!F249,0)</f>
        <v>2.5299198592412899E-3</v>
      </c>
    </row>
    <row r="250" spans="1:6" ht="16" x14ac:dyDescent="0.2">
      <c r="A250" s="2">
        <v>647</v>
      </c>
      <c r="B250" s="30">
        <f>IF('Available LED Spectra'!B250&gt;$H$2,'Available LED Spectra'!B250,0)</f>
        <v>0</v>
      </c>
      <c r="C250" s="30">
        <f>IF('Available LED Spectra'!C250&gt;$H$2,'Available LED Spectra'!C250,0)</f>
        <v>0</v>
      </c>
      <c r="D250" s="30">
        <f>IF('Available LED Spectra'!D250&gt;$H$2,'Available LED Spectra'!D250,0)</f>
        <v>0</v>
      </c>
      <c r="E250" s="30">
        <f>IF('Available LED Spectra'!E250&gt;$H$2,'Available LED Spectra'!E250,0)</f>
        <v>0</v>
      </c>
      <c r="F250" s="30">
        <f>IF('Available LED Spectra'!F250&gt;$H$2,'Available LED Spectra'!F250,0)</f>
        <v>3.55051896476293E-3</v>
      </c>
    </row>
    <row r="251" spans="1:6" ht="16" x14ac:dyDescent="0.2">
      <c r="A251" s="2">
        <v>648</v>
      </c>
      <c r="B251" s="30">
        <f>IF('Available LED Spectra'!B251&gt;$H$2,'Available LED Spectra'!B251,0)</f>
        <v>0</v>
      </c>
      <c r="C251" s="30">
        <f>IF('Available LED Spectra'!C251&gt;$H$2,'Available LED Spectra'!C251,0)</f>
        <v>0</v>
      </c>
      <c r="D251" s="30">
        <f>IF('Available LED Spectra'!D251&gt;$H$2,'Available LED Spectra'!D251,0)</f>
        <v>0</v>
      </c>
      <c r="E251" s="30">
        <f>IF('Available LED Spectra'!E251&gt;$H$2,'Available LED Spectra'!E251,0)</f>
        <v>0</v>
      </c>
      <c r="F251" s="30">
        <f>IF('Available LED Spectra'!F251&gt;$H$2,'Available LED Spectra'!F251,0)</f>
        <v>4.3128266209692696E-3</v>
      </c>
    </row>
    <row r="252" spans="1:6" ht="16" x14ac:dyDescent="0.2">
      <c r="A252" s="2">
        <v>649</v>
      </c>
      <c r="B252" s="30">
        <f>IF('Available LED Spectra'!B252&gt;$H$2,'Available LED Spectra'!B252,0)</f>
        <v>0</v>
      </c>
      <c r="C252" s="30">
        <f>IF('Available LED Spectra'!C252&gt;$H$2,'Available LED Spectra'!C252,0)</f>
        <v>0</v>
      </c>
      <c r="D252" s="30">
        <f>IF('Available LED Spectra'!D252&gt;$H$2,'Available LED Spectra'!D252,0)</f>
        <v>0</v>
      </c>
      <c r="E252" s="30">
        <f>IF('Available LED Spectra'!E252&gt;$H$2,'Available LED Spectra'!E252,0)</f>
        <v>0</v>
      </c>
      <c r="F252" s="30">
        <f>IF('Available LED Spectra'!F252&gt;$H$2,'Available LED Spectra'!F252,0)</f>
        <v>4.8542618626478198E-3</v>
      </c>
    </row>
    <row r="253" spans="1:6" ht="16" x14ac:dyDescent="0.2">
      <c r="A253" s="2">
        <v>650</v>
      </c>
      <c r="B253" s="30">
        <f>IF('Available LED Spectra'!B253&gt;$H$2,'Available LED Spectra'!B253,0)</f>
        <v>0</v>
      </c>
      <c r="C253" s="30">
        <f>IF('Available LED Spectra'!C253&gt;$H$2,'Available LED Spectra'!C253,0)</f>
        <v>0</v>
      </c>
      <c r="D253" s="30">
        <f>IF('Available LED Spectra'!D253&gt;$H$2,'Available LED Spectra'!D253,0)</f>
        <v>0</v>
      </c>
      <c r="E253" s="30">
        <f>IF('Available LED Spectra'!E253&gt;$H$2,'Available LED Spectra'!E253,0)</f>
        <v>0</v>
      </c>
      <c r="F253" s="30">
        <f>IF('Available LED Spectra'!F253&gt;$H$2,'Available LED Spectra'!F253,0)</f>
        <v>5.2913116383393197E-3</v>
      </c>
    </row>
    <row r="254" spans="1:6" ht="16" x14ac:dyDescent="0.2">
      <c r="A254" s="2">
        <v>651</v>
      </c>
      <c r="B254" s="30">
        <f>IF('Available LED Spectra'!B254&gt;$H$2,'Available LED Spectra'!B254,0)</f>
        <v>0</v>
      </c>
      <c r="C254" s="30">
        <f>IF('Available LED Spectra'!C254&gt;$H$2,'Available LED Spectra'!C254,0)</f>
        <v>0</v>
      </c>
      <c r="D254" s="30">
        <f>IF('Available LED Spectra'!D254&gt;$H$2,'Available LED Spectra'!D254,0)</f>
        <v>0</v>
      </c>
      <c r="E254" s="30">
        <f>IF('Available LED Spectra'!E254&gt;$H$2,'Available LED Spectra'!E254,0)</f>
        <v>0</v>
      </c>
      <c r="F254" s="30">
        <f>IF('Available LED Spectra'!F254&gt;$H$2,'Available LED Spectra'!F254,0)</f>
        <v>5.68681419619346E-3</v>
      </c>
    </row>
    <row r="255" spans="1:6" ht="16" x14ac:dyDescent="0.2">
      <c r="A255" s="2">
        <v>652</v>
      </c>
      <c r="B255" s="30">
        <f>IF('Available LED Spectra'!B255&gt;$H$2,'Available LED Spectra'!B255,0)</f>
        <v>0</v>
      </c>
      <c r="C255" s="30">
        <f>IF('Available LED Spectra'!C255&gt;$H$2,'Available LED Spectra'!C255,0)</f>
        <v>0</v>
      </c>
      <c r="D255" s="30">
        <f>IF('Available LED Spectra'!D255&gt;$H$2,'Available LED Spectra'!D255,0)</f>
        <v>0</v>
      </c>
      <c r="E255" s="30">
        <f>IF('Available LED Spectra'!E255&gt;$H$2,'Available LED Spectra'!E255,0)</f>
        <v>0</v>
      </c>
      <c r="F255" s="30">
        <f>IF('Available LED Spectra'!F255&gt;$H$2,'Available LED Spectra'!F255,0)</f>
        <v>6.0355653235735496E-3</v>
      </c>
    </row>
    <row r="256" spans="1:6" ht="16" x14ac:dyDescent="0.2">
      <c r="A256" s="2">
        <v>653</v>
      </c>
      <c r="B256" s="30">
        <f>IF('Available LED Spectra'!B256&gt;$H$2,'Available LED Spectra'!B256,0)</f>
        <v>0</v>
      </c>
      <c r="C256" s="30">
        <f>IF('Available LED Spectra'!C256&gt;$H$2,'Available LED Spectra'!C256,0)</f>
        <v>0</v>
      </c>
      <c r="D256" s="30">
        <f>IF('Available LED Spectra'!D256&gt;$H$2,'Available LED Spectra'!D256,0)</f>
        <v>0</v>
      </c>
      <c r="E256" s="30">
        <f>IF('Available LED Spectra'!E256&gt;$H$2,'Available LED Spectra'!E256,0)</f>
        <v>0</v>
      </c>
      <c r="F256" s="30">
        <f>IF('Available LED Spectra'!F256&gt;$H$2,'Available LED Spectra'!F256,0)</f>
        <v>6.36136844779755E-3</v>
      </c>
    </row>
    <row r="257" spans="1:6" ht="16" x14ac:dyDescent="0.2">
      <c r="A257" s="2">
        <v>654</v>
      </c>
      <c r="B257" s="30">
        <f>IF('Available LED Spectra'!B257&gt;$H$2,'Available LED Spectra'!B257,0)</f>
        <v>0</v>
      </c>
      <c r="C257" s="30">
        <f>IF('Available LED Spectra'!C257&gt;$H$2,'Available LED Spectra'!C257,0)</f>
        <v>0</v>
      </c>
      <c r="D257" s="30">
        <f>IF('Available LED Spectra'!D257&gt;$H$2,'Available LED Spectra'!D257,0)</f>
        <v>0</v>
      </c>
      <c r="E257" s="30">
        <f>IF('Available LED Spectra'!E257&gt;$H$2,'Available LED Spectra'!E257,0)</f>
        <v>0</v>
      </c>
      <c r="F257" s="30">
        <f>IF('Available LED Spectra'!F257&gt;$H$2,'Available LED Spectra'!F257,0)</f>
        <v>6.56431808734626E-3</v>
      </c>
    </row>
    <row r="258" spans="1:6" ht="16" x14ac:dyDescent="0.2">
      <c r="A258" s="2">
        <v>655</v>
      </c>
      <c r="B258" s="30">
        <f>IF('Available LED Spectra'!B258&gt;$H$2,'Available LED Spectra'!B258,0)</f>
        <v>0</v>
      </c>
      <c r="C258" s="30">
        <f>IF('Available LED Spectra'!C258&gt;$H$2,'Available LED Spectra'!C258,0)</f>
        <v>0</v>
      </c>
      <c r="D258" s="30">
        <f>IF('Available LED Spectra'!D258&gt;$H$2,'Available LED Spectra'!D258,0)</f>
        <v>0</v>
      </c>
      <c r="E258" s="30">
        <f>IF('Available LED Spectra'!E258&gt;$H$2,'Available LED Spectra'!E258,0)</f>
        <v>0</v>
      </c>
      <c r="F258" s="30">
        <f>IF('Available LED Spectra'!F258&gt;$H$2,'Available LED Spectra'!F258,0)</f>
        <v>6.1238764715016401E-3</v>
      </c>
    </row>
    <row r="259" spans="1:6" ht="16" x14ac:dyDescent="0.2">
      <c r="A259" s="2">
        <v>656</v>
      </c>
      <c r="B259" s="30">
        <f>IF('Available LED Spectra'!B259&gt;$H$2,'Available LED Spectra'!B259,0)</f>
        <v>0</v>
      </c>
      <c r="C259" s="30">
        <f>IF('Available LED Spectra'!C259&gt;$H$2,'Available LED Spectra'!C259,0)</f>
        <v>0</v>
      </c>
      <c r="D259" s="30">
        <f>IF('Available LED Spectra'!D259&gt;$H$2,'Available LED Spectra'!D259,0)</f>
        <v>0</v>
      </c>
      <c r="E259" s="30">
        <f>IF('Available LED Spectra'!E259&gt;$H$2,'Available LED Spectra'!E259,0)</f>
        <v>0</v>
      </c>
      <c r="F259" s="30">
        <f>IF('Available LED Spectra'!F259&gt;$H$2,'Available LED Spectra'!F259,0)</f>
        <v>4.7177640818258501E-3</v>
      </c>
    </row>
    <row r="260" spans="1:6" ht="16" x14ac:dyDescent="0.2">
      <c r="A260" s="2">
        <v>657</v>
      </c>
      <c r="B260" s="30">
        <f>IF('Available LED Spectra'!B260&gt;$H$2,'Available LED Spectra'!B260,0)</f>
        <v>0</v>
      </c>
      <c r="C260" s="30">
        <f>IF('Available LED Spectra'!C260&gt;$H$2,'Available LED Spectra'!C260,0)</f>
        <v>0</v>
      </c>
      <c r="D260" s="30">
        <f>IF('Available LED Spectra'!D260&gt;$H$2,'Available LED Spectra'!D260,0)</f>
        <v>0</v>
      </c>
      <c r="E260" s="30">
        <f>IF('Available LED Spectra'!E260&gt;$H$2,'Available LED Spectra'!E260,0)</f>
        <v>0</v>
      </c>
      <c r="F260" s="30">
        <f>IF('Available LED Spectra'!F260&gt;$H$2,'Available LED Spectra'!F260,0)</f>
        <v>2.8848866229226099E-3</v>
      </c>
    </row>
    <row r="261" spans="1:6" ht="16" x14ac:dyDescent="0.2">
      <c r="A261" s="2">
        <v>658</v>
      </c>
      <c r="B261" s="30">
        <f>IF('Available LED Spectra'!B261&gt;$H$2,'Available LED Spectra'!B261,0)</f>
        <v>0</v>
      </c>
      <c r="C261" s="30">
        <f>IF('Available LED Spectra'!C261&gt;$H$2,'Available LED Spectra'!C261,0)</f>
        <v>0</v>
      </c>
      <c r="D261" s="30">
        <f>IF('Available LED Spectra'!D261&gt;$H$2,'Available LED Spectra'!D261,0)</f>
        <v>0</v>
      </c>
      <c r="E261" s="30">
        <f>IF('Available LED Spectra'!E261&gt;$H$2,'Available LED Spectra'!E261,0)</f>
        <v>0</v>
      </c>
      <c r="F261" s="30">
        <f>IF('Available LED Spectra'!F261&gt;$H$2,'Available LED Spectra'!F261,0)</f>
        <v>1.18830963856361E-3</v>
      </c>
    </row>
    <row r="262" spans="1:6" ht="16" x14ac:dyDescent="0.2">
      <c r="A262" s="2">
        <v>659</v>
      </c>
      <c r="B262" s="30">
        <f>IF('Available LED Spectra'!B262&gt;$H$2,'Available LED Spectra'!B262,0)</f>
        <v>0</v>
      </c>
      <c r="C262" s="30">
        <f>IF('Available LED Spectra'!C262&gt;$H$2,'Available LED Spectra'!C262,0)</f>
        <v>0</v>
      </c>
      <c r="D262" s="30">
        <f>IF('Available LED Spectra'!D262&gt;$H$2,'Available LED Spectra'!D262,0)</f>
        <v>0</v>
      </c>
      <c r="E262" s="30">
        <f>IF('Available LED Spectra'!E262&gt;$H$2,'Available LED Spectra'!E262,0)</f>
        <v>0</v>
      </c>
      <c r="F262" s="30">
        <f>IF('Available LED Spectra'!F262&gt;$H$2,'Available LED Spectra'!F262,0)</f>
        <v>6.6002824440639497E-4</v>
      </c>
    </row>
    <row r="263" spans="1:6" ht="16" x14ac:dyDescent="0.2">
      <c r="A263" s="2">
        <v>660</v>
      </c>
      <c r="B263" s="30">
        <f>IF('Available LED Spectra'!B263&gt;$H$2,'Available LED Spectra'!B263,0)</f>
        <v>0</v>
      </c>
      <c r="C263" s="30">
        <f>IF('Available LED Spectra'!C263&gt;$H$2,'Available LED Spectra'!C263,0)</f>
        <v>0</v>
      </c>
      <c r="D263" s="30">
        <f>IF('Available LED Spectra'!D263&gt;$H$2,'Available LED Spectra'!D263,0)</f>
        <v>0</v>
      </c>
      <c r="E263" s="30">
        <f>IF('Available LED Spectra'!E263&gt;$H$2,'Available LED Spectra'!E263,0)</f>
        <v>0</v>
      </c>
      <c r="F263" s="30">
        <f>IF('Available LED Spectra'!F263&gt;$H$2,'Available LED Spectra'!F263,0)</f>
        <v>3.0687431759757801E-4</v>
      </c>
    </row>
    <row r="264" spans="1:6" ht="16" x14ac:dyDescent="0.2">
      <c r="A264" s="2">
        <v>661</v>
      </c>
      <c r="B264" s="30">
        <f>IF('Available LED Spectra'!B264&gt;$H$2,'Available LED Spectra'!B264,0)</f>
        <v>0</v>
      </c>
      <c r="C264" s="30">
        <f>IF('Available LED Spectra'!C264&gt;$H$2,'Available LED Spectra'!C264,0)</f>
        <v>0</v>
      </c>
      <c r="D264" s="30">
        <f>IF('Available LED Spectra'!D264&gt;$H$2,'Available LED Spectra'!D264,0)</f>
        <v>0</v>
      </c>
      <c r="E264" s="30">
        <f>IF('Available LED Spectra'!E264&gt;$H$2,'Available LED Spectra'!E264,0)</f>
        <v>0</v>
      </c>
      <c r="F264" s="30">
        <f>IF('Available LED Spectra'!F264&gt;$H$2,'Available LED Spectra'!F264,0)</f>
        <v>1.4659649709998301E-4</v>
      </c>
    </row>
    <row r="265" spans="1:6" ht="16" x14ac:dyDescent="0.2">
      <c r="A265" s="2">
        <v>662</v>
      </c>
      <c r="B265" s="30">
        <f>IF('Available LED Spectra'!B265&gt;$H$2,'Available LED Spectra'!B265,0)</f>
        <v>0</v>
      </c>
      <c r="C265" s="30">
        <f>IF('Available LED Spectra'!C265&gt;$H$2,'Available LED Spectra'!C265,0)</f>
        <v>0</v>
      </c>
      <c r="D265" s="30">
        <f>IF('Available LED Spectra'!D265&gt;$H$2,'Available LED Spectra'!D265,0)</f>
        <v>0</v>
      </c>
      <c r="E265" s="30">
        <f>IF('Available LED Spectra'!E265&gt;$H$2,'Available LED Spectra'!E265,0)</f>
        <v>0</v>
      </c>
      <c r="F265" s="30">
        <f>IF('Available LED Spectra'!F265&gt;$H$2,'Available LED Spectra'!F265,0)</f>
        <v>7.20695303837864E-5</v>
      </c>
    </row>
    <row r="266" spans="1:6" ht="16" x14ac:dyDescent="0.2">
      <c r="A266" s="2">
        <v>663</v>
      </c>
      <c r="B266" s="30">
        <f>IF('Available LED Spectra'!B266&gt;$H$2,'Available LED Spectra'!B266,0)</f>
        <v>0</v>
      </c>
      <c r="C266" s="30">
        <f>IF('Available LED Spectra'!C266&gt;$H$2,'Available LED Spectra'!C266,0)</f>
        <v>0</v>
      </c>
      <c r="D266" s="30">
        <f>IF('Available LED Spectra'!D266&gt;$H$2,'Available LED Spectra'!D266,0)</f>
        <v>0</v>
      </c>
      <c r="E266" s="30">
        <f>IF('Available LED Spectra'!E266&gt;$H$2,'Available LED Spectra'!E266,0)</f>
        <v>0</v>
      </c>
      <c r="F266" s="30">
        <f>IF('Available LED Spectra'!F266&gt;$H$2,'Available LED Spectra'!F266,0)</f>
        <v>3.5504503848138298E-5</v>
      </c>
    </row>
    <row r="267" spans="1:6" ht="16" x14ac:dyDescent="0.2">
      <c r="A267" s="2">
        <v>664</v>
      </c>
      <c r="B267" s="30">
        <f>IF('Available LED Spectra'!B267&gt;$H$2,'Available LED Spectra'!B267,0)</f>
        <v>0</v>
      </c>
      <c r="C267" s="30">
        <f>IF('Available LED Spectra'!C267&gt;$H$2,'Available LED Spectra'!C267,0)</f>
        <v>0</v>
      </c>
      <c r="D267" s="30">
        <f>IF('Available LED Spectra'!D267&gt;$H$2,'Available LED Spectra'!D267,0)</f>
        <v>0</v>
      </c>
      <c r="E267" s="30">
        <f>IF('Available LED Spectra'!E267&gt;$H$2,'Available LED Spectra'!E267,0)</f>
        <v>0</v>
      </c>
      <c r="F267" s="30">
        <f>IF('Available LED Spectra'!F267&gt;$H$2,'Available LED Spectra'!F267,0)</f>
        <v>1.8424018368878201E-5</v>
      </c>
    </row>
    <row r="268" spans="1:6" ht="16" x14ac:dyDescent="0.2">
      <c r="A268" s="2">
        <v>665</v>
      </c>
      <c r="B268" s="30">
        <f>IF('Available LED Spectra'!B268&gt;$H$2,'Available LED Spectra'!B268,0)</f>
        <v>0</v>
      </c>
      <c r="C268" s="30">
        <f>IF('Available LED Spectra'!C268&gt;$H$2,'Available LED Spectra'!C268,0)</f>
        <v>0</v>
      </c>
      <c r="D268" s="30">
        <f>IF('Available LED Spectra'!D268&gt;$H$2,'Available LED Spectra'!D268,0)</f>
        <v>0</v>
      </c>
      <c r="E268" s="30">
        <f>IF('Available LED Spectra'!E268&gt;$H$2,'Available LED Spectra'!E268,0)</f>
        <v>0</v>
      </c>
      <c r="F268" s="30">
        <f>IF('Available LED Spectra'!F268&gt;$H$2,'Available LED Spectra'!F268,0)</f>
        <v>9.9065047589940707E-6</v>
      </c>
    </row>
    <row r="269" spans="1:6" ht="16" x14ac:dyDescent="0.2">
      <c r="A269" s="2">
        <v>666</v>
      </c>
      <c r="B269" s="30">
        <f>IF('Available LED Spectra'!B269&gt;$H$2,'Available LED Spectra'!B269,0)</f>
        <v>0</v>
      </c>
      <c r="C269" s="30">
        <f>IF('Available LED Spectra'!C269&gt;$H$2,'Available LED Spectra'!C269,0)</f>
        <v>0</v>
      </c>
      <c r="D269" s="30">
        <f>IF('Available LED Spectra'!D269&gt;$H$2,'Available LED Spectra'!D269,0)</f>
        <v>0</v>
      </c>
      <c r="E269" s="30">
        <f>IF('Available LED Spectra'!E269&gt;$H$2,'Available LED Spectra'!E269,0)</f>
        <v>0</v>
      </c>
      <c r="F269" s="30">
        <f>IF('Available LED Spectra'!F269&gt;$H$2,'Available LED Spectra'!F269,0)</f>
        <v>5.4256235908122296E-6</v>
      </c>
    </row>
    <row r="270" spans="1:6" ht="16" x14ac:dyDescent="0.2">
      <c r="A270" s="2">
        <v>667</v>
      </c>
      <c r="B270" s="30">
        <f>IF('Available LED Spectra'!B270&gt;$H$2,'Available LED Spectra'!B270,0)</f>
        <v>0</v>
      </c>
      <c r="C270" s="30">
        <f>IF('Available LED Spectra'!C270&gt;$H$2,'Available LED Spectra'!C270,0)</f>
        <v>0</v>
      </c>
      <c r="D270" s="30">
        <f>IF('Available LED Spectra'!D270&gt;$H$2,'Available LED Spectra'!D270,0)</f>
        <v>0</v>
      </c>
      <c r="E270" s="30">
        <f>IF('Available LED Spectra'!E270&gt;$H$2,'Available LED Spectra'!E270,0)</f>
        <v>0</v>
      </c>
      <c r="F270" s="30">
        <f>IF('Available LED Spectra'!F270&gt;$H$2,'Available LED Spectra'!F270,0)</f>
        <v>2.9763200458139402E-6</v>
      </c>
    </row>
    <row r="271" spans="1:6" ht="16" x14ac:dyDescent="0.2">
      <c r="A271" s="2">
        <v>668</v>
      </c>
      <c r="B271" s="30">
        <f>IF('Available LED Spectra'!B271&gt;$H$2,'Available LED Spectra'!B271,0)</f>
        <v>0</v>
      </c>
      <c r="C271" s="30">
        <f>IF('Available LED Spectra'!C271&gt;$H$2,'Available LED Spectra'!C271,0)</f>
        <v>0</v>
      </c>
      <c r="D271" s="30">
        <f>IF('Available LED Spectra'!D271&gt;$H$2,'Available LED Spectra'!D271,0)</f>
        <v>0</v>
      </c>
      <c r="E271" s="30">
        <f>IF('Available LED Spectra'!E271&gt;$H$2,'Available LED Spectra'!E271,0)</f>
        <v>0</v>
      </c>
      <c r="F271" s="30">
        <f>IF('Available LED Spectra'!F271&gt;$H$2,'Available LED Spectra'!F271,0)</f>
        <v>1.7203642051830399E-6</v>
      </c>
    </row>
    <row r="272" spans="1:6" ht="16" x14ac:dyDescent="0.2">
      <c r="A272" s="2">
        <v>669</v>
      </c>
      <c r="B272" s="30">
        <f>IF('Available LED Spectra'!B272&gt;$H$2,'Available LED Spectra'!B272,0)</f>
        <v>0</v>
      </c>
      <c r="C272" s="30">
        <f>IF('Available LED Spectra'!C272&gt;$H$2,'Available LED Spectra'!C272,0)</f>
        <v>0</v>
      </c>
      <c r="D272" s="30">
        <f>IF('Available LED Spectra'!D272&gt;$H$2,'Available LED Spectra'!D272,0)</f>
        <v>0</v>
      </c>
      <c r="E272" s="30">
        <f>IF('Available LED Spectra'!E272&gt;$H$2,'Available LED Spectra'!E272,0)</f>
        <v>0</v>
      </c>
      <c r="F272" s="30">
        <f>IF('Available LED Spectra'!F272&gt;$H$2,'Available LED Spectra'!F272,0)</f>
        <v>1.0081070491628899E-6</v>
      </c>
    </row>
    <row r="273" spans="1:6" ht="16" x14ac:dyDescent="0.2">
      <c r="A273" s="2">
        <v>670</v>
      </c>
      <c r="B273" s="30">
        <f>IF('Available LED Spectra'!B273&gt;$H$2,'Available LED Spectra'!B273,0)</f>
        <v>0</v>
      </c>
      <c r="C273" s="30">
        <f>IF('Available LED Spectra'!C273&gt;$H$2,'Available LED Spectra'!C273,0)</f>
        <v>0</v>
      </c>
      <c r="D273" s="30">
        <f>IF('Available LED Spectra'!D273&gt;$H$2,'Available LED Spectra'!D273,0)</f>
        <v>0</v>
      </c>
      <c r="E273" s="30">
        <f>IF('Available LED Spectra'!E273&gt;$H$2,'Available LED Spectra'!E273,0)</f>
        <v>0</v>
      </c>
      <c r="F273" s="30">
        <f>IF('Available LED Spectra'!F273&gt;$H$2,'Available LED Spectra'!F273,0)</f>
        <v>0</v>
      </c>
    </row>
    <row r="274" spans="1:6" ht="16" x14ac:dyDescent="0.2">
      <c r="A274" s="2">
        <v>671</v>
      </c>
      <c r="B274" s="30">
        <f>IF('Available LED Spectra'!B274&gt;$H$2,'Available LED Spectra'!B274,0)</f>
        <v>0</v>
      </c>
      <c r="C274" s="30">
        <f>IF('Available LED Spectra'!C274&gt;$H$2,'Available LED Spectra'!C274,0)</f>
        <v>0</v>
      </c>
      <c r="D274" s="30">
        <f>IF('Available LED Spectra'!D274&gt;$H$2,'Available LED Spectra'!D274,0)</f>
        <v>0</v>
      </c>
      <c r="E274" s="30">
        <f>IF('Available LED Spectra'!E274&gt;$H$2,'Available LED Spectra'!E274,0)</f>
        <v>0</v>
      </c>
      <c r="F274" s="30">
        <f>IF('Available LED Spectra'!F274&gt;$H$2,'Available LED Spectra'!F274,0)</f>
        <v>0</v>
      </c>
    </row>
    <row r="275" spans="1:6" ht="16" x14ac:dyDescent="0.2">
      <c r="A275" s="2">
        <v>672</v>
      </c>
      <c r="B275" s="30">
        <f>IF('Available LED Spectra'!B275&gt;$H$2,'Available LED Spectra'!B275,0)</f>
        <v>0</v>
      </c>
      <c r="C275" s="30">
        <f>IF('Available LED Spectra'!C275&gt;$H$2,'Available LED Spectra'!C275,0)</f>
        <v>0</v>
      </c>
      <c r="D275" s="30">
        <f>IF('Available LED Spectra'!D275&gt;$H$2,'Available LED Spectra'!D275,0)</f>
        <v>0</v>
      </c>
      <c r="E275" s="30">
        <f>IF('Available LED Spectra'!E275&gt;$H$2,'Available LED Spectra'!E275,0)</f>
        <v>0</v>
      </c>
      <c r="F275" s="30">
        <f>IF('Available LED Spectra'!F275&gt;$H$2,'Available LED Spectra'!F275,0)</f>
        <v>0</v>
      </c>
    </row>
    <row r="276" spans="1:6" ht="16" x14ac:dyDescent="0.2">
      <c r="A276" s="2">
        <v>673</v>
      </c>
      <c r="B276" s="30">
        <f>IF('Available LED Spectra'!B276&gt;$H$2,'Available LED Spectra'!B276,0)</f>
        <v>0</v>
      </c>
      <c r="C276" s="30">
        <f>IF('Available LED Spectra'!C276&gt;$H$2,'Available LED Spectra'!C276,0)</f>
        <v>0</v>
      </c>
      <c r="D276" s="30">
        <f>IF('Available LED Spectra'!D276&gt;$H$2,'Available LED Spectra'!D276,0)</f>
        <v>0</v>
      </c>
      <c r="E276" s="30">
        <f>IF('Available LED Spectra'!E276&gt;$H$2,'Available LED Spectra'!E276,0)</f>
        <v>0</v>
      </c>
      <c r="F276" s="30">
        <f>IF('Available LED Spectra'!F276&gt;$H$2,'Available LED Spectra'!F276,0)</f>
        <v>0</v>
      </c>
    </row>
    <row r="277" spans="1:6" ht="16" x14ac:dyDescent="0.2">
      <c r="A277" s="2">
        <v>674</v>
      </c>
      <c r="B277" s="30">
        <f>IF('Available LED Spectra'!B277&gt;$H$2,'Available LED Spectra'!B277,0)</f>
        <v>0</v>
      </c>
      <c r="C277" s="30">
        <f>IF('Available LED Spectra'!C277&gt;$H$2,'Available LED Spectra'!C277,0)</f>
        <v>0</v>
      </c>
      <c r="D277" s="30">
        <f>IF('Available LED Spectra'!D277&gt;$H$2,'Available LED Spectra'!D277,0)</f>
        <v>0</v>
      </c>
      <c r="E277" s="30">
        <f>IF('Available LED Spectra'!E277&gt;$H$2,'Available LED Spectra'!E277,0)</f>
        <v>0</v>
      </c>
      <c r="F277" s="30">
        <f>IF('Available LED Spectra'!F277&gt;$H$2,'Available LED Spectra'!F277,0)</f>
        <v>0</v>
      </c>
    </row>
    <row r="278" spans="1:6" ht="16" x14ac:dyDescent="0.2">
      <c r="A278" s="2">
        <v>675</v>
      </c>
      <c r="B278" s="30">
        <f>IF('Available LED Spectra'!B278&gt;$H$2,'Available LED Spectra'!B278,0)</f>
        <v>0</v>
      </c>
      <c r="C278" s="30">
        <f>IF('Available LED Spectra'!C278&gt;$H$2,'Available LED Spectra'!C278,0)</f>
        <v>0</v>
      </c>
      <c r="D278" s="30">
        <f>IF('Available LED Spectra'!D278&gt;$H$2,'Available LED Spectra'!D278,0)</f>
        <v>0</v>
      </c>
      <c r="E278" s="30">
        <f>IF('Available LED Spectra'!E278&gt;$H$2,'Available LED Spectra'!E278,0)</f>
        <v>0</v>
      </c>
      <c r="F278" s="30">
        <f>IF('Available LED Spectra'!F278&gt;$H$2,'Available LED Spectra'!F278,0)</f>
        <v>0</v>
      </c>
    </row>
    <row r="279" spans="1:6" ht="16" x14ac:dyDescent="0.2">
      <c r="A279" s="2">
        <v>676</v>
      </c>
      <c r="B279" s="30">
        <f>IF('Available LED Spectra'!B279&gt;$H$2,'Available LED Spectra'!B279,0)</f>
        <v>0</v>
      </c>
      <c r="C279" s="30">
        <f>IF('Available LED Spectra'!C279&gt;$H$2,'Available LED Spectra'!C279,0)</f>
        <v>0</v>
      </c>
      <c r="D279" s="30">
        <f>IF('Available LED Spectra'!D279&gt;$H$2,'Available LED Spectra'!D279,0)</f>
        <v>0</v>
      </c>
      <c r="E279" s="30">
        <f>IF('Available LED Spectra'!E279&gt;$H$2,'Available LED Spectra'!E279,0)</f>
        <v>0</v>
      </c>
      <c r="F279" s="30">
        <f>IF('Available LED Spectra'!F279&gt;$H$2,'Available LED Spectra'!F279,0)</f>
        <v>0</v>
      </c>
    </row>
    <row r="280" spans="1:6" ht="16" x14ac:dyDescent="0.2">
      <c r="A280" s="2">
        <v>677</v>
      </c>
      <c r="B280" s="30">
        <f>IF('Available LED Spectra'!B280&gt;$H$2,'Available LED Spectra'!B280,0)</f>
        <v>0</v>
      </c>
      <c r="C280" s="30">
        <f>IF('Available LED Spectra'!C280&gt;$H$2,'Available LED Spectra'!C280,0)</f>
        <v>0</v>
      </c>
      <c r="D280" s="30">
        <f>IF('Available LED Spectra'!D280&gt;$H$2,'Available LED Spectra'!D280,0)</f>
        <v>0</v>
      </c>
      <c r="E280" s="30">
        <f>IF('Available LED Spectra'!E280&gt;$H$2,'Available LED Spectra'!E280,0)</f>
        <v>0</v>
      </c>
      <c r="F280" s="30">
        <f>IF('Available LED Spectra'!F280&gt;$H$2,'Available LED Spectra'!F280,0)</f>
        <v>0</v>
      </c>
    </row>
    <row r="281" spans="1:6" ht="16" x14ac:dyDescent="0.2">
      <c r="A281" s="2">
        <v>678</v>
      </c>
      <c r="B281" s="30">
        <f>IF('Available LED Spectra'!B281&gt;$H$2,'Available LED Spectra'!B281,0)</f>
        <v>0</v>
      </c>
      <c r="C281" s="30">
        <f>IF('Available LED Spectra'!C281&gt;$H$2,'Available LED Spectra'!C281,0)</f>
        <v>0</v>
      </c>
      <c r="D281" s="30">
        <f>IF('Available LED Spectra'!D281&gt;$H$2,'Available LED Spectra'!D281,0)</f>
        <v>0</v>
      </c>
      <c r="E281" s="30">
        <f>IF('Available LED Spectra'!E281&gt;$H$2,'Available LED Spectra'!E281,0)</f>
        <v>0</v>
      </c>
      <c r="F281" s="30">
        <f>IF('Available LED Spectra'!F281&gt;$H$2,'Available LED Spectra'!F281,0)</f>
        <v>0</v>
      </c>
    </row>
    <row r="282" spans="1:6" ht="16" x14ac:dyDescent="0.2">
      <c r="A282" s="2">
        <v>679</v>
      </c>
      <c r="B282" s="30">
        <f>IF('Available LED Spectra'!B282&gt;$H$2,'Available LED Spectra'!B282,0)</f>
        <v>0</v>
      </c>
      <c r="C282" s="30">
        <f>IF('Available LED Spectra'!C282&gt;$H$2,'Available LED Spectra'!C282,0)</f>
        <v>0</v>
      </c>
      <c r="D282" s="30">
        <f>IF('Available LED Spectra'!D282&gt;$H$2,'Available LED Spectra'!D282,0)</f>
        <v>0</v>
      </c>
      <c r="E282" s="30">
        <f>IF('Available LED Spectra'!E282&gt;$H$2,'Available LED Spectra'!E282,0)</f>
        <v>0</v>
      </c>
      <c r="F282" s="30">
        <f>IF('Available LED Spectra'!F282&gt;$H$2,'Available LED Spectra'!F282,0)</f>
        <v>0</v>
      </c>
    </row>
    <row r="283" spans="1:6" ht="16" x14ac:dyDescent="0.2">
      <c r="A283" s="2">
        <v>680</v>
      </c>
      <c r="B283" s="30">
        <f>IF('Available LED Spectra'!B283&gt;$H$2,'Available LED Spectra'!B283,0)</f>
        <v>0</v>
      </c>
      <c r="C283" s="30">
        <f>IF('Available LED Spectra'!C283&gt;$H$2,'Available LED Spectra'!C283,0)</f>
        <v>0</v>
      </c>
      <c r="D283" s="30">
        <f>IF('Available LED Spectra'!D283&gt;$H$2,'Available LED Spectra'!D283,0)</f>
        <v>0</v>
      </c>
      <c r="E283" s="30">
        <f>IF('Available LED Spectra'!E283&gt;$H$2,'Available LED Spectra'!E283,0)</f>
        <v>0</v>
      </c>
      <c r="F283" s="30">
        <f>IF('Available LED Spectra'!F283&gt;$H$2,'Available LED Spectra'!F283,0)</f>
        <v>0</v>
      </c>
    </row>
    <row r="284" spans="1:6" ht="16" x14ac:dyDescent="0.2">
      <c r="A284" s="2">
        <v>681</v>
      </c>
      <c r="B284" s="30">
        <f>IF('Available LED Spectra'!B284&gt;$H$2,'Available LED Spectra'!B284,0)</f>
        <v>0</v>
      </c>
      <c r="C284" s="30">
        <f>IF('Available LED Spectra'!C284&gt;$H$2,'Available LED Spectra'!C284,0)</f>
        <v>0</v>
      </c>
      <c r="D284" s="30">
        <f>IF('Available LED Spectra'!D284&gt;$H$2,'Available LED Spectra'!D284,0)</f>
        <v>0</v>
      </c>
      <c r="E284" s="30">
        <f>IF('Available LED Spectra'!E284&gt;$H$2,'Available LED Spectra'!E284,0)</f>
        <v>0</v>
      </c>
      <c r="F284" s="30">
        <f>IF('Available LED Spectra'!F284&gt;$H$2,'Available LED Spectra'!F284,0)</f>
        <v>0</v>
      </c>
    </row>
    <row r="285" spans="1:6" ht="16" x14ac:dyDescent="0.2">
      <c r="A285" s="2">
        <v>682</v>
      </c>
      <c r="B285" s="30">
        <f>IF('Available LED Spectra'!B285&gt;$H$2,'Available LED Spectra'!B285,0)</f>
        <v>0</v>
      </c>
      <c r="C285" s="30">
        <f>IF('Available LED Spectra'!C285&gt;$H$2,'Available LED Spectra'!C285,0)</f>
        <v>0</v>
      </c>
      <c r="D285" s="30">
        <f>IF('Available LED Spectra'!D285&gt;$H$2,'Available LED Spectra'!D285,0)</f>
        <v>0</v>
      </c>
      <c r="E285" s="30">
        <f>IF('Available LED Spectra'!E285&gt;$H$2,'Available LED Spectra'!E285,0)</f>
        <v>0</v>
      </c>
      <c r="F285" s="30">
        <f>IF('Available LED Spectra'!F285&gt;$H$2,'Available LED Spectra'!F285,0)</f>
        <v>0</v>
      </c>
    </row>
    <row r="286" spans="1:6" ht="16" x14ac:dyDescent="0.2">
      <c r="A286" s="2">
        <v>683</v>
      </c>
      <c r="B286" s="30">
        <f>IF('Available LED Spectra'!B286&gt;$H$2,'Available LED Spectra'!B286,0)</f>
        <v>0</v>
      </c>
      <c r="C286" s="30">
        <f>IF('Available LED Spectra'!C286&gt;$H$2,'Available LED Spectra'!C286,0)</f>
        <v>0</v>
      </c>
      <c r="D286" s="30">
        <f>IF('Available LED Spectra'!D286&gt;$H$2,'Available LED Spectra'!D286,0)</f>
        <v>0</v>
      </c>
      <c r="E286" s="30">
        <f>IF('Available LED Spectra'!E286&gt;$H$2,'Available LED Spectra'!E286,0)</f>
        <v>0</v>
      </c>
      <c r="F286" s="30">
        <f>IF('Available LED Spectra'!F286&gt;$H$2,'Available LED Spectra'!F286,0)</f>
        <v>0</v>
      </c>
    </row>
    <row r="287" spans="1:6" ht="16" x14ac:dyDescent="0.2">
      <c r="A287" s="2">
        <v>684</v>
      </c>
      <c r="B287" s="30">
        <f>IF('Available LED Spectra'!B287&gt;$H$2,'Available LED Spectra'!B287,0)</f>
        <v>0</v>
      </c>
      <c r="C287" s="30">
        <f>IF('Available LED Spectra'!C287&gt;$H$2,'Available LED Spectra'!C287,0)</f>
        <v>0</v>
      </c>
      <c r="D287" s="30">
        <f>IF('Available LED Spectra'!D287&gt;$H$2,'Available LED Spectra'!D287,0)</f>
        <v>0</v>
      </c>
      <c r="E287" s="30">
        <f>IF('Available LED Spectra'!E287&gt;$H$2,'Available LED Spectra'!E287,0)</f>
        <v>0</v>
      </c>
      <c r="F287" s="30">
        <f>IF('Available LED Spectra'!F287&gt;$H$2,'Available LED Spectra'!F287,0)</f>
        <v>0</v>
      </c>
    </row>
    <row r="288" spans="1:6" ht="16" x14ac:dyDescent="0.2">
      <c r="A288" s="2">
        <v>685</v>
      </c>
      <c r="B288" s="30">
        <f>IF('Available LED Spectra'!B288&gt;$H$2,'Available LED Spectra'!B288,0)</f>
        <v>0</v>
      </c>
      <c r="C288" s="30">
        <f>IF('Available LED Spectra'!C288&gt;$H$2,'Available LED Spectra'!C288,0)</f>
        <v>0</v>
      </c>
      <c r="D288" s="30">
        <f>IF('Available LED Spectra'!D288&gt;$H$2,'Available LED Spectra'!D288,0)</f>
        <v>0</v>
      </c>
      <c r="E288" s="30">
        <f>IF('Available LED Spectra'!E288&gt;$H$2,'Available LED Spectra'!E288,0)</f>
        <v>0</v>
      </c>
      <c r="F288" s="30">
        <f>IF('Available LED Spectra'!F288&gt;$H$2,'Available LED Spectra'!F288,0)</f>
        <v>0</v>
      </c>
    </row>
    <row r="289" spans="1:6" ht="16" x14ac:dyDescent="0.2">
      <c r="A289" s="2">
        <v>686</v>
      </c>
      <c r="B289" s="30">
        <f>IF('Available LED Spectra'!B289&gt;$H$2,'Available LED Spectra'!B289,0)</f>
        <v>0</v>
      </c>
      <c r="C289" s="30">
        <f>IF('Available LED Spectra'!C289&gt;$H$2,'Available LED Spectra'!C289,0)</f>
        <v>0</v>
      </c>
      <c r="D289" s="30">
        <f>IF('Available LED Spectra'!D289&gt;$H$2,'Available LED Spectra'!D289,0)</f>
        <v>0</v>
      </c>
      <c r="E289" s="30">
        <f>IF('Available LED Spectra'!E289&gt;$H$2,'Available LED Spectra'!E289,0)</f>
        <v>0</v>
      </c>
      <c r="F289" s="30">
        <f>IF('Available LED Spectra'!F289&gt;$H$2,'Available LED Spectra'!F289,0)</f>
        <v>0</v>
      </c>
    </row>
    <row r="290" spans="1:6" ht="16" x14ac:dyDescent="0.2">
      <c r="A290" s="2">
        <v>687</v>
      </c>
      <c r="B290" s="30">
        <f>IF('Available LED Spectra'!B290&gt;$H$2,'Available LED Spectra'!B290,0)</f>
        <v>0</v>
      </c>
      <c r="C290" s="30">
        <f>IF('Available LED Spectra'!C290&gt;$H$2,'Available LED Spectra'!C290,0)</f>
        <v>0</v>
      </c>
      <c r="D290" s="30">
        <f>IF('Available LED Spectra'!D290&gt;$H$2,'Available LED Spectra'!D290,0)</f>
        <v>0</v>
      </c>
      <c r="E290" s="30">
        <f>IF('Available LED Spectra'!E290&gt;$H$2,'Available LED Spectra'!E290,0)</f>
        <v>0</v>
      </c>
      <c r="F290" s="30">
        <f>IF('Available LED Spectra'!F290&gt;$H$2,'Available LED Spectra'!F290,0)</f>
        <v>0</v>
      </c>
    </row>
    <row r="291" spans="1:6" ht="16" x14ac:dyDescent="0.2">
      <c r="A291" s="2">
        <v>688</v>
      </c>
      <c r="B291" s="30">
        <f>IF('Available LED Spectra'!B291&gt;$H$2,'Available LED Spectra'!B291,0)</f>
        <v>0</v>
      </c>
      <c r="C291" s="30">
        <f>IF('Available LED Spectra'!C291&gt;$H$2,'Available LED Spectra'!C291,0)</f>
        <v>0</v>
      </c>
      <c r="D291" s="30">
        <f>IF('Available LED Spectra'!D291&gt;$H$2,'Available LED Spectra'!D291,0)</f>
        <v>0</v>
      </c>
      <c r="E291" s="30">
        <f>IF('Available LED Spectra'!E291&gt;$H$2,'Available LED Spectra'!E291,0)</f>
        <v>0</v>
      </c>
      <c r="F291" s="30">
        <f>IF('Available LED Spectra'!F291&gt;$H$2,'Available LED Spectra'!F291,0)</f>
        <v>0</v>
      </c>
    </row>
    <row r="292" spans="1:6" ht="16" x14ac:dyDescent="0.2">
      <c r="A292" s="2">
        <v>689</v>
      </c>
      <c r="B292" s="30">
        <f>IF('Available LED Spectra'!B292&gt;$H$2,'Available LED Spectra'!B292,0)</f>
        <v>0</v>
      </c>
      <c r="C292" s="30">
        <f>IF('Available LED Spectra'!C292&gt;$H$2,'Available LED Spectra'!C292,0)</f>
        <v>0</v>
      </c>
      <c r="D292" s="30">
        <f>IF('Available LED Spectra'!D292&gt;$H$2,'Available LED Spectra'!D292,0)</f>
        <v>0</v>
      </c>
      <c r="E292" s="30">
        <f>IF('Available LED Spectra'!E292&gt;$H$2,'Available LED Spectra'!E292,0)</f>
        <v>0</v>
      </c>
      <c r="F292" s="30">
        <f>IF('Available LED Spectra'!F292&gt;$H$2,'Available LED Spectra'!F292,0)</f>
        <v>0</v>
      </c>
    </row>
    <row r="293" spans="1:6" ht="16" x14ac:dyDescent="0.2">
      <c r="A293" s="2">
        <v>690</v>
      </c>
      <c r="B293" s="30">
        <f>IF('Available LED Spectra'!B293&gt;$H$2,'Available LED Spectra'!B293,0)</f>
        <v>0</v>
      </c>
      <c r="C293" s="30">
        <f>IF('Available LED Spectra'!C293&gt;$H$2,'Available LED Spectra'!C293,0)</f>
        <v>0</v>
      </c>
      <c r="D293" s="30">
        <f>IF('Available LED Spectra'!D293&gt;$H$2,'Available LED Spectra'!D293,0)</f>
        <v>0</v>
      </c>
      <c r="E293" s="30">
        <f>IF('Available LED Spectra'!E293&gt;$H$2,'Available LED Spectra'!E293,0)</f>
        <v>0</v>
      </c>
      <c r="F293" s="30">
        <f>IF('Available LED Spectra'!F293&gt;$H$2,'Available LED Spectra'!F293,0)</f>
        <v>0</v>
      </c>
    </row>
    <row r="294" spans="1:6" ht="16" x14ac:dyDescent="0.2">
      <c r="A294" s="2">
        <v>691</v>
      </c>
      <c r="B294" s="30">
        <f>IF('Available LED Spectra'!B294&gt;$H$2,'Available LED Spectra'!B294,0)</f>
        <v>0</v>
      </c>
      <c r="C294" s="30">
        <f>IF('Available LED Spectra'!C294&gt;$H$2,'Available LED Spectra'!C294,0)</f>
        <v>0</v>
      </c>
      <c r="D294" s="30">
        <f>IF('Available LED Spectra'!D294&gt;$H$2,'Available LED Spectra'!D294,0)</f>
        <v>0</v>
      </c>
      <c r="E294" s="30">
        <f>IF('Available LED Spectra'!E294&gt;$H$2,'Available LED Spectra'!E294,0)</f>
        <v>0</v>
      </c>
      <c r="F294" s="30">
        <f>IF('Available LED Spectra'!F294&gt;$H$2,'Available LED Spectra'!F294,0)</f>
        <v>0</v>
      </c>
    </row>
    <row r="295" spans="1:6" ht="16" x14ac:dyDescent="0.2">
      <c r="A295" s="2">
        <v>692</v>
      </c>
      <c r="B295" s="30">
        <f>IF('Available LED Spectra'!B295&gt;$H$2,'Available LED Spectra'!B295,0)</f>
        <v>0</v>
      </c>
      <c r="C295" s="30">
        <f>IF('Available LED Spectra'!C295&gt;$H$2,'Available LED Spectra'!C295,0)</f>
        <v>0</v>
      </c>
      <c r="D295" s="30">
        <f>IF('Available LED Spectra'!D295&gt;$H$2,'Available LED Spectra'!D295,0)</f>
        <v>0</v>
      </c>
      <c r="E295" s="30">
        <f>IF('Available LED Spectra'!E295&gt;$H$2,'Available LED Spectra'!E295,0)</f>
        <v>0</v>
      </c>
      <c r="F295" s="30">
        <f>IF('Available LED Spectra'!F295&gt;$H$2,'Available LED Spectra'!F295,0)</f>
        <v>0</v>
      </c>
    </row>
    <row r="296" spans="1:6" ht="16" x14ac:dyDescent="0.2">
      <c r="A296" s="2">
        <v>693</v>
      </c>
      <c r="B296" s="30">
        <f>IF('Available LED Spectra'!B296&gt;$H$2,'Available LED Spectra'!B296,0)</f>
        <v>0</v>
      </c>
      <c r="C296" s="30">
        <f>IF('Available LED Spectra'!C296&gt;$H$2,'Available LED Spectra'!C296,0)</f>
        <v>0</v>
      </c>
      <c r="D296" s="30">
        <f>IF('Available LED Spectra'!D296&gt;$H$2,'Available LED Spectra'!D296,0)</f>
        <v>0</v>
      </c>
      <c r="E296" s="30">
        <f>IF('Available LED Spectra'!E296&gt;$H$2,'Available LED Spectra'!E296,0)</f>
        <v>0</v>
      </c>
      <c r="F296" s="30">
        <f>IF('Available LED Spectra'!F296&gt;$H$2,'Available LED Spectra'!F296,0)</f>
        <v>0</v>
      </c>
    </row>
    <row r="297" spans="1:6" ht="16" x14ac:dyDescent="0.2">
      <c r="A297" s="2">
        <v>694</v>
      </c>
      <c r="B297" s="30">
        <f>IF('Available LED Spectra'!B297&gt;$H$2,'Available LED Spectra'!B297,0)</f>
        <v>0</v>
      </c>
      <c r="C297" s="30">
        <f>IF('Available LED Spectra'!C297&gt;$H$2,'Available LED Spectra'!C297,0)</f>
        <v>0</v>
      </c>
      <c r="D297" s="30">
        <f>IF('Available LED Spectra'!D297&gt;$H$2,'Available LED Spectra'!D297,0)</f>
        <v>0</v>
      </c>
      <c r="E297" s="30">
        <f>IF('Available LED Spectra'!E297&gt;$H$2,'Available LED Spectra'!E297,0)</f>
        <v>0</v>
      </c>
      <c r="F297" s="30">
        <f>IF('Available LED Spectra'!F297&gt;$H$2,'Available LED Spectra'!F297,0)</f>
        <v>0</v>
      </c>
    </row>
    <row r="298" spans="1:6" ht="16" x14ac:dyDescent="0.2">
      <c r="A298" s="2">
        <v>695</v>
      </c>
      <c r="B298" s="30">
        <f>IF('Available LED Spectra'!B298&gt;$H$2,'Available LED Spectra'!B298,0)</f>
        <v>0</v>
      </c>
      <c r="C298" s="30">
        <f>IF('Available LED Spectra'!C298&gt;$H$2,'Available LED Spectra'!C298,0)</f>
        <v>0</v>
      </c>
      <c r="D298" s="30">
        <f>IF('Available LED Spectra'!D298&gt;$H$2,'Available LED Spectra'!D298,0)</f>
        <v>0</v>
      </c>
      <c r="E298" s="30">
        <f>IF('Available LED Spectra'!E298&gt;$H$2,'Available LED Spectra'!E298,0)</f>
        <v>0</v>
      </c>
      <c r="F298" s="30">
        <f>IF('Available LED Spectra'!F298&gt;$H$2,'Available LED Spectra'!F298,0)</f>
        <v>0</v>
      </c>
    </row>
    <row r="299" spans="1:6" ht="16" x14ac:dyDescent="0.2">
      <c r="A299" s="2">
        <v>696</v>
      </c>
      <c r="B299" s="30">
        <f>IF('Available LED Spectra'!B299&gt;$H$2,'Available LED Spectra'!B299,0)</f>
        <v>0</v>
      </c>
      <c r="C299" s="30">
        <f>IF('Available LED Spectra'!C299&gt;$H$2,'Available LED Spectra'!C299,0)</f>
        <v>0</v>
      </c>
      <c r="D299" s="30">
        <f>IF('Available LED Spectra'!D299&gt;$H$2,'Available LED Spectra'!D299,0)</f>
        <v>0</v>
      </c>
      <c r="E299" s="30">
        <f>IF('Available LED Spectra'!E299&gt;$H$2,'Available LED Spectra'!E299,0)</f>
        <v>0</v>
      </c>
      <c r="F299" s="30">
        <f>IF('Available LED Spectra'!F299&gt;$H$2,'Available LED Spectra'!F299,0)</f>
        <v>0</v>
      </c>
    </row>
    <row r="300" spans="1:6" ht="16" x14ac:dyDescent="0.2">
      <c r="A300" s="2">
        <v>697</v>
      </c>
      <c r="B300" s="30">
        <f>IF('Available LED Spectra'!B300&gt;$H$2,'Available LED Spectra'!B300,0)</f>
        <v>0</v>
      </c>
      <c r="C300" s="30">
        <f>IF('Available LED Spectra'!C300&gt;$H$2,'Available LED Spectra'!C300,0)</f>
        <v>0</v>
      </c>
      <c r="D300" s="30">
        <f>IF('Available LED Spectra'!D300&gt;$H$2,'Available LED Spectra'!D300,0)</f>
        <v>0</v>
      </c>
      <c r="E300" s="30">
        <f>IF('Available LED Spectra'!E300&gt;$H$2,'Available LED Spectra'!E300,0)</f>
        <v>0</v>
      </c>
      <c r="F300" s="30">
        <f>IF('Available LED Spectra'!F300&gt;$H$2,'Available LED Spectra'!F300,0)</f>
        <v>0</v>
      </c>
    </row>
    <row r="301" spans="1:6" ht="16" x14ac:dyDescent="0.2">
      <c r="A301" s="2">
        <v>698</v>
      </c>
      <c r="B301" s="30">
        <f>IF('Available LED Spectra'!B301&gt;$H$2,'Available LED Spectra'!B301,0)</f>
        <v>0</v>
      </c>
      <c r="C301" s="30">
        <f>IF('Available LED Spectra'!C301&gt;$H$2,'Available LED Spectra'!C301,0)</f>
        <v>0</v>
      </c>
      <c r="D301" s="30">
        <f>IF('Available LED Spectra'!D301&gt;$H$2,'Available LED Spectra'!D301,0)</f>
        <v>0</v>
      </c>
      <c r="E301" s="30">
        <f>IF('Available LED Spectra'!E301&gt;$H$2,'Available LED Spectra'!E301,0)</f>
        <v>0</v>
      </c>
      <c r="F301" s="30">
        <f>IF('Available LED Spectra'!F301&gt;$H$2,'Available LED Spectra'!F301,0)</f>
        <v>0</v>
      </c>
    </row>
    <row r="302" spans="1:6" ht="16" x14ac:dyDescent="0.2">
      <c r="A302" s="2">
        <v>699</v>
      </c>
      <c r="B302" s="30">
        <f>IF('Available LED Spectra'!B302&gt;$H$2,'Available LED Spectra'!B302,0)</f>
        <v>0</v>
      </c>
      <c r="C302" s="30">
        <f>IF('Available LED Spectra'!C302&gt;$H$2,'Available LED Spectra'!C302,0)</f>
        <v>0</v>
      </c>
      <c r="D302" s="30">
        <f>IF('Available LED Spectra'!D302&gt;$H$2,'Available LED Spectra'!D302,0)</f>
        <v>0</v>
      </c>
      <c r="E302" s="30">
        <f>IF('Available LED Spectra'!E302&gt;$H$2,'Available LED Spectra'!E302,0)</f>
        <v>0</v>
      </c>
      <c r="F302" s="30">
        <f>IF('Available LED Spectra'!F302&gt;$H$2,'Available LED Spectra'!F302,0)</f>
        <v>0</v>
      </c>
    </row>
    <row r="303" spans="1:6" ht="16" x14ac:dyDescent="0.2">
      <c r="A303" s="2">
        <v>700</v>
      </c>
      <c r="B303" s="30">
        <f>IF('Available LED Spectra'!B303&gt;$H$2,'Available LED Spectra'!B303,0)</f>
        <v>0</v>
      </c>
      <c r="C303" s="30">
        <f>IF('Available LED Spectra'!C303&gt;$H$2,'Available LED Spectra'!C303,0)</f>
        <v>0</v>
      </c>
      <c r="D303" s="30">
        <f>IF('Available LED Spectra'!D303&gt;$H$2,'Available LED Spectra'!D303,0)</f>
        <v>0</v>
      </c>
      <c r="E303" s="30">
        <f>IF('Available LED Spectra'!E303&gt;$H$2,'Available LED Spectra'!E303,0)</f>
        <v>0</v>
      </c>
      <c r="F303" s="30">
        <f>IF('Available LED Spectra'!F303&gt;$H$2,'Available LED Spectra'!F303,0)</f>
        <v>0</v>
      </c>
    </row>
  </sheetData>
  <mergeCells count="1">
    <mergeCell ref="B1:F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0EB6-1568-4CDF-9CC8-9FCC684463FC}">
  <sheetPr codeName="Sheet4"/>
  <dimension ref="A1:F348"/>
  <sheetViews>
    <sheetView zoomScale="98" zoomScaleNormal="98" workbookViewId="0"/>
  </sheetViews>
  <sheetFormatPr baseColWidth="10" defaultColWidth="12.5" defaultRowHeight="15" x14ac:dyDescent="0.2"/>
  <cols>
    <col min="1" max="1" width="18.83203125" bestFit="1" customWidth="1"/>
  </cols>
  <sheetData>
    <row r="1" spans="1:6" ht="16" x14ac:dyDescent="0.2">
      <c r="A1" s="1" t="s">
        <v>24</v>
      </c>
      <c r="B1" s="8" t="s">
        <v>10</v>
      </c>
      <c r="C1" s="9" t="s">
        <v>11</v>
      </c>
      <c r="D1" s="10" t="s">
        <v>12</v>
      </c>
      <c r="E1" s="11" t="s">
        <v>13</v>
      </c>
      <c r="F1" s="12" t="s">
        <v>5</v>
      </c>
    </row>
    <row r="2" spans="1:6" ht="16" x14ac:dyDescent="0.2">
      <c r="A2" s="2">
        <v>0</v>
      </c>
      <c r="B2" s="4">
        <v>0</v>
      </c>
      <c r="C2" s="4">
        <v>0</v>
      </c>
      <c r="D2" s="4">
        <v>0</v>
      </c>
      <c r="E2" s="4">
        <v>0</v>
      </c>
      <c r="F2" s="4">
        <v>0</v>
      </c>
    </row>
    <row r="3" spans="1:6" ht="16" x14ac:dyDescent="0.2">
      <c r="A3" s="2">
        <v>0.5</v>
      </c>
      <c r="B3" s="4">
        <v>0.89805454070660495</v>
      </c>
      <c r="C3" s="4">
        <v>1.3439088094451801</v>
      </c>
      <c r="D3" s="4">
        <v>4.5004089033018904</v>
      </c>
      <c r="E3" s="4">
        <v>20.8720160957491</v>
      </c>
      <c r="F3" s="4">
        <v>16.5949304436649</v>
      </c>
    </row>
    <row r="4" spans="1:6" ht="16" x14ac:dyDescent="0.2">
      <c r="A4" s="2">
        <v>1</v>
      </c>
      <c r="B4" s="4">
        <v>1.87828251920123</v>
      </c>
      <c r="C4" s="4">
        <v>2.7446145649779701</v>
      </c>
      <c r="D4" s="4">
        <v>8.9608178066037691</v>
      </c>
      <c r="E4" s="4">
        <v>41.742729149463301</v>
      </c>
      <c r="F4" s="4">
        <v>33.235788604459103</v>
      </c>
    </row>
    <row r="5" spans="1:6" ht="16" x14ac:dyDescent="0.2">
      <c r="A5" s="2">
        <v>1.5</v>
      </c>
      <c r="B5" s="4">
        <v>2.8344272734254998</v>
      </c>
      <c r="C5" s="4">
        <v>4.1198329113924101</v>
      </c>
      <c r="D5" s="4">
        <v>13.4225183837987</v>
      </c>
      <c r="E5" s="4">
        <v>62.479859678084999</v>
      </c>
      <c r="F5" s="4">
        <v>49.838384234420097</v>
      </c>
    </row>
    <row r="6" spans="1:6" ht="16" x14ac:dyDescent="0.2">
      <c r="A6" s="2">
        <v>2</v>
      </c>
      <c r="B6" s="4">
        <v>3.7743151843318001</v>
      </c>
      <c r="C6" s="4">
        <v>5.4909267473858003</v>
      </c>
      <c r="D6" s="4">
        <v>17.881793550924101</v>
      </c>
      <c r="E6" s="4">
        <v>83.240363186132896</v>
      </c>
      <c r="F6" s="4">
        <v>66.354311572430902</v>
      </c>
    </row>
    <row r="7" spans="1:6" ht="16" x14ac:dyDescent="0.2">
      <c r="A7" s="2">
        <v>2.5</v>
      </c>
      <c r="B7" s="4">
        <v>4.7206309907834099</v>
      </c>
      <c r="C7" s="4">
        <v>6.8553205833791999</v>
      </c>
      <c r="D7" s="4">
        <v>22.317597325992899</v>
      </c>
      <c r="E7" s="4">
        <v>103.957669281585</v>
      </c>
      <c r="F7" s="4">
        <v>82.997636251032205</v>
      </c>
    </row>
    <row r="8" spans="1:6" ht="16" x14ac:dyDescent="0.2">
      <c r="A8" s="2">
        <v>3</v>
      </c>
      <c r="B8" s="4">
        <v>5.6643817658349302</v>
      </c>
      <c r="C8" s="4">
        <v>8.2262101816180504</v>
      </c>
      <c r="D8" s="4">
        <v>26.8211167911915</v>
      </c>
      <c r="E8" s="4">
        <v>124.64019611478101</v>
      </c>
      <c r="F8" s="4">
        <v>99.5983711849711</v>
      </c>
    </row>
    <row r="9" spans="1:6" ht="16" x14ac:dyDescent="0.2">
      <c r="A9" s="2">
        <v>3.5</v>
      </c>
      <c r="B9" s="4">
        <v>6.6009496774193499</v>
      </c>
      <c r="C9" s="4">
        <v>9.5886659190974104</v>
      </c>
      <c r="D9" s="4">
        <v>31.2311247149037</v>
      </c>
      <c r="E9" s="4">
        <v>145.300728435823</v>
      </c>
      <c r="F9" s="4">
        <v>116.12987550763501</v>
      </c>
    </row>
    <row r="10" spans="1:6" ht="16" x14ac:dyDescent="0.2">
      <c r="A10" s="2">
        <v>4</v>
      </c>
      <c r="B10" s="4">
        <v>7.5450352769230804</v>
      </c>
      <c r="C10" s="4">
        <v>10.9484534947716</v>
      </c>
      <c r="D10" s="4">
        <v>35.727294117647098</v>
      </c>
      <c r="E10" s="4">
        <v>165.81123549958701</v>
      </c>
      <c r="F10" s="4">
        <v>132.644475639967</v>
      </c>
    </row>
    <row r="11" spans="1:6" ht="16" x14ac:dyDescent="0.2">
      <c r="A11" s="2">
        <v>4.5</v>
      </c>
      <c r="B11" s="4">
        <v>8.4864471034482793</v>
      </c>
      <c r="C11" s="4">
        <v>12.3160104155201</v>
      </c>
      <c r="D11" s="4">
        <v>40.129940944881902</v>
      </c>
      <c r="E11" s="4">
        <v>186.313674779835</v>
      </c>
      <c r="F11" s="4">
        <v>149.22025308642</v>
      </c>
    </row>
    <row r="12" spans="1:6" ht="16" x14ac:dyDescent="0.2">
      <c r="A12" s="2">
        <v>5</v>
      </c>
      <c r="B12" s="4">
        <v>9.4242301149425298</v>
      </c>
      <c r="C12" s="4">
        <v>13.669632663731401</v>
      </c>
      <c r="D12" s="4">
        <v>44.635882352941202</v>
      </c>
      <c r="E12" s="4">
        <v>206.59421487603299</v>
      </c>
      <c r="F12" s="4">
        <v>165.775371900826</v>
      </c>
    </row>
    <row r="13" spans="1:6" ht="16" x14ac:dyDescent="0.2">
      <c r="A13" s="2">
        <v>5.5</v>
      </c>
      <c r="B13" s="4">
        <v>10.361037931034501</v>
      </c>
      <c r="C13" s="4">
        <v>15.0296425686813</v>
      </c>
      <c r="D13" s="4">
        <v>49.112755905511797</v>
      </c>
      <c r="E13" s="4">
        <v>227.05859504132201</v>
      </c>
      <c r="F13" s="4">
        <v>182.34687603305801</v>
      </c>
    </row>
    <row r="14" spans="1:6" ht="16" x14ac:dyDescent="0.2">
      <c r="A14" s="2">
        <v>6</v>
      </c>
      <c r="B14" s="4">
        <v>11.298441379310299</v>
      </c>
      <c r="C14" s="4">
        <v>16.384378121547002</v>
      </c>
      <c r="D14" s="4">
        <v>53.5422834645669</v>
      </c>
      <c r="E14" s="4">
        <v>247.52297520661199</v>
      </c>
      <c r="F14" s="4">
        <v>198.85322453718999</v>
      </c>
    </row>
    <row r="15" spans="1:6" ht="16" x14ac:dyDescent="0.2">
      <c r="A15" s="2">
        <v>6.5</v>
      </c>
      <c r="B15" s="4">
        <v>12.230797318007699</v>
      </c>
      <c r="C15" s="4">
        <v>17.735514326923099</v>
      </c>
      <c r="D15" s="4">
        <v>58.045216535433099</v>
      </c>
      <c r="E15" s="4">
        <v>267.97917695473302</v>
      </c>
      <c r="F15" s="4">
        <v>215.484382716049</v>
      </c>
    </row>
    <row r="16" spans="1:6" ht="16" x14ac:dyDescent="0.2">
      <c r="A16" s="2">
        <v>7</v>
      </c>
      <c r="B16" s="4">
        <v>13.169848275862099</v>
      </c>
      <c r="C16" s="4">
        <v>19.085501104972401</v>
      </c>
      <c r="D16" s="4">
        <v>62.3884705882353</v>
      </c>
      <c r="E16" s="4">
        <v>288.43520661156998</v>
      </c>
      <c r="F16" s="4">
        <v>231.82640495867801</v>
      </c>
    </row>
    <row r="17" spans="1:6" ht="16" x14ac:dyDescent="0.2">
      <c r="A17" s="2">
        <v>7.5</v>
      </c>
      <c r="B17" s="4">
        <v>14.106693807692301</v>
      </c>
      <c r="C17" s="4">
        <v>20.4173763736264</v>
      </c>
      <c r="D17" s="4">
        <v>66.852058823529404</v>
      </c>
      <c r="E17" s="4">
        <v>307.89958677686002</v>
      </c>
      <c r="F17" s="4">
        <v>248.17469008264499</v>
      </c>
    </row>
    <row r="18" spans="1:6" ht="16" x14ac:dyDescent="0.2">
      <c r="A18" s="2">
        <v>8</v>
      </c>
      <c r="B18" s="4">
        <v>15.028902646153799</v>
      </c>
      <c r="C18" s="4">
        <v>21.7683516483517</v>
      </c>
      <c r="D18" s="4">
        <v>71.273385826771701</v>
      </c>
      <c r="E18" s="4">
        <v>328.36396694214898</v>
      </c>
      <c r="F18" s="4">
        <v>264.52297520661199</v>
      </c>
    </row>
    <row r="19" spans="1:6" ht="16" x14ac:dyDescent="0.2">
      <c r="A19" s="2">
        <v>8.5</v>
      </c>
      <c r="B19" s="4">
        <v>15.9781792307692</v>
      </c>
      <c r="C19" s="4">
        <v>23.1542808653846</v>
      </c>
      <c r="D19" s="4">
        <v>75.761953917322799</v>
      </c>
      <c r="E19" s="4">
        <v>348.82834710743799</v>
      </c>
      <c r="F19" s="4">
        <v>280.87126033057899</v>
      </c>
    </row>
    <row r="20" spans="1:6" ht="16" x14ac:dyDescent="0.2">
      <c r="A20" s="2">
        <v>9</v>
      </c>
      <c r="B20" s="4">
        <v>16.899362068965502</v>
      </c>
      <c r="C20" s="4">
        <v>24.514120879120899</v>
      </c>
      <c r="D20" s="4">
        <v>80.256377952755898</v>
      </c>
      <c r="E20" s="4">
        <v>368.27619834710703</v>
      </c>
      <c r="F20" s="4">
        <v>297.20714876033099</v>
      </c>
    </row>
    <row r="21" spans="1:6" ht="16" x14ac:dyDescent="0.2">
      <c r="A21" s="2">
        <v>9.5</v>
      </c>
      <c r="B21" s="4">
        <v>17.833365517241401</v>
      </c>
      <c r="C21" s="4">
        <v>25.837554945054901</v>
      </c>
      <c r="D21" s="4">
        <v>84.666358267716603</v>
      </c>
      <c r="E21" s="4">
        <v>388.74057851239701</v>
      </c>
      <c r="F21" s="4">
        <v>313.61714258884302</v>
      </c>
    </row>
    <row r="22" spans="1:6" ht="16" x14ac:dyDescent="0.2">
      <c r="A22" s="2">
        <v>10</v>
      </c>
      <c r="B22" s="4">
        <v>18.762056398467401</v>
      </c>
      <c r="C22" s="4">
        <v>27.179863461538499</v>
      </c>
      <c r="D22" s="4">
        <v>89.239370078740194</v>
      </c>
      <c r="E22" s="4">
        <v>408.20495867768602</v>
      </c>
      <c r="F22" s="4">
        <v>330.104555495868</v>
      </c>
    </row>
    <row r="23" spans="1:6" ht="16" x14ac:dyDescent="0.2">
      <c r="A23" s="2">
        <v>10.5</v>
      </c>
      <c r="B23" s="4">
        <v>19.690855609195399</v>
      </c>
      <c r="C23" s="4">
        <v>28.524986263736299</v>
      </c>
      <c r="D23" s="4">
        <v>93.632705882352894</v>
      </c>
      <c r="E23" s="4">
        <v>428.66246913580301</v>
      </c>
      <c r="F23" s="4">
        <v>346.66246913580301</v>
      </c>
    </row>
    <row r="24" spans="1:6" ht="16" x14ac:dyDescent="0.2">
      <c r="A24" s="2">
        <v>11</v>
      </c>
      <c r="B24" s="4">
        <v>20.606084291187699</v>
      </c>
      <c r="C24" s="4">
        <v>29.859364640883999</v>
      </c>
      <c r="D24" s="4">
        <v>98.176823529411806</v>
      </c>
      <c r="E24" s="4">
        <v>448.11719008264498</v>
      </c>
      <c r="F24" s="4">
        <v>362.58789256198298</v>
      </c>
    </row>
    <row r="25" spans="1:6" ht="16" x14ac:dyDescent="0.2">
      <c r="A25" s="2">
        <v>11.5</v>
      </c>
      <c r="B25" s="4">
        <v>21.540667623076899</v>
      </c>
      <c r="C25" s="4">
        <v>31.193640109890101</v>
      </c>
      <c r="D25" s="4">
        <v>102.58163385826801</v>
      </c>
      <c r="E25" s="4">
        <v>467.581570247934</v>
      </c>
      <c r="F25" s="4">
        <v>378.93617768594999</v>
      </c>
    </row>
    <row r="26" spans="1:6" ht="16" x14ac:dyDescent="0.2">
      <c r="A26" s="2">
        <v>12</v>
      </c>
      <c r="B26" s="4">
        <v>22.459915061538499</v>
      </c>
      <c r="C26" s="4">
        <v>32.528397790055202</v>
      </c>
      <c r="D26" s="4">
        <v>107.084566929134</v>
      </c>
      <c r="E26" s="4">
        <v>488.04595041322301</v>
      </c>
      <c r="F26" s="4">
        <v>395.28446280991699</v>
      </c>
    </row>
    <row r="27" spans="1:6" ht="16" x14ac:dyDescent="0.2">
      <c r="A27" s="2">
        <v>12.5</v>
      </c>
      <c r="B27" s="4">
        <v>23.387499999999999</v>
      </c>
      <c r="C27" s="4">
        <v>33.862293956043999</v>
      </c>
      <c r="D27" s="4">
        <v>111.5291375</v>
      </c>
      <c r="E27" s="4">
        <v>507.49588477366302</v>
      </c>
      <c r="F27" s="4">
        <v>411.621913580247</v>
      </c>
    </row>
    <row r="28" spans="1:6" ht="16" x14ac:dyDescent="0.2">
      <c r="A28" s="2">
        <v>13</v>
      </c>
      <c r="B28" s="4">
        <v>24.299046153846199</v>
      </c>
      <c r="C28" s="4">
        <v>35.197445054945099</v>
      </c>
      <c r="D28" s="4">
        <v>115.990470588235</v>
      </c>
      <c r="E28" s="4">
        <v>526.95818181818197</v>
      </c>
      <c r="F28" s="4">
        <v>427.96863636363599</v>
      </c>
    </row>
    <row r="29" spans="1:6" ht="16" x14ac:dyDescent="0.2">
      <c r="A29" s="2">
        <v>13.5</v>
      </c>
      <c r="B29" s="4">
        <v>25.221103448275901</v>
      </c>
      <c r="C29" s="4">
        <v>36.5325961538462</v>
      </c>
      <c r="D29" s="4">
        <v>120.493366141732</v>
      </c>
      <c r="E29" s="4">
        <v>546.42256198347104</v>
      </c>
      <c r="F29" s="4">
        <v>444.316921487603</v>
      </c>
    </row>
    <row r="30" spans="1:6" ht="16" x14ac:dyDescent="0.2">
      <c r="A30" s="2">
        <v>14</v>
      </c>
      <c r="B30" s="4">
        <v>26.170063417624501</v>
      </c>
      <c r="C30" s="4">
        <v>37.866098901098901</v>
      </c>
      <c r="D30" s="4">
        <v>124.95100635294099</v>
      </c>
      <c r="E30" s="4">
        <v>565.88329218107003</v>
      </c>
      <c r="F30" s="4">
        <v>460.66246913580198</v>
      </c>
    </row>
    <row r="31" spans="1:6" ht="16" x14ac:dyDescent="0.2">
      <c r="A31" s="2">
        <v>14.5</v>
      </c>
      <c r="B31" s="4">
        <v>27.0671111111111</v>
      </c>
      <c r="C31" s="4">
        <v>39.201250000000002</v>
      </c>
      <c r="D31" s="4">
        <v>129.40158823529401</v>
      </c>
      <c r="E31" s="4">
        <v>585.33479338842994</v>
      </c>
      <c r="F31" s="4">
        <v>477.001095041322</v>
      </c>
    </row>
    <row r="32" spans="1:6" ht="16" x14ac:dyDescent="0.2">
      <c r="A32" s="2">
        <v>15</v>
      </c>
      <c r="B32" s="4">
        <v>28.026479923076899</v>
      </c>
      <c r="C32" s="4">
        <v>40.535497237569103</v>
      </c>
      <c r="D32" s="4">
        <v>133.90570866141701</v>
      </c>
      <c r="E32" s="4">
        <v>604.34938016528895</v>
      </c>
      <c r="F32" s="4">
        <v>493.34938016528901</v>
      </c>
    </row>
    <row r="33" spans="1:6" ht="16" x14ac:dyDescent="0.2">
      <c r="A33" s="2">
        <v>15.5</v>
      </c>
      <c r="B33" s="4">
        <v>28.956392307692301</v>
      </c>
      <c r="C33" s="4">
        <v>41.851044519230797</v>
      </c>
      <c r="D33" s="4">
        <v>138.33764572834599</v>
      </c>
      <c r="E33" s="4">
        <v>623.26355371900797</v>
      </c>
      <c r="F33" s="4">
        <v>509.55297590289302</v>
      </c>
    </row>
    <row r="34" spans="1:6" ht="16" x14ac:dyDescent="0.2">
      <c r="A34" s="2">
        <v>16</v>
      </c>
      <c r="B34" s="4">
        <v>29.8679384615385</v>
      </c>
      <c r="C34" s="4">
        <v>43.204530386740302</v>
      </c>
      <c r="D34" s="4">
        <v>142.81157480314999</v>
      </c>
      <c r="E34" s="4">
        <v>642.71670781892999</v>
      </c>
      <c r="F34" s="4">
        <v>525.71670781892999</v>
      </c>
    </row>
    <row r="35" spans="1:6" ht="16" x14ac:dyDescent="0.2">
      <c r="A35" s="2">
        <v>16.5</v>
      </c>
      <c r="B35" s="4">
        <v>30.7794846153846</v>
      </c>
      <c r="C35" s="4">
        <v>44.4855183653846</v>
      </c>
      <c r="D35" s="4">
        <v>147.315235294118</v>
      </c>
      <c r="E35" s="4">
        <v>662.17917695473295</v>
      </c>
      <c r="F35" s="4">
        <v>541.384382716049</v>
      </c>
    </row>
    <row r="36" spans="1:6" ht="16" x14ac:dyDescent="0.2">
      <c r="A36" s="2">
        <v>17</v>
      </c>
      <c r="B36" s="4">
        <v>31.6910307692308</v>
      </c>
      <c r="C36" s="4">
        <v>45.7824725274725</v>
      </c>
      <c r="D36" s="4">
        <v>151.82098425196901</v>
      </c>
      <c r="E36" s="4">
        <v>681.58018983884301</v>
      </c>
      <c r="F36" s="4">
        <v>557.73012396694196</v>
      </c>
    </row>
    <row r="37" spans="1:6" ht="16" x14ac:dyDescent="0.2">
      <c r="A37" s="2">
        <v>17.5</v>
      </c>
      <c r="B37" s="4">
        <v>32.605134099616897</v>
      </c>
      <c r="C37" s="4">
        <v>47.107251381215498</v>
      </c>
      <c r="D37" s="4">
        <v>156.25536058823499</v>
      </c>
      <c r="E37" s="4">
        <v>700.10454545454604</v>
      </c>
      <c r="F37" s="4">
        <v>574.07840909090896</v>
      </c>
    </row>
    <row r="38" spans="1:6" ht="16" x14ac:dyDescent="0.2">
      <c r="A38" s="2">
        <v>18</v>
      </c>
      <c r="B38" s="4">
        <v>33.5281379310345</v>
      </c>
      <c r="C38" s="4">
        <v>48.442362637362599</v>
      </c>
      <c r="D38" s="4">
        <v>160.726850393701</v>
      </c>
      <c r="E38" s="4">
        <v>719.56658436214002</v>
      </c>
      <c r="F38" s="4">
        <v>590.42493827160501</v>
      </c>
    </row>
    <row r="39" spans="1:6" ht="16" x14ac:dyDescent="0.2">
      <c r="A39" s="2">
        <v>18.5</v>
      </c>
      <c r="B39" s="4">
        <v>34.451141762452103</v>
      </c>
      <c r="C39" s="4">
        <v>49.7775137362637</v>
      </c>
      <c r="D39" s="4">
        <v>165.22978346456699</v>
      </c>
      <c r="E39" s="4">
        <v>738.01677685950403</v>
      </c>
      <c r="F39" s="4">
        <v>605.01677685950403</v>
      </c>
    </row>
    <row r="40" spans="1:6" ht="16" x14ac:dyDescent="0.2">
      <c r="A40" s="2">
        <v>19</v>
      </c>
      <c r="B40" s="4">
        <v>35.373661538461498</v>
      </c>
      <c r="C40" s="4">
        <v>51.111016483516501</v>
      </c>
      <c r="D40" s="4">
        <v>169.69574803149601</v>
      </c>
      <c r="E40" s="4">
        <v>757.48115702479299</v>
      </c>
      <c r="F40" s="4">
        <v>621.90098517768604</v>
      </c>
    </row>
    <row r="41" spans="1:6" ht="16" x14ac:dyDescent="0.2">
      <c r="A41" s="2">
        <v>19.5</v>
      </c>
      <c r="B41" s="4">
        <v>36.296753846153898</v>
      </c>
      <c r="C41" s="4">
        <v>52.397445054945102</v>
      </c>
      <c r="D41" s="4">
        <v>174.137470588235</v>
      </c>
      <c r="E41" s="4">
        <v>776.45915289256197</v>
      </c>
      <c r="F41" s="4">
        <v>637.45915289256197</v>
      </c>
    </row>
    <row r="42" spans="1:6" ht="16" x14ac:dyDescent="0.2">
      <c r="A42" s="2">
        <v>20</v>
      </c>
      <c r="B42" s="4">
        <v>37.219846153846198</v>
      </c>
      <c r="C42" s="4">
        <v>53.720441988950299</v>
      </c>
      <c r="D42" s="4">
        <v>178.64</v>
      </c>
      <c r="E42" s="4">
        <v>794.8</v>
      </c>
      <c r="F42" s="4">
        <v>652.79999999999995</v>
      </c>
    </row>
    <row r="43" spans="1:6" ht="16" x14ac:dyDescent="0.2">
      <c r="A43" s="2">
        <v>20.5</v>
      </c>
      <c r="B43" s="4">
        <v>38.142938461538499</v>
      </c>
      <c r="C43" s="4">
        <v>55.033759464285701</v>
      </c>
      <c r="D43" s="4">
        <v>183.09725301181101</v>
      </c>
      <c r="E43" s="4">
        <v>814.14332644628098</v>
      </c>
      <c r="F43" s="4">
        <v>669.14332644628098</v>
      </c>
    </row>
    <row r="44" spans="1:6" ht="16" x14ac:dyDescent="0.2">
      <c r="A44" s="2">
        <v>21</v>
      </c>
      <c r="B44" s="4">
        <v>39.0660307692308</v>
      </c>
      <c r="C44" s="4">
        <v>56.349696132596698</v>
      </c>
      <c r="D44" s="4">
        <v>187.547992125984</v>
      </c>
      <c r="E44" s="4">
        <v>832.49161157024798</v>
      </c>
      <c r="F44" s="4">
        <v>685.49161157024798</v>
      </c>
    </row>
    <row r="45" spans="1:6" ht="16" x14ac:dyDescent="0.2">
      <c r="A45" s="2">
        <v>21.5</v>
      </c>
      <c r="B45" s="4">
        <v>39.9891230769231</v>
      </c>
      <c r="C45" s="4">
        <v>57.683475274725303</v>
      </c>
      <c r="D45" s="4">
        <v>192.05092519684999</v>
      </c>
      <c r="E45" s="4">
        <v>850.83989669421499</v>
      </c>
      <c r="F45" s="4">
        <v>701.83989669421499</v>
      </c>
    </row>
    <row r="46" spans="1:6" ht="16" x14ac:dyDescent="0.2">
      <c r="A46" s="2">
        <v>22</v>
      </c>
      <c r="B46" s="4">
        <v>40.9121685823755</v>
      </c>
      <c r="C46" s="4">
        <v>59.012417582417598</v>
      </c>
      <c r="D46" s="4">
        <v>196.49114976377999</v>
      </c>
      <c r="E46" s="4">
        <v>870.19531485124003</v>
      </c>
      <c r="F46" s="4">
        <v>717.17578512396699</v>
      </c>
    </row>
    <row r="47" spans="1:6" ht="16" x14ac:dyDescent="0.2">
      <c r="A47" s="2">
        <v>22.5</v>
      </c>
      <c r="B47" s="4">
        <v>41.807728620689701</v>
      </c>
      <c r="C47" s="4">
        <v>60.235851648351698</v>
      </c>
      <c r="D47" s="4">
        <v>201.17421259842499</v>
      </c>
      <c r="E47" s="4">
        <v>888.69876033057903</v>
      </c>
      <c r="F47" s="4">
        <v>733.52407024793399</v>
      </c>
    </row>
    <row r="48" spans="1:6" ht="16" x14ac:dyDescent="0.2">
      <c r="A48" s="2">
        <v>23</v>
      </c>
      <c r="B48" s="4">
        <v>42.728815384615402</v>
      </c>
      <c r="C48" s="4">
        <v>61.558186813186801</v>
      </c>
      <c r="D48" s="4">
        <v>205.29137254902</v>
      </c>
      <c r="E48" s="4">
        <v>907.16314049586799</v>
      </c>
      <c r="F48" s="4">
        <v>749.16314049586799</v>
      </c>
    </row>
    <row r="49" spans="1:6" ht="16" x14ac:dyDescent="0.2">
      <c r="A49" s="2">
        <v>23.5</v>
      </c>
      <c r="B49" s="4">
        <v>43.620501930769201</v>
      </c>
      <c r="C49" s="4">
        <v>62.822431318681303</v>
      </c>
      <c r="D49" s="4">
        <v>210.405294117647</v>
      </c>
      <c r="E49" s="4">
        <v>926.21561728395102</v>
      </c>
      <c r="F49" s="4">
        <v>765.21561728395102</v>
      </c>
    </row>
    <row r="50" spans="1:6" ht="16" x14ac:dyDescent="0.2">
      <c r="A50" s="2">
        <v>24</v>
      </c>
      <c r="B50" s="4">
        <v>44.5038153846154</v>
      </c>
      <c r="C50" s="4">
        <v>64.104530386740294</v>
      </c>
      <c r="D50" s="4">
        <v>214.52125984252001</v>
      </c>
      <c r="E50" s="4">
        <v>944.55652892562</v>
      </c>
      <c r="F50" s="4">
        <v>781.55652892562</v>
      </c>
    </row>
    <row r="51" spans="1:6" ht="16" x14ac:dyDescent="0.2">
      <c r="A51" s="2">
        <v>24.5</v>
      </c>
      <c r="B51" s="4">
        <v>45.426907692307701</v>
      </c>
      <c r="C51" s="4">
        <v>65.427390109890098</v>
      </c>
      <c r="D51" s="4">
        <v>218.63562992126</v>
      </c>
      <c r="E51" s="4">
        <v>962.904814049587</v>
      </c>
      <c r="F51" s="4">
        <v>796.904814049587</v>
      </c>
    </row>
    <row r="52" spans="1:6" ht="16" x14ac:dyDescent="0.2">
      <c r="A52" s="2">
        <v>25</v>
      </c>
      <c r="B52" s="4">
        <v>46.35</v>
      </c>
      <c r="C52" s="4">
        <v>66.725828729281801</v>
      </c>
      <c r="D52" s="4">
        <v>223.75</v>
      </c>
      <c r="E52" s="4">
        <v>982.00413223140504</v>
      </c>
      <c r="F52" s="4">
        <v>812.50341849173606</v>
      </c>
    </row>
    <row r="53" spans="1:6" ht="16" x14ac:dyDescent="0.2">
      <c r="A53" s="2">
        <v>25.5</v>
      </c>
      <c r="B53" s="4">
        <v>47.273092307692302</v>
      </c>
      <c r="C53" s="4">
        <v>67.973159340659393</v>
      </c>
      <c r="D53" s="4">
        <v>227.86490196078401</v>
      </c>
      <c r="E53" s="4">
        <v>1000.45423868313</v>
      </c>
      <c r="F53" s="4">
        <v>828.59067901234596</v>
      </c>
    </row>
    <row r="54" spans="1:6" ht="16" x14ac:dyDescent="0.2">
      <c r="A54" s="2">
        <v>26</v>
      </c>
      <c r="B54" s="4">
        <v>48.196184615384603</v>
      </c>
      <c r="C54" s="4">
        <v>69.296593406593402</v>
      </c>
      <c r="D54" s="4">
        <v>232</v>
      </c>
      <c r="E54" s="4">
        <v>1018.26331</v>
      </c>
      <c r="F54" s="4">
        <v>844.91636363636405</v>
      </c>
    </row>
    <row r="55" spans="1:6" ht="16" x14ac:dyDescent="0.2">
      <c r="A55" s="2">
        <v>26.5</v>
      </c>
      <c r="B55" s="4">
        <v>49.1127988429119</v>
      </c>
      <c r="C55" s="4">
        <v>70.619033149171301</v>
      </c>
      <c r="D55" s="4">
        <v>237.09666666666701</v>
      </c>
      <c r="E55" s="4">
        <v>1036.3807438016499</v>
      </c>
      <c r="F55" s="4">
        <v>860.28555785124001</v>
      </c>
    </row>
    <row r="56" spans="1:6" ht="16" x14ac:dyDescent="0.2">
      <c r="A56" s="2">
        <v>27</v>
      </c>
      <c r="B56" s="4">
        <v>50.020800000000001</v>
      </c>
      <c r="C56" s="4">
        <v>71.942362637362706</v>
      </c>
      <c r="D56" s="4">
        <v>241.21141732283499</v>
      </c>
      <c r="E56" s="4">
        <v>1054.84512396694</v>
      </c>
      <c r="F56" s="4">
        <v>876.63384297520702</v>
      </c>
    </row>
    <row r="57" spans="1:6" ht="16" x14ac:dyDescent="0.2">
      <c r="A57" s="2">
        <v>27.5</v>
      </c>
      <c r="B57" s="4">
        <v>50.864692307692302</v>
      </c>
      <c r="C57" s="4">
        <v>73.198695054945105</v>
      </c>
      <c r="D57" s="4">
        <v>246</v>
      </c>
      <c r="E57" s="4">
        <v>1073.5285476337499</v>
      </c>
      <c r="F57" s="4">
        <v>891.97808641975303</v>
      </c>
    </row>
    <row r="58" spans="1:6" ht="16" x14ac:dyDescent="0.2">
      <c r="A58" s="2">
        <v>28</v>
      </c>
      <c r="B58" s="4">
        <v>51.787784615384602</v>
      </c>
      <c r="C58" s="4">
        <v>74.488618784530402</v>
      </c>
      <c r="D58" s="4">
        <v>250.44015748031501</v>
      </c>
      <c r="E58" s="4">
        <v>1091.7573553719001</v>
      </c>
      <c r="F58" s="4">
        <v>907.31801652892602</v>
      </c>
    </row>
    <row r="59" spans="1:6" ht="16" x14ac:dyDescent="0.2">
      <c r="A59" s="2">
        <v>28.5</v>
      </c>
      <c r="B59" s="4">
        <v>52.710876923076903</v>
      </c>
      <c r="C59" s="4">
        <v>75.811565934065896</v>
      </c>
      <c r="D59" s="4">
        <v>254.554527559055</v>
      </c>
      <c r="E59" s="4">
        <v>1109.8512611363601</v>
      </c>
      <c r="F59" s="4">
        <v>923.66630165289303</v>
      </c>
    </row>
    <row r="60" spans="1:6" ht="16" x14ac:dyDescent="0.2">
      <c r="A60" s="2">
        <v>29</v>
      </c>
      <c r="B60" s="4">
        <v>53.633969230769203</v>
      </c>
      <c r="C60" s="4">
        <v>77.101961325966897</v>
      </c>
      <c r="D60" s="4">
        <v>259.67019607843099</v>
      </c>
      <c r="E60" s="4">
        <v>1128.0145867768599</v>
      </c>
      <c r="F60" s="4">
        <v>939.01458677686003</v>
      </c>
    </row>
    <row r="61" spans="1:6" ht="16" x14ac:dyDescent="0.2">
      <c r="A61" s="2">
        <v>29.5</v>
      </c>
      <c r="B61" s="4">
        <v>54.557061538461497</v>
      </c>
      <c r="C61" s="4">
        <v>78.357335164835206</v>
      </c>
      <c r="D61" s="4">
        <v>263.78720472440898</v>
      </c>
      <c r="E61" s="4">
        <v>1146.1375308642</v>
      </c>
      <c r="F61" s="4">
        <v>955.35314814814797</v>
      </c>
    </row>
    <row r="62" spans="1:6" ht="16" x14ac:dyDescent="0.2">
      <c r="A62" s="2">
        <v>30</v>
      </c>
      <c r="B62" s="4">
        <v>55.390076923076897</v>
      </c>
      <c r="C62" s="4">
        <v>79.641055769230803</v>
      </c>
      <c r="D62" s="4">
        <v>267.90157480315003</v>
      </c>
      <c r="E62" s="4">
        <v>1164.2987847107399</v>
      </c>
      <c r="F62" s="4">
        <v>971.59834710743803</v>
      </c>
    </row>
    <row r="63" spans="1:6" ht="16" x14ac:dyDescent="0.2">
      <c r="A63" s="2">
        <v>30.5</v>
      </c>
      <c r="B63" s="4">
        <v>56.302476923076902</v>
      </c>
      <c r="C63" s="4">
        <v>80.904682320442006</v>
      </c>
      <c r="D63" s="4">
        <v>273.01594488188999</v>
      </c>
      <c r="E63" s="4">
        <v>1183.04704545455</v>
      </c>
      <c r="F63" s="4">
        <v>987.04704545454604</v>
      </c>
    </row>
    <row r="64" spans="1:6" ht="16" x14ac:dyDescent="0.2">
      <c r="A64" s="2">
        <v>31</v>
      </c>
      <c r="B64" s="4">
        <v>57.225569230769203</v>
      </c>
      <c r="C64" s="4">
        <v>82.226538461538496</v>
      </c>
      <c r="D64" s="4">
        <v>277.13031496063002</v>
      </c>
      <c r="E64" s="4">
        <v>1200.5249382716099</v>
      </c>
      <c r="F64" s="4">
        <v>1003.3937037037</v>
      </c>
    </row>
    <row r="65" spans="1:6" ht="16" x14ac:dyDescent="0.2">
      <c r="A65" s="2">
        <v>31.5</v>
      </c>
      <c r="B65" s="4">
        <v>58.148661538461504</v>
      </c>
      <c r="C65" s="4">
        <v>83.549972527472505</v>
      </c>
      <c r="D65" s="4">
        <v>281.24468503936998</v>
      </c>
      <c r="E65" s="4">
        <v>1218.73121900826</v>
      </c>
      <c r="F65" s="4">
        <v>1018.73121900826</v>
      </c>
    </row>
    <row r="66" spans="1:6" ht="16" x14ac:dyDescent="0.2">
      <c r="A66" s="2">
        <v>32</v>
      </c>
      <c r="B66" s="4">
        <v>59.035876923076898</v>
      </c>
      <c r="C66" s="4">
        <v>84.808461538461501</v>
      </c>
      <c r="D66" s="4">
        <v>286.36156862745099</v>
      </c>
      <c r="E66" s="4">
        <v>1236.4393388429801</v>
      </c>
      <c r="F66" s="4">
        <v>1034.0795041322301</v>
      </c>
    </row>
    <row r="67" spans="1:6" ht="16" x14ac:dyDescent="0.2">
      <c r="A67" s="2">
        <v>32.5</v>
      </c>
      <c r="B67" s="4">
        <v>59.912354269230804</v>
      </c>
      <c r="C67" s="4">
        <v>86.0436126373626</v>
      </c>
      <c r="D67" s="4">
        <v>290.475490196078</v>
      </c>
      <c r="E67" s="4">
        <v>1254.4277892562</v>
      </c>
      <c r="F67" s="4">
        <v>1049.4277892562</v>
      </c>
    </row>
    <row r="68" spans="1:6" ht="16" x14ac:dyDescent="0.2">
      <c r="A68" s="2">
        <v>33</v>
      </c>
      <c r="B68" s="4">
        <v>60.7649427384615</v>
      </c>
      <c r="C68" s="4">
        <v>87.318729281768</v>
      </c>
      <c r="D68" s="4">
        <v>295</v>
      </c>
      <c r="E68" s="4">
        <v>1271.7687654321001</v>
      </c>
      <c r="F68" s="4">
        <v>1065.7687654321001</v>
      </c>
    </row>
    <row r="69" spans="1:6" ht="16" x14ac:dyDescent="0.2">
      <c r="A69" s="2">
        <v>33.5</v>
      </c>
      <c r="B69" s="4">
        <v>61.640490421455901</v>
      </c>
      <c r="C69" s="4">
        <v>88.641510989010996</v>
      </c>
      <c r="D69" s="4">
        <v>299.706102362205</v>
      </c>
      <c r="E69" s="4">
        <v>1290.11196280992</v>
      </c>
      <c r="F69" s="4">
        <v>1081.11196280992</v>
      </c>
    </row>
    <row r="70" spans="1:6" ht="16" x14ac:dyDescent="0.2">
      <c r="A70" s="2">
        <v>34</v>
      </c>
      <c r="B70" s="4">
        <v>62.508968919540202</v>
      </c>
      <c r="C70" s="4">
        <v>89.864751381215498</v>
      </c>
      <c r="D70" s="4">
        <v>303.821176470588</v>
      </c>
      <c r="E70" s="4">
        <v>1307.4602479338801</v>
      </c>
      <c r="F70" s="4">
        <v>1097.4602479338801</v>
      </c>
    </row>
    <row r="71" spans="1:6" ht="16" x14ac:dyDescent="0.2">
      <c r="A71" s="2">
        <v>34.5</v>
      </c>
      <c r="B71" s="4">
        <v>63.486498084291199</v>
      </c>
      <c r="C71" s="4">
        <v>91.1809203296703</v>
      </c>
      <c r="D71" s="4">
        <v>308.93509803921597</v>
      </c>
      <c r="E71" s="4">
        <v>1325.7447107437999</v>
      </c>
      <c r="F71" s="4">
        <v>1112.8085330578499</v>
      </c>
    </row>
    <row r="72" spans="1:6" ht="16" x14ac:dyDescent="0.2">
      <c r="A72" s="2">
        <v>35</v>
      </c>
      <c r="B72" s="4">
        <v>64.404769230769205</v>
      </c>
      <c r="C72" s="4">
        <v>92.5107142857143</v>
      </c>
      <c r="D72" s="4">
        <v>313.05294117647099</v>
      </c>
      <c r="E72" s="4">
        <v>1343.15617283951</v>
      </c>
      <c r="F72" s="4">
        <v>1129.1214504115201</v>
      </c>
    </row>
    <row r="73" spans="1:6" ht="16" x14ac:dyDescent="0.2">
      <c r="A73" s="2">
        <v>35.5</v>
      </c>
      <c r="B73" s="4">
        <v>65.232630769230795</v>
      </c>
      <c r="C73" s="4">
        <v>93.7332320441989</v>
      </c>
      <c r="D73" s="4">
        <v>317.166862745098</v>
      </c>
      <c r="E73" s="4">
        <v>1360.65694214876</v>
      </c>
      <c r="F73" s="4">
        <v>1144.4927066115699</v>
      </c>
    </row>
    <row r="74" spans="1:6" ht="16" x14ac:dyDescent="0.2">
      <c r="A74" s="2">
        <v>36</v>
      </c>
      <c r="B74" s="4">
        <v>66.137139430769196</v>
      </c>
      <c r="C74" s="4">
        <v>94.984725274725307</v>
      </c>
      <c r="D74" s="4">
        <v>322.28188976377999</v>
      </c>
      <c r="E74" s="4">
        <v>1378.84099173554</v>
      </c>
      <c r="F74" s="4">
        <v>1160.0279722314001</v>
      </c>
    </row>
    <row r="75" spans="1:6" ht="16" x14ac:dyDescent="0.2">
      <c r="A75" s="2">
        <v>36.5</v>
      </c>
      <c r="B75" s="4">
        <v>67.039256704980801</v>
      </c>
      <c r="C75" s="4">
        <v>96.219876373626406</v>
      </c>
      <c r="D75" s="4">
        <v>326.39625984252001</v>
      </c>
      <c r="E75" s="4">
        <v>1396.1892768595001</v>
      </c>
      <c r="F75" s="4">
        <v>1176.1892768595001</v>
      </c>
    </row>
    <row r="76" spans="1:6" ht="16" x14ac:dyDescent="0.2">
      <c r="A76" s="2">
        <v>37</v>
      </c>
      <c r="B76" s="4">
        <v>67.934361241379307</v>
      </c>
      <c r="C76" s="4">
        <v>97.554226519337007</v>
      </c>
      <c r="D76" s="4">
        <v>330.512549019608</v>
      </c>
      <c r="E76" s="4">
        <v>1413.5312345678999</v>
      </c>
      <c r="F76" s="4">
        <v>1191.5312345678999</v>
      </c>
    </row>
    <row r="77" spans="1:6" ht="16" x14ac:dyDescent="0.2">
      <c r="A77" s="2">
        <v>37.5</v>
      </c>
      <c r="B77" s="4">
        <v>68.824521072796898</v>
      </c>
      <c r="C77" s="4">
        <v>98.788530219780199</v>
      </c>
      <c r="D77" s="4">
        <v>335.62647058823501</v>
      </c>
      <c r="E77" s="4">
        <v>1431.08655401235</v>
      </c>
      <c r="F77" s="4">
        <v>1207.8780864197499</v>
      </c>
    </row>
    <row r="78" spans="1:6" ht="16" x14ac:dyDescent="0.2">
      <c r="A78" s="2">
        <v>38</v>
      </c>
      <c r="B78" s="4">
        <v>69.673762452107297</v>
      </c>
      <c r="C78" s="4">
        <v>100.04032160221</v>
      </c>
      <c r="D78" s="4">
        <v>339.74330708661398</v>
      </c>
      <c r="E78" s="4">
        <v>1448.1353481818201</v>
      </c>
      <c r="F78" s="4">
        <v>1223.2217355371899</v>
      </c>
    </row>
    <row r="79" spans="1:6" ht="16" x14ac:dyDescent="0.2">
      <c r="A79" s="2">
        <v>38.5</v>
      </c>
      <c r="B79" s="4">
        <v>70.585207692307705</v>
      </c>
      <c r="C79" s="4">
        <v>101.27620861263701</v>
      </c>
      <c r="D79" s="4">
        <v>344</v>
      </c>
      <c r="E79" s="4">
        <v>1466.4266942148799</v>
      </c>
      <c r="F79" s="4">
        <v>1238.57002066116</v>
      </c>
    </row>
    <row r="80" spans="1:6" ht="16" x14ac:dyDescent="0.2">
      <c r="A80" s="2">
        <v>39</v>
      </c>
      <c r="B80" s="4">
        <v>71.493507692307702</v>
      </c>
      <c r="C80" s="4">
        <v>102.59489010989</v>
      </c>
      <c r="D80" s="4">
        <v>348.97204724409499</v>
      </c>
      <c r="E80" s="4">
        <v>1482.9183057851201</v>
      </c>
      <c r="F80" s="4">
        <v>1253.9183057851201</v>
      </c>
    </row>
    <row r="81" spans="1:6" ht="16" x14ac:dyDescent="0.2">
      <c r="A81" s="2">
        <v>39.5</v>
      </c>
      <c r="B81" s="4">
        <v>72.349836398467403</v>
      </c>
      <c r="C81" s="4">
        <v>103.825980662983</v>
      </c>
      <c r="D81" s="4">
        <v>353.08641732283502</v>
      </c>
      <c r="E81" s="4">
        <v>1500.25419421488</v>
      </c>
      <c r="F81" s="4">
        <v>1270.25419421488</v>
      </c>
    </row>
    <row r="82" spans="1:6" ht="16" x14ac:dyDescent="0.2">
      <c r="A82" s="2">
        <v>40</v>
      </c>
      <c r="B82" s="4">
        <v>73.239540229885094</v>
      </c>
      <c r="C82" s="4">
        <v>105.140659340659</v>
      </c>
      <c r="D82" s="4">
        <v>358</v>
      </c>
      <c r="E82" s="4">
        <v>1517.6024793388401</v>
      </c>
      <c r="F82" s="4">
        <v>1285.6024793388401</v>
      </c>
    </row>
    <row r="83" spans="1:6" ht="16" x14ac:dyDescent="0.2">
      <c r="A83" s="2">
        <v>40.5</v>
      </c>
      <c r="B83" s="4">
        <v>74.162544061302697</v>
      </c>
      <c r="C83" s="4">
        <v>106.374764958791</v>
      </c>
      <c r="D83" s="4">
        <v>362.31784313725501</v>
      </c>
      <c r="E83" s="4">
        <v>1534.95076446281</v>
      </c>
      <c r="F83" s="4">
        <v>1300.95076446281</v>
      </c>
    </row>
    <row r="84" spans="1:6" ht="16" x14ac:dyDescent="0.2">
      <c r="A84" s="2">
        <v>41</v>
      </c>
      <c r="B84" s="4">
        <v>75.0855478927203</v>
      </c>
      <c r="C84" s="4">
        <v>107.586428571429</v>
      </c>
      <c r="D84" s="4">
        <v>366.43346456692899</v>
      </c>
      <c r="E84" s="4">
        <v>1552.29904958678</v>
      </c>
      <c r="F84" s="4">
        <v>1317.29904958678</v>
      </c>
    </row>
    <row r="85" spans="1:6" ht="16" x14ac:dyDescent="0.2">
      <c r="A85" s="2">
        <v>41.5</v>
      </c>
      <c r="B85" s="4">
        <v>75.908199999999994</v>
      </c>
      <c r="C85" s="4">
        <v>108.894854766484</v>
      </c>
      <c r="D85" s="4">
        <v>371.54783464566901</v>
      </c>
      <c r="E85" s="4">
        <v>1569.0053057407399</v>
      </c>
      <c r="F85" s="4">
        <v>1332.64055555556</v>
      </c>
    </row>
    <row r="86" spans="1:6" ht="16" x14ac:dyDescent="0.2">
      <c r="A86" s="2">
        <v>42</v>
      </c>
      <c r="B86" s="4">
        <v>76.831292307692294</v>
      </c>
      <c r="C86" s="4">
        <v>110.132928176796</v>
      </c>
      <c r="D86" s="4">
        <v>375.66220472441</v>
      </c>
      <c r="E86" s="4">
        <v>1585.9832231405001</v>
      </c>
      <c r="F86" s="4">
        <v>1347.9832231405001</v>
      </c>
    </row>
    <row r="87" spans="1:6" ht="16" x14ac:dyDescent="0.2">
      <c r="A87" s="2">
        <v>42.5</v>
      </c>
      <c r="B87" s="4">
        <v>77.754384615384595</v>
      </c>
      <c r="C87" s="4">
        <v>111.35563186813199</v>
      </c>
      <c r="D87" s="4">
        <v>380</v>
      </c>
      <c r="E87" s="4">
        <v>1603.3315082644599</v>
      </c>
      <c r="F87" s="4">
        <v>1363.3315082644599</v>
      </c>
    </row>
    <row r="88" spans="1:6" ht="16" x14ac:dyDescent="0.2">
      <c r="A88" s="2">
        <v>43</v>
      </c>
      <c r="B88" s="4">
        <v>78.577476923076901</v>
      </c>
      <c r="C88" s="4">
        <v>112.57895027624301</v>
      </c>
      <c r="D88" s="4">
        <v>384.89488188976401</v>
      </c>
      <c r="E88" s="4">
        <v>1620.67979338843</v>
      </c>
      <c r="F88" s="4">
        <v>1379.67979338843</v>
      </c>
    </row>
    <row r="89" spans="1:6" ht="16" x14ac:dyDescent="0.2">
      <c r="A89" s="2">
        <v>43.5</v>
      </c>
      <c r="B89" s="4">
        <v>79.500283524904205</v>
      </c>
      <c r="C89" s="4">
        <v>113.90140883977899</v>
      </c>
      <c r="D89" s="4">
        <v>389.00921568627501</v>
      </c>
      <c r="E89" s="4">
        <v>1638.0156818181799</v>
      </c>
      <c r="F89" s="4">
        <v>1395.0156818181799</v>
      </c>
    </row>
    <row r="90" spans="1:6" ht="16" x14ac:dyDescent="0.2">
      <c r="A90" s="2">
        <v>44</v>
      </c>
      <c r="B90" s="4">
        <v>80.423570881225999</v>
      </c>
      <c r="C90" s="4">
        <v>115.137252747253</v>
      </c>
      <c r="D90" s="4">
        <v>394</v>
      </c>
      <c r="E90" s="4">
        <v>1654.4852892562001</v>
      </c>
      <c r="F90" s="4">
        <v>1410.36396694215</v>
      </c>
    </row>
    <row r="91" spans="1:6" ht="16" x14ac:dyDescent="0.2">
      <c r="A91" s="2">
        <v>44.5</v>
      </c>
      <c r="B91" s="4">
        <v>81.2459846153846</v>
      </c>
      <c r="C91" s="4">
        <v>116.372403846154</v>
      </c>
      <c r="D91" s="4">
        <v>398.23799212598402</v>
      </c>
      <c r="E91" s="4">
        <v>1671.4583120454499</v>
      </c>
      <c r="F91" s="4">
        <v>1425.7122520661201</v>
      </c>
    </row>
    <row r="92" spans="1:6" ht="16" x14ac:dyDescent="0.2">
      <c r="A92" s="2">
        <v>45</v>
      </c>
      <c r="B92" s="4">
        <v>82.134538461538497</v>
      </c>
      <c r="C92" s="4">
        <v>117.605906593407</v>
      </c>
      <c r="D92" s="4">
        <v>402.35236220472399</v>
      </c>
      <c r="E92" s="4">
        <v>1688.0605371900799</v>
      </c>
      <c r="F92" s="4">
        <v>1441.0605371900799</v>
      </c>
    </row>
    <row r="93" spans="1:6" ht="16" x14ac:dyDescent="0.2">
      <c r="A93" s="2">
        <v>45.5</v>
      </c>
      <c r="B93" s="4">
        <v>83.043476969230795</v>
      </c>
      <c r="C93" s="4">
        <v>118.841057692308</v>
      </c>
      <c r="D93" s="4">
        <v>407.46882352941202</v>
      </c>
      <c r="E93" s="4">
        <v>1704.4030246913601</v>
      </c>
      <c r="F93" s="4">
        <v>1456.4030246913601</v>
      </c>
    </row>
    <row r="94" spans="1:6" ht="16" x14ac:dyDescent="0.2">
      <c r="A94" s="2">
        <v>46</v>
      </c>
      <c r="B94" s="4">
        <v>83.8960704923077</v>
      </c>
      <c r="C94" s="4">
        <v>120.15604160221</v>
      </c>
      <c r="D94" s="4">
        <v>411.58503937007902</v>
      </c>
      <c r="E94" s="4">
        <v>1721.7447107437999</v>
      </c>
      <c r="F94" s="4">
        <v>1471.7447107437999</v>
      </c>
    </row>
    <row r="95" spans="1:6" ht="16" x14ac:dyDescent="0.2">
      <c r="A95" s="2">
        <v>46.5</v>
      </c>
      <c r="B95" s="4">
        <v>84.769176923076898</v>
      </c>
      <c r="C95" s="4">
        <v>121.386433557692</v>
      </c>
      <c r="D95" s="4">
        <v>415.69940944881898</v>
      </c>
      <c r="E95" s="4">
        <v>1738.7906611570199</v>
      </c>
      <c r="F95" s="4">
        <v>1487.09299586777</v>
      </c>
    </row>
    <row r="96" spans="1:6" ht="16" x14ac:dyDescent="0.2">
      <c r="A96" s="2">
        <v>47</v>
      </c>
      <c r="B96" s="4">
        <v>85.6614461538462</v>
      </c>
      <c r="C96" s="4">
        <v>122.64455801104999</v>
      </c>
      <c r="D96" s="4">
        <v>420.81377952755901</v>
      </c>
      <c r="E96" s="4">
        <v>1754.7122631818199</v>
      </c>
      <c r="F96" s="4">
        <v>1502.4412809917401</v>
      </c>
    </row>
    <row r="97" spans="1:6" ht="16" x14ac:dyDescent="0.2">
      <c r="A97" s="2">
        <v>47.5</v>
      </c>
      <c r="B97" s="4">
        <v>86.522523639846696</v>
      </c>
      <c r="C97" s="4">
        <v>123.87836538461499</v>
      </c>
      <c r="D97" s="4">
        <v>424.92843137254903</v>
      </c>
      <c r="E97" s="4">
        <v>1771.7895661156999</v>
      </c>
      <c r="F97" s="4">
        <v>1518.7895661156999</v>
      </c>
    </row>
    <row r="98" spans="1:6" ht="16" x14ac:dyDescent="0.2">
      <c r="A98" s="2">
        <v>48</v>
      </c>
      <c r="B98" s="4">
        <v>87.406861538461499</v>
      </c>
      <c r="C98" s="4">
        <v>125.109010989011</v>
      </c>
      <c r="D98" s="4">
        <v>429.042519685039</v>
      </c>
      <c r="E98" s="4">
        <v>1788.48634727273</v>
      </c>
      <c r="F98" s="4">
        <v>1534.1254545454501</v>
      </c>
    </row>
    <row r="99" spans="1:6" ht="16" x14ac:dyDescent="0.2">
      <c r="A99" s="2">
        <v>48.5</v>
      </c>
      <c r="B99" s="4">
        <v>88.329953846153799</v>
      </c>
      <c r="C99" s="4">
        <v>126.331519337017</v>
      </c>
      <c r="D99" s="4">
        <v>434.160196078431</v>
      </c>
      <c r="E99" s="4">
        <v>1804.52632477273</v>
      </c>
      <c r="F99" s="4">
        <v>1549.47373966942</v>
      </c>
    </row>
    <row r="100" spans="1:6" ht="16" x14ac:dyDescent="0.2">
      <c r="A100" s="2">
        <v>49</v>
      </c>
      <c r="B100" s="4">
        <v>89.153046153846105</v>
      </c>
      <c r="C100" s="4">
        <v>127.55478021978</v>
      </c>
      <c r="D100" s="4">
        <v>438.27519685039402</v>
      </c>
      <c r="E100" s="4">
        <v>1821.5802695454499</v>
      </c>
      <c r="F100" s="4">
        <v>1564.82202479339</v>
      </c>
    </row>
    <row r="101" spans="1:6" ht="16" x14ac:dyDescent="0.2">
      <c r="A101" s="2">
        <v>49.5</v>
      </c>
      <c r="B101" s="4">
        <v>90.076138461538505</v>
      </c>
      <c r="C101" s="4">
        <v>128.81732142857101</v>
      </c>
      <c r="D101" s="4">
        <v>443</v>
      </c>
      <c r="E101" s="4">
        <v>1837.2948636419801</v>
      </c>
      <c r="F101" s="4">
        <v>1580.1654938271599</v>
      </c>
    </row>
    <row r="102" spans="1:6" ht="16" x14ac:dyDescent="0.2">
      <c r="A102" s="2">
        <v>50</v>
      </c>
      <c r="B102" s="4">
        <v>90.899230769230797</v>
      </c>
      <c r="C102" s="4">
        <v>130.034082692308</v>
      </c>
      <c r="D102" s="4">
        <v>447.50393700787401</v>
      </c>
      <c r="E102" s="4">
        <v>1854.5061983471101</v>
      </c>
      <c r="F102" s="4">
        <v>1595.5061983471101</v>
      </c>
    </row>
    <row r="103" spans="1:6" ht="16" x14ac:dyDescent="0.2">
      <c r="A103" s="2">
        <v>50.5</v>
      </c>
      <c r="B103" s="4">
        <v>91.821854406130299</v>
      </c>
      <c r="C103" s="4">
        <v>131.26533201923101</v>
      </c>
      <c r="D103" s="4">
        <v>451.61980392156897</v>
      </c>
      <c r="E103" s="4">
        <v>1870.2667969628101</v>
      </c>
      <c r="F103" s="4">
        <v>1610.8544834710699</v>
      </c>
    </row>
    <row r="104" spans="1:6" ht="16" x14ac:dyDescent="0.2">
      <c r="A104" s="2">
        <v>51</v>
      </c>
      <c r="B104" s="4">
        <v>92.744858237547902</v>
      </c>
      <c r="C104" s="4">
        <v>132.52069060773499</v>
      </c>
      <c r="D104" s="4">
        <v>456.73372549019598</v>
      </c>
      <c r="E104" s="4">
        <v>1887.0255174793399</v>
      </c>
      <c r="F104" s="4">
        <v>1626.20276859504</v>
      </c>
    </row>
    <row r="105" spans="1:6" ht="16" x14ac:dyDescent="0.2">
      <c r="A105" s="2">
        <v>51.5</v>
      </c>
      <c r="B105" s="4">
        <v>93.567862068965496</v>
      </c>
      <c r="C105" s="4">
        <v>133.669752747253</v>
      </c>
      <c r="D105" s="4">
        <v>460.85098425196799</v>
      </c>
      <c r="E105" s="4">
        <v>1902.55105371901</v>
      </c>
      <c r="F105" s="4">
        <v>1641.55105371901</v>
      </c>
    </row>
    <row r="106" spans="1:6" ht="16" x14ac:dyDescent="0.2">
      <c r="A106" s="2">
        <v>52</v>
      </c>
      <c r="B106" s="4">
        <v>94.490865900383099</v>
      </c>
      <c r="C106" s="4">
        <v>134.89318681318699</v>
      </c>
      <c r="D106" s="4">
        <v>464.988452598425</v>
      </c>
      <c r="E106" s="4">
        <v>1919.54187209877</v>
      </c>
      <c r="F106" s="4">
        <v>1657.84987654321</v>
      </c>
    </row>
    <row r="107" spans="1:6" ht="16" x14ac:dyDescent="0.2">
      <c r="A107" s="2">
        <v>52.5</v>
      </c>
      <c r="B107" s="4">
        <v>95.313923076923103</v>
      </c>
      <c r="C107" s="4">
        <v>136.12341160221001</v>
      </c>
      <c r="D107" s="4">
        <v>470.079724409449</v>
      </c>
      <c r="E107" s="4">
        <v>1935.2352272727301</v>
      </c>
      <c r="F107" s="4">
        <v>1672.5421170454499</v>
      </c>
    </row>
    <row r="108" spans="1:6" ht="16" x14ac:dyDescent="0.2">
      <c r="A108" s="2">
        <v>53</v>
      </c>
      <c r="B108" s="4">
        <v>96.136873563218401</v>
      </c>
      <c r="C108" s="4">
        <v>137.43895604395601</v>
      </c>
      <c r="D108" s="4">
        <v>474.19409448818902</v>
      </c>
      <c r="E108" s="4">
        <v>1951.5835123966899</v>
      </c>
      <c r="F108" s="4">
        <v>1687.5835123966899</v>
      </c>
    </row>
    <row r="109" spans="1:6" ht="16" x14ac:dyDescent="0.2">
      <c r="A109" s="2">
        <v>53.5</v>
      </c>
      <c r="B109" s="4">
        <v>97.059877394636004</v>
      </c>
      <c r="C109" s="4">
        <v>138.66239010989</v>
      </c>
      <c r="D109" s="4">
        <v>478.77041511764702</v>
      </c>
      <c r="E109" s="4">
        <v>1967.92796296296</v>
      </c>
      <c r="F109" s="4">
        <v>1702.92796296296</v>
      </c>
    </row>
    <row r="110" spans="1:6" ht="16" x14ac:dyDescent="0.2">
      <c r="A110" s="2">
        <v>54</v>
      </c>
      <c r="B110" s="4">
        <v>97.882881226053598</v>
      </c>
      <c r="C110" s="4">
        <v>139.82708791208799</v>
      </c>
      <c r="D110" s="4">
        <v>483.42509803921598</v>
      </c>
      <c r="E110" s="4">
        <v>1984.2676859504099</v>
      </c>
      <c r="F110" s="4">
        <v>1718.2676859504099</v>
      </c>
    </row>
    <row r="111" spans="1:6" ht="16" x14ac:dyDescent="0.2">
      <c r="A111" s="2">
        <v>54.5</v>
      </c>
      <c r="B111" s="4">
        <v>98.805885057471301</v>
      </c>
      <c r="C111" s="4">
        <v>141.062239010989</v>
      </c>
      <c r="D111" s="4">
        <v>487.54114173228402</v>
      </c>
      <c r="E111" s="4">
        <v>1999.0773140495901</v>
      </c>
      <c r="F111" s="4">
        <v>1733.61597107438</v>
      </c>
    </row>
    <row r="112" spans="1:6" ht="16" x14ac:dyDescent="0.2">
      <c r="A112" s="2">
        <v>55</v>
      </c>
      <c r="B112" s="4">
        <v>99.628888888888895</v>
      </c>
      <c r="C112" s="4">
        <v>142.29682320442001</v>
      </c>
      <c r="D112" s="4">
        <v>492.65551181102398</v>
      </c>
      <c r="E112" s="4">
        <v>2016.54752066116</v>
      </c>
      <c r="F112" s="4">
        <v>1749.07922376033</v>
      </c>
    </row>
    <row r="113" spans="1:6" ht="16" x14ac:dyDescent="0.2">
      <c r="A113" s="2">
        <v>55.5</v>
      </c>
      <c r="B113" s="4">
        <v>100.551707692308</v>
      </c>
      <c r="C113" s="4">
        <v>143.50526375000001</v>
      </c>
      <c r="D113" s="4">
        <v>496.77078431372502</v>
      </c>
      <c r="E113" s="4">
        <v>2030</v>
      </c>
      <c r="F113" s="4">
        <v>1764.3125413223099</v>
      </c>
    </row>
    <row r="114" spans="1:6" ht="16" x14ac:dyDescent="0.2">
      <c r="A114" s="2">
        <v>56</v>
      </c>
      <c r="B114" s="4">
        <v>101.4456958</v>
      </c>
      <c r="C114" s="4">
        <v>144.67723756906099</v>
      </c>
      <c r="D114" s="4">
        <v>500.88470588235299</v>
      </c>
      <c r="E114" s="4">
        <v>2050</v>
      </c>
      <c r="F114" s="4">
        <v>1779.64987654321</v>
      </c>
    </row>
    <row r="115" spans="1:6" ht="16" x14ac:dyDescent="0.2">
      <c r="A115" s="2">
        <v>56.5</v>
      </c>
      <c r="B115" s="4">
        <v>102.19894615384599</v>
      </c>
      <c r="C115" s="4">
        <v>145.89969780219801</v>
      </c>
      <c r="D115" s="4">
        <v>506.00254901960801</v>
      </c>
      <c r="E115" s="4">
        <v>2060</v>
      </c>
      <c r="F115" s="4">
        <v>1794.99671487603</v>
      </c>
    </row>
    <row r="116" spans="1:6" ht="16" x14ac:dyDescent="0.2">
      <c r="A116" s="2">
        <v>57</v>
      </c>
      <c r="B116" s="4">
        <v>103.15072366283501</v>
      </c>
      <c r="C116" s="4">
        <v>147.13084634615399</v>
      </c>
      <c r="D116" s="4">
        <v>510.11692913385798</v>
      </c>
      <c r="E116" s="4">
        <v>2080</v>
      </c>
      <c r="F116" s="4">
        <v>1810.345</v>
      </c>
    </row>
    <row r="117" spans="1:6" ht="16" x14ac:dyDescent="0.2">
      <c r="A117" s="2">
        <v>57.5</v>
      </c>
      <c r="B117" s="4">
        <v>103.96989735632199</v>
      </c>
      <c r="C117" s="4">
        <v>148.34571823204399</v>
      </c>
      <c r="D117" s="4">
        <v>514.74379202755904</v>
      </c>
      <c r="E117" s="4">
        <v>2092.30144032922</v>
      </c>
      <c r="F117" s="4">
        <v>1825.6904320987701</v>
      </c>
    </row>
    <row r="118" spans="1:6" ht="16" x14ac:dyDescent="0.2">
      <c r="A118" s="2">
        <v>58</v>
      </c>
      <c r="B118" s="4">
        <v>104.8664</v>
      </c>
      <c r="C118" s="4">
        <v>149.56890109890099</v>
      </c>
      <c r="D118" s="4">
        <v>519.34566929133905</v>
      </c>
      <c r="E118" s="4">
        <v>2110</v>
      </c>
      <c r="F118" s="4">
        <v>1840.0372839506199</v>
      </c>
    </row>
    <row r="119" spans="1:6" ht="16" x14ac:dyDescent="0.2">
      <c r="A119" s="2">
        <v>58.5</v>
      </c>
      <c r="B119" s="4">
        <v>105.72634662307701</v>
      </c>
      <c r="C119" s="4">
        <v>150.73850274725299</v>
      </c>
      <c r="D119" s="4">
        <v>523.46215686274502</v>
      </c>
      <c r="E119" s="4">
        <v>2130</v>
      </c>
      <c r="F119" s="4">
        <v>1855.8366115702499</v>
      </c>
    </row>
    <row r="120" spans="1:6" ht="16" x14ac:dyDescent="0.2">
      <c r="A120" s="2">
        <v>59</v>
      </c>
      <c r="B120" s="4">
        <v>106.612584615385</v>
      </c>
      <c r="C120" s="4">
        <v>152.01530386740299</v>
      </c>
      <c r="D120" s="4">
        <v>528.57607843137305</v>
      </c>
      <c r="E120" s="4">
        <v>2140</v>
      </c>
      <c r="F120" s="4">
        <v>1870.86718623967</v>
      </c>
    </row>
    <row r="121" spans="1:6" ht="16" x14ac:dyDescent="0.2">
      <c r="A121" s="2">
        <v>59.5</v>
      </c>
      <c r="B121" s="4">
        <v>107.435676923077</v>
      </c>
      <c r="C121" s="4">
        <v>153.17140439560399</v>
      </c>
      <c r="D121" s="4">
        <v>532.69271653543296</v>
      </c>
      <c r="E121" s="4">
        <v>2160</v>
      </c>
      <c r="F121" s="4">
        <v>1886.07402892562</v>
      </c>
    </row>
    <row r="122" spans="1:6" ht="16" x14ac:dyDescent="0.2">
      <c r="A122" s="2">
        <v>60</v>
      </c>
      <c r="B122" s="4">
        <v>108.279384615385</v>
      </c>
      <c r="C122" s="4">
        <v>154.441988950276</v>
      </c>
      <c r="D122" s="4">
        <v>536.80708661417304</v>
      </c>
      <c r="E122" s="4">
        <v>2170</v>
      </c>
      <c r="F122" s="4">
        <v>1901.4123456790101</v>
      </c>
    </row>
    <row r="123" spans="1:6" ht="16" x14ac:dyDescent="0.2">
      <c r="A123" s="2">
        <v>60.5</v>
      </c>
      <c r="B123" s="4">
        <v>109.181861538462</v>
      </c>
      <c r="C123" s="4">
        <v>155.58387362637399</v>
      </c>
      <c r="D123" s="4">
        <v>541.92145669291301</v>
      </c>
      <c r="E123" s="4">
        <v>2190</v>
      </c>
      <c r="F123" s="4">
        <v>1916.7582024793401</v>
      </c>
    </row>
    <row r="124" spans="1:6" ht="16" x14ac:dyDescent="0.2">
      <c r="A124" s="2">
        <v>61</v>
      </c>
      <c r="B124" s="4">
        <v>110.0049348659</v>
      </c>
      <c r="C124" s="4">
        <v>156.807307692308</v>
      </c>
      <c r="D124" s="4">
        <v>546.03582677165298</v>
      </c>
      <c r="E124" s="4">
        <v>2200.3549586776899</v>
      </c>
      <c r="F124" s="4">
        <v>1931.7734876033101</v>
      </c>
    </row>
    <row r="125" spans="1:6" ht="16" x14ac:dyDescent="0.2">
      <c r="A125" s="2">
        <v>61.5</v>
      </c>
      <c r="B125" s="4">
        <v>110.927938697318</v>
      </c>
      <c r="C125" s="4">
        <v>158.02980662983401</v>
      </c>
      <c r="D125" s="4">
        <v>550.15352941176502</v>
      </c>
      <c r="E125" s="4">
        <v>2220</v>
      </c>
      <c r="F125" s="4">
        <v>1946.45477272727</v>
      </c>
    </row>
    <row r="126" spans="1:6" ht="16" x14ac:dyDescent="0.2">
      <c r="A126" s="2">
        <v>62</v>
      </c>
      <c r="B126" s="4">
        <v>111.750369230769</v>
      </c>
      <c r="C126" s="4">
        <v>159.244239615385</v>
      </c>
      <c r="D126" s="4">
        <v>555.26745098039203</v>
      </c>
      <c r="E126" s="4">
        <v>2235.1103179423899</v>
      </c>
      <c r="F126" s="4">
        <v>1961.79975308642</v>
      </c>
    </row>
    <row r="127" spans="1:6" ht="16" x14ac:dyDescent="0.2">
      <c r="A127" s="2">
        <v>62.5</v>
      </c>
      <c r="B127" s="4">
        <v>112.67346153846201</v>
      </c>
      <c r="C127" s="4">
        <v>160.41476648351701</v>
      </c>
      <c r="D127" s="4">
        <v>559.38287401574803</v>
      </c>
      <c r="E127" s="4">
        <v>2250</v>
      </c>
      <c r="F127" s="4">
        <v>1977.13894628099</v>
      </c>
    </row>
    <row r="128" spans="1:6" ht="16" x14ac:dyDescent="0.2">
      <c r="A128" s="2">
        <v>63</v>
      </c>
      <c r="B128" s="4">
        <v>113.496553846154</v>
      </c>
      <c r="C128" s="4">
        <v>161.631811346154</v>
      </c>
      <c r="D128" s="4">
        <v>564</v>
      </c>
      <c r="E128" s="4">
        <v>2264.95743801653</v>
      </c>
      <c r="F128" s="4">
        <v>1991.4872314049601</v>
      </c>
    </row>
    <row r="129" spans="1:6" ht="16" x14ac:dyDescent="0.2">
      <c r="A129" s="2">
        <v>63.5</v>
      </c>
      <c r="B129" s="4">
        <v>114.399725069231</v>
      </c>
      <c r="C129" s="4">
        <v>162.82228021978</v>
      </c>
      <c r="D129" s="4">
        <v>568.61161417322796</v>
      </c>
      <c r="E129" s="4">
        <v>2280</v>
      </c>
      <c r="F129" s="4">
        <v>2010</v>
      </c>
    </row>
    <row r="130" spans="1:6" ht="16" x14ac:dyDescent="0.2">
      <c r="A130" s="2">
        <v>64</v>
      </c>
      <c r="B130" s="4">
        <v>115.242738461538</v>
      </c>
      <c r="C130" s="4">
        <v>164.018121546961</v>
      </c>
      <c r="D130" s="4">
        <v>572.72598425196895</v>
      </c>
      <c r="E130" s="4">
        <v>2297.2493827160501</v>
      </c>
      <c r="F130" s="4">
        <v>2020</v>
      </c>
    </row>
    <row r="131" spans="1:6" ht="16" x14ac:dyDescent="0.2">
      <c r="A131" s="2">
        <v>64.5</v>
      </c>
      <c r="B131" s="4">
        <v>116.08291538461501</v>
      </c>
      <c r="C131" s="4">
        <v>165.19602968406599</v>
      </c>
      <c r="D131" s="4">
        <v>577.84098039215701</v>
      </c>
      <c r="E131" s="4">
        <v>2310</v>
      </c>
      <c r="F131" s="4">
        <v>2040</v>
      </c>
    </row>
    <row r="132" spans="1:6" ht="16" x14ac:dyDescent="0.2">
      <c r="A132" s="2">
        <v>65</v>
      </c>
      <c r="B132" s="4">
        <v>116.89261723076901</v>
      </c>
      <c r="C132" s="4">
        <v>166.391436464088</v>
      </c>
      <c r="D132" s="4">
        <v>581.95490196078401</v>
      </c>
      <c r="E132" s="4">
        <v>2329.5599173553701</v>
      </c>
      <c r="F132" s="4">
        <v>2050</v>
      </c>
    </row>
    <row r="133" spans="1:6" ht="16" x14ac:dyDescent="0.2">
      <c r="A133" s="2">
        <v>65.5</v>
      </c>
      <c r="B133" s="4">
        <v>117.81196934865901</v>
      </c>
      <c r="C133" s="4">
        <v>167.61389502762401</v>
      </c>
      <c r="D133" s="4">
        <v>586.07274509803904</v>
      </c>
      <c r="E133" s="4">
        <v>2340.4786247530901</v>
      </c>
      <c r="F133" s="4">
        <v>2070</v>
      </c>
    </row>
    <row r="134" spans="1:6" ht="16" x14ac:dyDescent="0.2">
      <c r="A134" s="2">
        <v>66</v>
      </c>
      <c r="B134" s="4">
        <v>118.634973180077</v>
      </c>
      <c r="C134" s="4">
        <v>168.755879120879</v>
      </c>
      <c r="D134" s="4">
        <v>591.18666666666695</v>
      </c>
      <c r="E134" s="4">
        <v>2360</v>
      </c>
      <c r="F134" s="4">
        <v>2081.8404958677702</v>
      </c>
    </row>
    <row r="135" spans="1:6" ht="16" x14ac:dyDescent="0.2">
      <c r="A135" s="2">
        <v>66.5</v>
      </c>
      <c r="B135" s="4">
        <v>119.52898850574699</v>
      </c>
      <c r="C135" s="4">
        <v>169.97079116758201</v>
      </c>
      <c r="D135" s="4">
        <v>595.30177165354303</v>
      </c>
      <c r="E135" s="4">
        <v>2370</v>
      </c>
      <c r="F135" s="4">
        <v>2100</v>
      </c>
    </row>
    <row r="136" spans="1:6" ht="16" x14ac:dyDescent="0.2">
      <c r="A136" s="2">
        <v>67</v>
      </c>
      <c r="B136" s="4">
        <v>120.35397373180101</v>
      </c>
      <c r="C136" s="4">
        <v>171.183021978022</v>
      </c>
      <c r="D136" s="4">
        <v>600</v>
      </c>
      <c r="E136" s="4">
        <v>2390</v>
      </c>
      <c r="F136" s="4">
        <v>2110</v>
      </c>
    </row>
    <row r="137" spans="1:6" ht="16" x14ac:dyDescent="0.2">
      <c r="A137" s="2">
        <v>67.5</v>
      </c>
      <c r="B137" s="4">
        <v>121.20361538461501</v>
      </c>
      <c r="C137" s="4">
        <v>172.359684065934</v>
      </c>
      <c r="D137" s="4">
        <v>604</v>
      </c>
      <c r="E137" s="4">
        <v>2400</v>
      </c>
      <c r="F137" s="4">
        <v>2130</v>
      </c>
    </row>
    <row r="138" spans="1:6" ht="16" x14ac:dyDescent="0.2">
      <c r="A138" s="2">
        <v>68</v>
      </c>
      <c r="B138" s="4">
        <v>122.02670769230799</v>
      </c>
      <c r="C138" s="4">
        <v>173.52950276243101</v>
      </c>
      <c r="D138" s="4">
        <v>608.29254901960803</v>
      </c>
      <c r="E138" s="4">
        <v>2416.4429752066098</v>
      </c>
      <c r="F138" s="4">
        <v>2140</v>
      </c>
    </row>
    <row r="139" spans="1:6" ht="16" x14ac:dyDescent="0.2">
      <c r="A139" s="2">
        <v>68.5</v>
      </c>
      <c r="B139" s="4">
        <v>122.9498</v>
      </c>
      <c r="C139" s="4">
        <v>174.74427078296699</v>
      </c>
      <c r="D139" s="4">
        <v>612.76019607843102</v>
      </c>
      <c r="E139" s="4">
        <v>2430</v>
      </c>
      <c r="F139" s="4">
        <v>2160</v>
      </c>
    </row>
    <row r="140" spans="1:6" ht="16" x14ac:dyDescent="0.2">
      <c r="A140" s="2">
        <v>69</v>
      </c>
      <c r="B140" s="4">
        <v>123.772892307692</v>
      </c>
      <c r="C140" s="4">
        <v>175.93406240331501</v>
      </c>
      <c r="D140" s="4">
        <v>616.87755905511801</v>
      </c>
      <c r="E140" s="4">
        <v>2448.7648760330599</v>
      </c>
      <c r="F140" s="4">
        <v>2170</v>
      </c>
    </row>
    <row r="141" spans="1:6" ht="16" x14ac:dyDescent="0.2">
      <c r="A141" s="2">
        <v>69.5</v>
      </c>
      <c r="B141" s="4">
        <v>124.630623746154</v>
      </c>
      <c r="C141" s="4">
        <v>177.097994505495</v>
      </c>
      <c r="D141" s="4">
        <v>621.99192913385798</v>
      </c>
      <c r="E141" s="4">
        <v>2460</v>
      </c>
      <c r="F141" s="4">
        <v>2189.9616636419801</v>
      </c>
    </row>
    <row r="142" spans="1:6" ht="16" x14ac:dyDescent="0.2">
      <c r="A142" s="2">
        <v>70</v>
      </c>
      <c r="B142" s="4">
        <v>125.419003831418</v>
      </c>
      <c r="C142" s="4">
        <v>178.31786071428601</v>
      </c>
      <c r="D142" s="4">
        <v>626.10629921259897</v>
      </c>
      <c r="E142" s="4">
        <v>2480</v>
      </c>
      <c r="F142" s="4">
        <v>2201.04545454546</v>
      </c>
    </row>
    <row r="143" spans="1:6" ht="16" x14ac:dyDescent="0.2">
      <c r="A143" s="2">
        <v>70.5</v>
      </c>
      <c r="B143" s="4">
        <v>126.342007662835</v>
      </c>
      <c r="C143" s="4">
        <v>179.41803244475099</v>
      </c>
      <c r="D143" s="4">
        <v>630.44133858267696</v>
      </c>
      <c r="E143" s="4">
        <v>2490</v>
      </c>
      <c r="F143" s="4">
        <v>2220</v>
      </c>
    </row>
    <row r="144" spans="1:6" ht="16" x14ac:dyDescent="0.2">
      <c r="A144" s="2">
        <v>71</v>
      </c>
      <c r="B144" s="4">
        <v>127.16501149425299</v>
      </c>
      <c r="C144" s="4">
        <v>180.66719780219799</v>
      </c>
      <c r="D144" s="4">
        <v>635.33503937007902</v>
      </c>
      <c r="E144" s="4">
        <v>2503.3534979423898</v>
      </c>
      <c r="F144" s="4">
        <v>2233.3534979423898</v>
      </c>
    </row>
    <row r="145" spans="1:6" ht="16" x14ac:dyDescent="0.2">
      <c r="A145" s="2">
        <v>71.5</v>
      </c>
      <c r="B145" s="4">
        <v>127.98801532567001</v>
      </c>
      <c r="C145" s="4">
        <v>181.79063186813201</v>
      </c>
      <c r="D145" s="4">
        <v>639.44940944881898</v>
      </c>
      <c r="E145" s="4">
        <v>2520</v>
      </c>
      <c r="F145" s="4">
        <v>2250</v>
      </c>
    </row>
    <row r="146" spans="1:6" ht="16" x14ac:dyDescent="0.2">
      <c r="A146" s="2">
        <v>72</v>
      </c>
      <c r="B146" s="4">
        <v>128.91101915708799</v>
      </c>
      <c r="C146" s="4">
        <v>183.012967032967</v>
      </c>
      <c r="D146" s="4">
        <v>644</v>
      </c>
      <c r="E146" s="4">
        <v>2535.6479338843001</v>
      </c>
      <c r="F146" s="4">
        <v>2260</v>
      </c>
    </row>
    <row r="147" spans="1:6" ht="16" x14ac:dyDescent="0.2">
      <c r="A147" s="2">
        <v>72.5</v>
      </c>
      <c r="B147" s="4">
        <v>129.73402298850601</v>
      </c>
      <c r="C147" s="4">
        <v>184.13640109890099</v>
      </c>
      <c r="D147" s="4">
        <v>648.67941176470595</v>
      </c>
      <c r="E147" s="4">
        <v>2550</v>
      </c>
      <c r="F147" s="4">
        <v>2280</v>
      </c>
    </row>
    <row r="148" spans="1:6" ht="16" x14ac:dyDescent="0.2">
      <c r="A148" s="2">
        <v>73</v>
      </c>
      <c r="B148" s="4">
        <v>130.57843076923101</v>
      </c>
      <c r="C148" s="4">
        <v>185.28618886740301</v>
      </c>
      <c r="D148" s="4">
        <v>652.86429767716504</v>
      </c>
      <c r="E148" s="4">
        <v>2560</v>
      </c>
      <c r="F148" s="4">
        <v>2290</v>
      </c>
    </row>
    <row r="149" spans="1:6" ht="16" x14ac:dyDescent="0.2">
      <c r="A149" s="2">
        <v>73.5</v>
      </c>
      <c r="B149" s="4">
        <v>131.379953846154</v>
      </c>
      <c r="C149" s="4">
        <v>186.48217032967</v>
      </c>
      <c r="D149" s="4">
        <v>657.910826771654</v>
      </c>
      <c r="E149" s="4">
        <v>2579.08946280992</v>
      </c>
      <c r="F149" s="4">
        <v>2309.08946280992</v>
      </c>
    </row>
    <row r="150" spans="1:6" ht="16" x14ac:dyDescent="0.2">
      <c r="A150" s="2">
        <v>74</v>
      </c>
      <c r="B150" s="4">
        <v>132.30203026153799</v>
      </c>
      <c r="C150" s="4">
        <v>187.67323752747299</v>
      </c>
      <c r="D150" s="4">
        <v>662.02519685039397</v>
      </c>
      <c r="E150" s="4">
        <v>2590</v>
      </c>
      <c r="F150" s="4">
        <v>2320.2504132231402</v>
      </c>
    </row>
    <row r="151" spans="1:6" ht="16" x14ac:dyDescent="0.2">
      <c r="A151" s="2">
        <v>74.5</v>
      </c>
      <c r="B151" s="4">
        <v>133.11306923076901</v>
      </c>
      <c r="C151" s="4">
        <v>188.83277156077401</v>
      </c>
      <c r="D151" s="4">
        <v>667</v>
      </c>
      <c r="E151" s="4">
        <v>2610</v>
      </c>
      <c r="F151" s="4">
        <v>2340</v>
      </c>
    </row>
    <row r="152" spans="1:6" ht="16" x14ac:dyDescent="0.2">
      <c r="A152" s="2">
        <v>75</v>
      </c>
      <c r="B152" s="4">
        <v>133.94904214559401</v>
      </c>
      <c r="C152" s="4">
        <v>190.02662733516499</v>
      </c>
      <c r="D152" s="4">
        <v>671.08463720472503</v>
      </c>
      <c r="E152" s="4">
        <v>2620</v>
      </c>
      <c r="F152" s="4">
        <v>2350</v>
      </c>
    </row>
    <row r="153" spans="1:6" ht="16" x14ac:dyDescent="0.2">
      <c r="A153" s="2">
        <v>75.5</v>
      </c>
      <c r="B153" s="4">
        <v>134.793350321839</v>
      </c>
      <c r="C153" s="4">
        <v>191.17480769230801</v>
      </c>
      <c r="D153" s="4">
        <v>675.37078431372595</v>
      </c>
      <c r="E153" s="4">
        <v>2633.6919421487601</v>
      </c>
      <c r="F153" s="4">
        <v>2370</v>
      </c>
    </row>
    <row r="154" spans="1:6" ht="16" x14ac:dyDescent="0.2">
      <c r="A154" s="2">
        <v>76</v>
      </c>
      <c r="B154" s="4">
        <v>135.595049808429</v>
      </c>
      <c r="C154" s="4">
        <v>192.345714285714</v>
      </c>
      <c r="D154" s="4">
        <v>680</v>
      </c>
      <c r="E154" s="4">
        <v>2650</v>
      </c>
      <c r="F154" s="4">
        <v>2380</v>
      </c>
    </row>
    <row r="155" spans="1:6" ht="16" x14ac:dyDescent="0.2">
      <c r="A155" s="2">
        <v>76.5</v>
      </c>
      <c r="B155" s="4">
        <v>136.49839770881201</v>
      </c>
      <c r="C155" s="4">
        <v>193.52057692307699</v>
      </c>
      <c r="D155" s="4">
        <v>684.59862745098098</v>
      </c>
      <c r="E155" s="4">
        <v>2660</v>
      </c>
      <c r="F155" s="4">
        <v>2395.9725206611602</v>
      </c>
    </row>
    <row r="156" spans="1:6" ht="16" x14ac:dyDescent="0.2">
      <c r="A156" s="2">
        <v>77</v>
      </c>
      <c r="B156" s="4">
        <v>137.34105747126401</v>
      </c>
      <c r="C156" s="4">
        <v>194.71555248618799</v>
      </c>
      <c r="D156" s="4">
        <v>689.43070866141704</v>
      </c>
      <c r="E156" s="4">
        <v>2677.1334710743799</v>
      </c>
      <c r="F156" s="4">
        <v>2410</v>
      </c>
    </row>
    <row r="157" spans="1:6" ht="16" x14ac:dyDescent="0.2">
      <c r="A157" s="2">
        <v>77.5</v>
      </c>
      <c r="B157" s="4">
        <v>138.164061302682</v>
      </c>
      <c r="C157" s="4">
        <v>195.810869711539</v>
      </c>
      <c r="D157" s="4">
        <v>693.829724409449</v>
      </c>
      <c r="E157" s="4">
        <v>2690</v>
      </c>
      <c r="F157" s="4">
        <v>2428.2944214876002</v>
      </c>
    </row>
    <row r="158" spans="1:6" ht="16" x14ac:dyDescent="0.2">
      <c r="A158" s="2">
        <v>78</v>
      </c>
      <c r="B158" s="4">
        <v>138.99353256705001</v>
      </c>
      <c r="C158" s="4">
        <v>196.984585635359</v>
      </c>
      <c r="D158" s="4">
        <v>697.94409448818897</v>
      </c>
      <c r="E158" s="4">
        <v>2709.41646090535</v>
      </c>
      <c r="F158" s="4">
        <v>2440</v>
      </c>
    </row>
    <row r="159" spans="1:6" ht="16" x14ac:dyDescent="0.2">
      <c r="A159" s="2">
        <v>78.5</v>
      </c>
      <c r="B159" s="4">
        <v>139.81010769230801</v>
      </c>
      <c r="C159" s="4">
        <v>198.11827348066299</v>
      </c>
      <c r="D159" s="4">
        <v>702.05846456692905</v>
      </c>
      <c r="E159" s="4">
        <v>2720</v>
      </c>
      <c r="F159" s="4">
        <v>2450.5749999999998</v>
      </c>
    </row>
    <row r="160" spans="1:6" ht="16" x14ac:dyDescent="0.2">
      <c r="A160" s="2">
        <v>79</v>
      </c>
      <c r="B160" s="4">
        <v>140.63319999999999</v>
      </c>
      <c r="C160" s="4">
        <v>199.335549450549</v>
      </c>
      <c r="D160" s="4">
        <v>707.17283464566901</v>
      </c>
      <c r="E160" s="4">
        <v>2731.1573581405</v>
      </c>
      <c r="F160" s="4">
        <v>2470</v>
      </c>
    </row>
    <row r="161" spans="1:6" ht="16" x14ac:dyDescent="0.2">
      <c r="A161" s="2">
        <v>79.5</v>
      </c>
      <c r="B161" s="4">
        <v>141.528146153846</v>
      </c>
      <c r="C161" s="4">
        <v>200.29102209944801</v>
      </c>
      <c r="D161" s="4">
        <v>711.29</v>
      </c>
      <c r="E161" s="4">
        <v>2750</v>
      </c>
      <c r="F161" s="4">
        <v>2482.8849794238699</v>
      </c>
    </row>
    <row r="162" spans="1:6" ht="16" x14ac:dyDescent="0.2">
      <c r="A162" s="2">
        <v>80</v>
      </c>
      <c r="B162" s="4">
        <v>142.33969230769199</v>
      </c>
      <c r="C162" s="4">
        <v>202</v>
      </c>
      <c r="D162" s="4">
        <v>716.40392156862697</v>
      </c>
      <c r="E162" s="4">
        <v>2760</v>
      </c>
      <c r="F162" s="4">
        <v>2500</v>
      </c>
    </row>
    <row r="163" spans="1:6" ht="16" x14ac:dyDescent="0.2">
      <c r="A163" s="2">
        <v>80.5</v>
      </c>
      <c r="B163" s="4">
        <v>143.202476923077</v>
      </c>
      <c r="C163" s="4">
        <v>203</v>
      </c>
      <c r="D163" s="4">
        <v>720.51988188976395</v>
      </c>
      <c r="E163" s="4">
        <v>2775.1774793388399</v>
      </c>
      <c r="F163" s="4">
        <v>2515.1774793388399</v>
      </c>
    </row>
    <row r="164" spans="1:6" ht="16" x14ac:dyDescent="0.2">
      <c r="A164" s="2">
        <v>81</v>
      </c>
      <c r="B164" s="4">
        <v>144.02508812260501</v>
      </c>
      <c r="C164" s="4">
        <v>204</v>
      </c>
      <c r="D164" s="4">
        <v>725</v>
      </c>
      <c r="E164" s="4">
        <v>2790</v>
      </c>
      <c r="F164" s="4">
        <v>2530</v>
      </c>
    </row>
    <row r="165" spans="1:6" ht="16" x14ac:dyDescent="0.2">
      <c r="A165" s="2">
        <v>81.5</v>
      </c>
      <c r="B165" s="4">
        <v>144.848091954023</v>
      </c>
      <c r="C165" s="4">
        <v>205</v>
      </c>
      <c r="D165" s="4">
        <v>729</v>
      </c>
      <c r="E165" s="4">
        <v>2800</v>
      </c>
      <c r="F165" s="4">
        <v>2540</v>
      </c>
    </row>
    <row r="166" spans="1:6" ht="16" x14ac:dyDescent="0.2">
      <c r="A166" s="2">
        <v>82</v>
      </c>
      <c r="B166" s="4">
        <v>145.671095785441</v>
      </c>
      <c r="C166" s="4">
        <v>206</v>
      </c>
      <c r="D166" s="4">
        <v>733.86299212598396</v>
      </c>
      <c r="E166" s="4">
        <v>2818.6190082644598</v>
      </c>
      <c r="F166" s="4">
        <v>2560</v>
      </c>
    </row>
    <row r="167" spans="1:6" ht="16" x14ac:dyDescent="0.2">
      <c r="A167" s="2">
        <v>82.5</v>
      </c>
      <c r="B167" s="4">
        <v>146.49704980842901</v>
      </c>
      <c r="C167" s="4">
        <v>207</v>
      </c>
      <c r="D167" s="4">
        <v>738</v>
      </c>
      <c r="E167" s="4">
        <v>2830</v>
      </c>
      <c r="F167" s="4">
        <v>2570</v>
      </c>
    </row>
    <row r="168" spans="1:6" ht="16" x14ac:dyDescent="0.2">
      <c r="A168" s="2">
        <v>83</v>
      </c>
      <c r="B168" s="4">
        <v>147.317169230769</v>
      </c>
      <c r="C168" s="4">
        <v>209</v>
      </c>
      <c r="D168" s="4">
        <v>743.09173228346503</v>
      </c>
      <c r="E168" s="4">
        <v>2840.9370370370402</v>
      </c>
      <c r="F168" s="4">
        <v>2590</v>
      </c>
    </row>
    <row r="169" spans="1:6" ht="16" x14ac:dyDescent="0.2">
      <c r="A169" s="2">
        <v>83.5</v>
      </c>
      <c r="B169" s="4">
        <v>148.19353431538499</v>
      </c>
      <c r="C169" s="4">
        <v>210</v>
      </c>
      <c r="D169" s="4">
        <v>747.73643158823495</v>
      </c>
      <c r="E169" s="4">
        <v>2860</v>
      </c>
      <c r="F169" s="4">
        <v>2600</v>
      </c>
    </row>
    <row r="170" spans="1:6" ht="16" x14ac:dyDescent="0.2">
      <c r="A170" s="2">
        <v>84</v>
      </c>
      <c r="B170" s="4">
        <v>149.03167692307699</v>
      </c>
      <c r="C170" s="4">
        <v>211</v>
      </c>
      <c r="D170" s="4">
        <v>752</v>
      </c>
      <c r="E170" s="4">
        <v>2870</v>
      </c>
      <c r="F170" s="4">
        <v>2620</v>
      </c>
    </row>
    <row r="171" spans="1:6" ht="16" x14ac:dyDescent="0.2">
      <c r="A171" s="2">
        <v>84.5</v>
      </c>
      <c r="B171" s="4">
        <v>149.78644615384599</v>
      </c>
      <c r="C171" s="4">
        <v>212</v>
      </c>
      <c r="D171" s="4">
        <v>756.43877952755895</v>
      </c>
      <c r="E171" s="4">
        <v>2881.46066659091</v>
      </c>
      <c r="F171" s="4">
        <v>2630</v>
      </c>
    </row>
    <row r="172" spans="1:6" ht="16" x14ac:dyDescent="0.2">
      <c r="A172" s="2">
        <v>85</v>
      </c>
      <c r="B172" s="4">
        <v>150.69130030769199</v>
      </c>
      <c r="C172" s="4">
        <v>213</v>
      </c>
      <c r="D172" s="4">
        <v>760.55314960629903</v>
      </c>
      <c r="E172" s="4">
        <v>2898.5070080246901</v>
      </c>
      <c r="F172" s="4">
        <v>2645.5205761316902</v>
      </c>
    </row>
    <row r="173" spans="1:6" ht="16" x14ac:dyDescent="0.2">
      <c r="A173" s="2">
        <v>85.5</v>
      </c>
      <c r="B173" s="4">
        <v>151.53263076923099</v>
      </c>
      <c r="C173" s="4">
        <v>214</v>
      </c>
      <c r="D173" s="4">
        <v>765.667519685039</v>
      </c>
      <c r="E173" s="4">
        <v>2910</v>
      </c>
      <c r="F173" s="4">
        <v>2660</v>
      </c>
    </row>
    <row r="174" spans="1:6" ht="16" x14ac:dyDescent="0.2">
      <c r="A174" s="2">
        <v>86</v>
      </c>
      <c r="B174" s="4">
        <v>152.27786153846199</v>
      </c>
      <c r="C174" s="4">
        <v>215</v>
      </c>
      <c r="D174" s="4">
        <v>769.78274509803896</v>
      </c>
      <c r="E174" s="4">
        <v>2920</v>
      </c>
      <c r="F174" s="4">
        <v>2677.82396694215</v>
      </c>
    </row>
    <row r="175" spans="1:6" ht="16" x14ac:dyDescent="0.2">
      <c r="A175" s="2">
        <v>86.5</v>
      </c>
      <c r="B175" s="4">
        <v>153.178130268199</v>
      </c>
      <c r="C175" s="4">
        <v>216.90233516483499</v>
      </c>
      <c r="D175" s="4">
        <v>774.89666666666699</v>
      </c>
      <c r="E175" s="4">
        <v>2938.9849173553698</v>
      </c>
      <c r="F175" s="4">
        <v>2690</v>
      </c>
    </row>
    <row r="176" spans="1:6" ht="16" x14ac:dyDescent="0.2">
      <c r="A176" s="2">
        <v>87</v>
      </c>
      <c r="B176" s="4">
        <v>154.000569230769</v>
      </c>
      <c r="C176" s="4">
        <v>218</v>
      </c>
      <c r="D176" s="4">
        <v>779.01450980392201</v>
      </c>
      <c r="E176" s="4">
        <v>2950</v>
      </c>
      <c r="F176" s="4">
        <v>2700.1045454545501</v>
      </c>
    </row>
    <row r="177" spans="1:6" ht="16" x14ac:dyDescent="0.2">
      <c r="A177" s="2">
        <v>87.5</v>
      </c>
      <c r="B177" s="4">
        <v>154.812115384615</v>
      </c>
      <c r="C177" s="4">
        <v>219</v>
      </c>
      <c r="D177" s="4">
        <v>783.12843137254902</v>
      </c>
      <c r="E177" s="4">
        <v>2960.84370609504</v>
      </c>
      <c r="F177" s="4">
        <v>2720</v>
      </c>
    </row>
    <row r="178" spans="1:6" ht="16" x14ac:dyDescent="0.2">
      <c r="A178" s="2">
        <v>88</v>
      </c>
      <c r="B178" s="4">
        <v>155.62366153846199</v>
      </c>
      <c r="C178" s="4">
        <v>220</v>
      </c>
      <c r="D178" s="4">
        <v>787.99110133858301</v>
      </c>
      <c r="E178" s="4">
        <v>2980</v>
      </c>
      <c r="F178" s="4">
        <v>2730</v>
      </c>
    </row>
    <row r="179" spans="1:6" ht="16" x14ac:dyDescent="0.2">
      <c r="A179" s="2">
        <v>88.5</v>
      </c>
      <c r="B179" s="4">
        <v>156.47041538461499</v>
      </c>
      <c r="C179" s="4">
        <v>221</v>
      </c>
      <c r="D179" s="4">
        <v>792.35767716535395</v>
      </c>
      <c r="E179" s="4">
        <v>2990</v>
      </c>
      <c r="F179" s="4">
        <v>2750</v>
      </c>
    </row>
    <row r="180" spans="1:6" ht="16" x14ac:dyDescent="0.2">
      <c r="A180" s="2">
        <v>89</v>
      </c>
      <c r="B180" s="4">
        <v>157.293507692308</v>
      </c>
      <c r="C180" s="4">
        <v>222</v>
      </c>
      <c r="D180" s="4">
        <v>796.94409448818897</v>
      </c>
      <c r="E180" s="4">
        <v>3000</v>
      </c>
      <c r="F180" s="4">
        <v>2760</v>
      </c>
    </row>
    <row r="181" spans="1:6" ht="16" x14ac:dyDescent="0.2">
      <c r="A181" s="2">
        <v>89.5</v>
      </c>
      <c r="B181" s="4">
        <v>158.0583</v>
      </c>
      <c r="C181" s="4">
        <v>223</v>
      </c>
      <c r="D181" s="4">
        <v>801.58641732283502</v>
      </c>
      <c r="E181" s="4">
        <v>3015.86797520661</v>
      </c>
      <c r="F181" s="4">
        <v>2775.86797520661</v>
      </c>
    </row>
    <row r="182" spans="1:6" ht="16" x14ac:dyDescent="0.2">
      <c r="A182" s="2">
        <v>90</v>
      </c>
      <c r="B182" s="4">
        <v>158.893104923077</v>
      </c>
      <c r="C182" s="4">
        <v>224.706043956044</v>
      </c>
      <c r="D182" s="4">
        <v>806</v>
      </c>
      <c r="E182" s="4">
        <v>3030</v>
      </c>
      <c r="F182" s="4">
        <v>2790</v>
      </c>
    </row>
    <row r="183" spans="1:6" ht="16" x14ac:dyDescent="0.2">
      <c r="A183" s="2">
        <v>90.5</v>
      </c>
      <c r="B183" s="4">
        <v>159.76278461538499</v>
      </c>
      <c r="C183" s="4">
        <v>225.822237569061</v>
      </c>
      <c r="D183" s="4">
        <v>810</v>
      </c>
      <c r="E183" s="4">
        <v>3040</v>
      </c>
      <c r="F183" s="4">
        <v>2808.1485537190101</v>
      </c>
    </row>
    <row r="184" spans="1:6" ht="16" x14ac:dyDescent="0.2">
      <c r="A184" s="2">
        <v>91</v>
      </c>
      <c r="B184" s="4">
        <v>160.585876923077</v>
      </c>
      <c r="C184" s="4">
        <v>227</v>
      </c>
      <c r="D184" s="4">
        <v>814.93346456692905</v>
      </c>
      <c r="E184" s="4">
        <v>3050</v>
      </c>
      <c r="F184" s="4">
        <v>2820</v>
      </c>
    </row>
    <row r="185" spans="1:6" ht="16" x14ac:dyDescent="0.2">
      <c r="A185" s="2">
        <v>91.5</v>
      </c>
      <c r="B185" s="4">
        <v>161.3089348659</v>
      </c>
      <c r="C185" s="4">
        <v>228</v>
      </c>
      <c r="D185" s="4">
        <v>819.04764705882405</v>
      </c>
      <c r="E185" s="4">
        <v>3070</v>
      </c>
      <c r="F185" s="4">
        <v>2830.4685185185199</v>
      </c>
    </row>
    <row r="186" spans="1:6" ht="16" x14ac:dyDescent="0.2">
      <c r="A186" s="2">
        <v>92</v>
      </c>
      <c r="B186" s="4">
        <v>162.18755632307699</v>
      </c>
      <c r="C186" s="4">
        <v>229</v>
      </c>
      <c r="D186" s="4">
        <v>824.16220472441</v>
      </c>
      <c r="E186" s="4">
        <v>3080</v>
      </c>
      <c r="F186" s="4">
        <v>2850</v>
      </c>
    </row>
    <row r="187" spans="1:6" ht="16" x14ac:dyDescent="0.2">
      <c r="A187" s="2">
        <v>92.5</v>
      </c>
      <c r="B187" s="4">
        <v>163.045329576923</v>
      </c>
      <c r="C187" s="4">
        <v>230</v>
      </c>
      <c r="D187" s="4">
        <v>828.27657480314997</v>
      </c>
      <c r="E187" s="4">
        <v>3090</v>
      </c>
      <c r="F187" s="4">
        <v>2860</v>
      </c>
    </row>
    <row r="188" spans="1:6" ht="16" x14ac:dyDescent="0.2">
      <c r="A188" s="2">
        <v>93</v>
      </c>
      <c r="B188" s="4">
        <v>163.83873846153799</v>
      </c>
      <c r="C188" s="4">
        <v>231</v>
      </c>
      <c r="D188" s="4">
        <v>833</v>
      </c>
      <c r="E188" s="4">
        <v>3103.91198347107</v>
      </c>
      <c r="F188" s="4">
        <v>2880</v>
      </c>
    </row>
    <row r="189" spans="1:6" ht="16" x14ac:dyDescent="0.2">
      <c r="A189" s="2">
        <v>93.5</v>
      </c>
      <c r="B189" s="4">
        <v>164.600569230769</v>
      </c>
      <c r="C189" s="4">
        <v>232.509752747253</v>
      </c>
      <c r="D189" s="4">
        <v>837.50725490196101</v>
      </c>
      <c r="E189" s="4">
        <v>3120</v>
      </c>
      <c r="F189" s="4">
        <v>2890</v>
      </c>
    </row>
    <row r="190" spans="1:6" ht="16" x14ac:dyDescent="0.2">
      <c r="A190" s="2">
        <v>94</v>
      </c>
      <c r="B190" s="4">
        <v>165.44912041538501</v>
      </c>
      <c r="C190" s="4">
        <v>233.624861878453</v>
      </c>
      <c r="D190" s="4">
        <v>841.62117647058801</v>
      </c>
      <c r="E190" s="4">
        <v>3130</v>
      </c>
      <c r="F190" s="4">
        <v>2906.1925619834701</v>
      </c>
    </row>
    <row r="191" spans="1:6" ht="16" x14ac:dyDescent="0.2">
      <c r="A191" s="2">
        <v>94.5</v>
      </c>
      <c r="B191" s="4">
        <v>166.273376923077</v>
      </c>
      <c r="C191" s="4">
        <v>234.82572388736301</v>
      </c>
      <c r="D191" s="4">
        <v>846.56331147637798</v>
      </c>
      <c r="E191" s="4">
        <v>3140</v>
      </c>
      <c r="F191" s="4">
        <v>2920</v>
      </c>
    </row>
    <row r="192" spans="1:6" ht="16" x14ac:dyDescent="0.2">
      <c r="A192" s="2">
        <v>95</v>
      </c>
      <c r="B192" s="4">
        <v>167.08492307692299</v>
      </c>
      <c r="C192" s="4">
        <v>236</v>
      </c>
      <c r="D192" s="4">
        <v>850.85236220472405</v>
      </c>
      <c r="E192" s="4">
        <v>3158.5144628099201</v>
      </c>
      <c r="F192" s="4">
        <v>2930</v>
      </c>
    </row>
    <row r="193" spans="1:6" ht="16" x14ac:dyDescent="0.2">
      <c r="A193" s="2">
        <v>95.5</v>
      </c>
      <c r="B193" s="4">
        <v>167.89293846153799</v>
      </c>
      <c r="C193" s="4">
        <v>237</v>
      </c>
      <c r="D193" s="4">
        <v>854.96673228346503</v>
      </c>
      <c r="E193" s="4">
        <v>3169.7570523251002</v>
      </c>
      <c r="F193" s="4">
        <v>2950</v>
      </c>
    </row>
    <row r="194" spans="1:6" ht="16" x14ac:dyDescent="0.2">
      <c r="A194" s="2">
        <v>96</v>
      </c>
      <c r="B194" s="4">
        <v>168.71331045210701</v>
      </c>
      <c r="C194" s="4">
        <v>238</v>
      </c>
      <c r="D194" s="4">
        <v>860.081102362205</v>
      </c>
      <c r="E194" s="4">
        <v>3180</v>
      </c>
      <c r="F194" s="4">
        <v>2960</v>
      </c>
    </row>
    <row r="195" spans="1:6" ht="16" x14ac:dyDescent="0.2">
      <c r="A195" s="2">
        <v>96.5</v>
      </c>
      <c r="B195" s="4">
        <v>169.559295111111</v>
      </c>
      <c r="C195" s="4">
        <v>239</v>
      </c>
      <c r="D195" s="4">
        <v>864.19547244094497</v>
      </c>
      <c r="E195" s="4">
        <v>3190</v>
      </c>
      <c r="F195" s="4">
        <v>2980</v>
      </c>
    </row>
    <row r="196" spans="1:6" ht="16" x14ac:dyDescent="0.2">
      <c r="A196" s="2">
        <v>97</v>
      </c>
      <c r="B196" s="4">
        <v>170.36197701149399</v>
      </c>
      <c r="C196" s="4">
        <v>240</v>
      </c>
      <c r="D196" s="4">
        <v>868.61968503936998</v>
      </c>
      <c r="E196" s="4">
        <v>3203.0756198347099</v>
      </c>
      <c r="F196" s="4">
        <v>2990</v>
      </c>
    </row>
    <row r="197" spans="1:6" ht="16" x14ac:dyDescent="0.2">
      <c r="A197" s="2">
        <v>97.5</v>
      </c>
      <c r="B197" s="4">
        <v>171.14249042145599</v>
      </c>
      <c r="C197" s="4">
        <v>241</v>
      </c>
      <c r="D197" s="4">
        <v>873.42647058823502</v>
      </c>
      <c r="E197" s="4">
        <v>3220</v>
      </c>
      <c r="F197" s="4">
        <v>3004.2365702479301</v>
      </c>
    </row>
    <row r="198" spans="1:6" ht="16" x14ac:dyDescent="0.2">
      <c r="A198" s="2">
        <v>98</v>
      </c>
      <c r="B198" s="4">
        <v>171.95381538461501</v>
      </c>
      <c r="C198" s="4">
        <v>242.18075115384599</v>
      </c>
      <c r="D198" s="4">
        <v>877.54039215686305</v>
      </c>
      <c r="E198" s="4">
        <v>3230</v>
      </c>
      <c r="F198" s="4">
        <v>3020</v>
      </c>
    </row>
    <row r="199" spans="1:6" ht="16" x14ac:dyDescent="0.2">
      <c r="A199" s="2">
        <v>98.5</v>
      </c>
      <c r="B199" s="4">
        <v>172.765361538462</v>
      </c>
      <c r="C199" s="4">
        <v>243.65759668508301</v>
      </c>
      <c r="D199" s="4">
        <v>882.65688976377999</v>
      </c>
      <c r="E199" s="4">
        <v>3240</v>
      </c>
      <c r="F199" s="4">
        <v>3030</v>
      </c>
    </row>
    <row r="200" spans="1:6" ht="16" x14ac:dyDescent="0.2">
      <c r="A200" s="2">
        <v>99</v>
      </c>
      <c r="B200" s="4">
        <v>173.62820512307701</v>
      </c>
      <c r="C200" s="4">
        <v>244.77115384615399</v>
      </c>
      <c r="D200" s="4">
        <v>886.77125984251995</v>
      </c>
      <c r="E200" s="4">
        <v>3250</v>
      </c>
      <c r="F200" s="4">
        <v>3050</v>
      </c>
    </row>
    <row r="201" spans="1:6" ht="16" x14ac:dyDescent="0.2">
      <c r="A201" s="2">
        <v>99.5</v>
      </c>
      <c r="B201" s="4">
        <v>174.476907692308</v>
      </c>
      <c r="C201" s="4">
        <v>245.88832417582401</v>
      </c>
      <c r="D201" s="4">
        <v>891</v>
      </c>
      <c r="E201" s="4">
        <v>3268.8390495867802</v>
      </c>
      <c r="F201" s="4">
        <v>3060</v>
      </c>
    </row>
    <row r="202" spans="1:6" ht="16" x14ac:dyDescent="0.2">
      <c r="A202" s="2">
        <v>100</v>
      </c>
      <c r="B202" s="4">
        <v>175.2</v>
      </c>
      <c r="C202" s="4">
        <v>247</v>
      </c>
      <c r="D202" s="4">
        <v>896</v>
      </c>
      <c r="E202" s="4">
        <v>3280</v>
      </c>
      <c r="F202" s="4">
        <v>3080</v>
      </c>
    </row>
    <row r="203" spans="1:6" ht="16" x14ac:dyDescent="0.2">
      <c r="A203" s="2"/>
    </row>
    <row r="204" spans="1:6" ht="16" x14ac:dyDescent="0.2">
      <c r="A204" s="2"/>
    </row>
    <row r="205" spans="1:6" ht="16" x14ac:dyDescent="0.2">
      <c r="A205" s="2"/>
    </row>
    <row r="206" spans="1:6" ht="16" x14ac:dyDescent="0.2">
      <c r="A206" s="2"/>
    </row>
    <row r="207" spans="1:6" ht="16" x14ac:dyDescent="0.2">
      <c r="A207" s="2"/>
    </row>
    <row r="208" spans="1:6" ht="16" x14ac:dyDescent="0.2">
      <c r="A208" s="2"/>
    </row>
    <row r="209" spans="1:1" ht="16" x14ac:dyDescent="0.2">
      <c r="A209" s="2"/>
    </row>
    <row r="210" spans="1:1" ht="16" x14ac:dyDescent="0.2">
      <c r="A210" s="2"/>
    </row>
    <row r="211" spans="1:1" ht="16" x14ac:dyDescent="0.2">
      <c r="A211" s="2"/>
    </row>
    <row r="212" spans="1:1" ht="16" x14ac:dyDescent="0.2">
      <c r="A212" s="2"/>
    </row>
    <row r="213" spans="1:1" ht="16" x14ac:dyDescent="0.2">
      <c r="A213" s="2"/>
    </row>
    <row r="214" spans="1:1" ht="16" x14ac:dyDescent="0.2">
      <c r="A214" s="2"/>
    </row>
    <row r="215" spans="1:1" ht="16" x14ac:dyDescent="0.2">
      <c r="A215" s="2"/>
    </row>
    <row r="216" spans="1:1" ht="16" x14ac:dyDescent="0.2">
      <c r="A216" s="2"/>
    </row>
    <row r="217" spans="1:1" ht="16" x14ac:dyDescent="0.2">
      <c r="A217" s="2"/>
    </row>
    <row r="218" spans="1:1" ht="16" x14ac:dyDescent="0.2">
      <c r="A218" s="2"/>
    </row>
    <row r="219" spans="1:1" ht="16" x14ac:dyDescent="0.2">
      <c r="A219" s="2"/>
    </row>
    <row r="220" spans="1:1" ht="16" x14ac:dyDescent="0.2">
      <c r="A220" s="2"/>
    </row>
    <row r="221" spans="1:1" ht="16" x14ac:dyDescent="0.2">
      <c r="A221" s="2"/>
    </row>
    <row r="222" spans="1:1" ht="16" x14ac:dyDescent="0.2">
      <c r="A222" s="2"/>
    </row>
    <row r="223" spans="1:1" ht="16" x14ac:dyDescent="0.2">
      <c r="A223" s="2"/>
    </row>
    <row r="224" spans="1:1" ht="16" x14ac:dyDescent="0.2">
      <c r="A224" s="2"/>
    </row>
    <row r="225" spans="1:1" ht="16" x14ac:dyDescent="0.2">
      <c r="A225" s="2"/>
    </row>
    <row r="226" spans="1:1" ht="16" x14ac:dyDescent="0.2">
      <c r="A226" s="2"/>
    </row>
    <row r="227" spans="1:1" ht="16" x14ac:dyDescent="0.2">
      <c r="A227" s="2"/>
    </row>
    <row r="228" spans="1:1" ht="16" x14ac:dyDescent="0.2">
      <c r="A228" s="2"/>
    </row>
    <row r="229" spans="1:1" ht="16" x14ac:dyDescent="0.2">
      <c r="A229" s="2"/>
    </row>
    <row r="230" spans="1:1" ht="16" x14ac:dyDescent="0.2">
      <c r="A230" s="2"/>
    </row>
    <row r="231" spans="1:1" ht="16" x14ac:dyDescent="0.2">
      <c r="A231" s="2"/>
    </row>
    <row r="232" spans="1:1" ht="16" x14ac:dyDescent="0.2">
      <c r="A232" s="2"/>
    </row>
    <row r="233" spans="1:1" ht="16" x14ac:dyDescent="0.2">
      <c r="A233" s="2"/>
    </row>
    <row r="234" spans="1:1" ht="16" x14ac:dyDescent="0.2">
      <c r="A234" s="2"/>
    </row>
    <row r="235" spans="1:1" ht="16" x14ac:dyDescent="0.2">
      <c r="A235" s="2"/>
    </row>
    <row r="236" spans="1:1" ht="16" x14ac:dyDescent="0.2">
      <c r="A236" s="2"/>
    </row>
    <row r="237" spans="1:1" ht="16" x14ac:dyDescent="0.2">
      <c r="A237" s="2"/>
    </row>
    <row r="238" spans="1:1" ht="16" x14ac:dyDescent="0.2">
      <c r="A238" s="2"/>
    </row>
    <row r="239" spans="1:1" ht="16" x14ac:dyDescent="0.2">
      <c r="A239" s="2"/>
    </row>
    <row r="240" spans="1:1" ht="16" x14ac:dyDescent="0.2">
      <c r="A240" s="2"/>
    </row>
    <row r="241" spans="1:1" ht="16" x14ac:dyDescent="0.2">
      <c r="A241" s="2"/>
    </row>
    <row r="242" spans="1:1" ht="16" x14ac:dyDescent="0.2">
      <c r="A242" s="2"/>
    </row>
    <row r="243" spans="1:1" ht="16" x14ac:dyDescent="0.2">
      <c r="A243" s="2"/>
    </row>
    <row r="244" spans="1:1" ht="16" x14ac:dyDescent="0.2">
      <c r="A244" s="2"/>
    </row>
    <row r="245" spans="1:1" ht="16" x14ac:dyDescent="0.2">
      <c r="A245" s="2"/>
    </row>
    <row r="246" spans="1:1" ht="16" x14ac:dyDescent="0.2">
      <c r="A246" s="2"/>
    </row>
    <row r="247" spans="1:1" ht="16" x14ac:dyDescent="0.2">
      <c r="A247" s="2"/>
    </row>
    <row r="248" spans="1:1" ht="16" x14ac:dyDescent="0.2">
      <c r="A248" s="2"/>
    </row>
    <row r="249" spans="1:1" ht="16" x14ac:dyDescent="0.2">
      <c r="A249" s="2"/>
    </row>
    <row r="250" spans="1:1" ht="16" x14ac:dyDescent="0.2">
      <c r="A250" s="2"/>
    </row>
    <row r="251" spans="1:1" ht="16" x14ac:dyDescent="0.2">
      <c r="A251" s="2"/>
    </row>
    <row r="252" spans="1:1" ht="16" x14ac:dyDescent="0.2">
      <c r="A252" s="2"/>
    </row>
    <row r="253" spans="1:1" ht="16" x14ac:dyDescent="0.2">
      <c r="A253" s="2"/>
    </row>
    <row r="254" spans="1:1" ht="16" x14ac:dyDescent="0.2">
      <c r="A254" s="2"/>
    </row>
    <row r="255" spans="1:1" ht="16" x14ac:dyDescent="0.2">
      <c r="A255" s="2"/>
    </row>
    <row r="256" spans="1:1" ht="16" x14ac:dyDescent="0.2">
      <c r="A256" s="2"/>
    </row>
    <row r="257" spans="1:1" ht="16" x14ac:dyDescent="0.2">
      <c r="A257" s="2"/>
    </row>
    <row r="258" spans="1:1" ht="16" x14ac:dyDescent="0.2">
      <c r="A258" s="2"/>
    </row>
    <row r="259" spans="1:1" ht="16" x14ac:dyDescent="0.2">
      <c r="A259" s="2"/>
    </row>
    <row r="260" spans="1:1" ht="16" x14ac:dyDescent="0.2">
      <c r="A260" s="2"/>
    </row>
    <row r="261" spans="1:1" ht="16" x14ac:dyDescent="0.2">
      <c r="A261" s="2"/>
    </row>
    <row r="262" spans="1:1" ht="16" x14ac:dyDescent="0.2">
      <c r="A262" s="2"/>
    </row>
    <row r="263" spans="1:1" ht="16" x14ac:dyDescent="0.2">
      <c r="A263" s="2"/>
    </row>
    <row r="264" spans="1:1" ht="16" x14ac:dyDescent="0.2">
      <c r="A264" s="2"/>
    </row>
    <row r="265" spans="1:1" ht="16" x14ac:dyDescent="0.2">
      <c r="A265" s="2"/>
    </row>
    <row r="266" spans="1:1" ht="16" x14ac:dyDescent="0.2">
      <c r="A266" s="2"/>
    </row>
    <row r="267" spans="1:1" ht="16" x14ac:dyDescent="0.2">
      <c r="A267" s="2"/>
    </row>
    <row r="268" spans="1:1" ht="16" x14ac:dyDescent="0.2">
      <c r="A268" s="2"/>
    </row>
    <row r="269" spans="1:1" ht="16" x14ac:dyDescent="0.2">
      <c r="A269" s="2"/>
    </row>
    <row r="270" spans="1:1" ht="16" x14ac:dyDescent="0.2">
      <c r="A270" s="2"/>
    </row>
    <row r="271" spans="1:1" ht="16" x14ac:dyDescent="0.2">
      <c r="A271" s="2"/>
    </row>
    <row r="272" spans="1:1" ht="16" x14ac:dyDescent="0.2">
      <c r="A272" s="2"/>
    </row>
    <row r="273" spans="1:1" ht="16" x14ac:dyDescent="0.2">
      <c r="A273" s="2"/>
    </row>
    <row r="274" spans="1:1" ht="16" x14ac:dyDescent="0.2">
      <c r="A274" s="2"/>
    </row>
    <row r="275" spans="1:1" ht="16" x14ac:dyDescent="0.2">
      <c r="A275" s="2"/>
    </row>
    <row r="276" spans="1:1" ht="16" x14ac:dyDescent="0.2">
      <c r="A276" s="2"/>
    </row>
    <row r="277" spans="1:1" ht="16" x14ac:dyDescent="0.2">
      <c r="A277" s="2"/>
    </row>
    <row r="278" spans="1:1" ht="16" x14ac:dyDescent="0.2">
      <c r="A278" s="2"/>
    </row>
    <row r="279" spans="1:1" ht="16" x14ac:dyDescent="0.2">
      <c r="A279" s="2"/>
    </row>
    <row r="280" spans="1:1" ht="16" x14ac:dyDescent="0.2">
      <c r="A280" s="2"/>
    </row>
    <row r="281" spans="1:1" ht="16" x14ac:dyDescent="0.2">
      <c r="A281" s="2"/>
    </row>
    <row r="282" spans="1:1" ht="16" x14ac:dyDescent="0.2">
      <c r="A282" s="2"/>
    </row>
    <row r="283" spans="1:1" ht="16" x14ac:dyDescent="0.2">
      <c r="A283" s="2"/>
    </row>
    <row r="284" spans="1:1" ht="16" x14ac:dyDescent="0.2">
      <c r="A284" s="2"/>
    </row>
    <row r="285" spans="1:1" ht="16" x14ac:dyDescent="0.2">
      <c r="A285" s="2"/>
    </row>
    <row r="286" spans="1:1" ht="16" x14ac:dyDescent="0.2">
      <c r="A286" s="2"/>
    </row>
    <row r="287" spans="1:1" ht="16" x14ac:dyDescent="0.2">
      <c r="A287" s="2"/>
    </row>
    <row r="288" spans="1:1" ht="16" x14ac:dyDescent="0.2">
      <c r="A288" s="2"/>
    </row>
    <row r="289" spans="1:1" ht="16" x14ac:dyDescent="0.2">
      <c r="A289" s="2"/>
    </row>
    <row r="290" spans="1:1" ht="16" x14ac:dyDescent="0.2">
      <c r="A290" s="2"/>
    </row>
    <row r="291" spans="1:1" ht="16" x14ac:dyDescent="0.2">
      <c r="A291" s="2"/>
    </row>
    <row r="292" spans="1:1" ht="16" x14ac:dyDescent="0.2">
      <c r="A292" s="2"/>
    </row>
    <row r="293" spans="1:1" ht="16" x14ac:dyDescent="0.2">
      <c r="A293" s="2"/>
    </row>
    <row r="294" spans="1:1" ht="16" x14ac:dyDescent="0.2">
      <c r="A294" s="2"/>
    </row>
    <row r="295" spans="1:1" ht="16" x14ac:dyDescent="0.2">
      <c r="A295" s="2"/>
    </row>
    <row r="296" spans="1:1" ht="16" x14ac:dyDescent="0.2">
      <c r="A296" s="2"/>
    </row>
    <row r="297" spans="1:1" ht="16" x14ac:dyDescent="0.2">
      <c r="A297" s="2"/>
    </row>
    <row r="298" spans="1:1" ht="16" x14ac:dyDescent="0.2">
      <c r="A298" s="2"/>
    </row>
    <row r="299" spans="1:1" ht="16" x14ac:dyDescent="0.2">
      <c r="A299" s="2"/>
    </row>
    <row r="300" spans="1:1" ht="16" x14ac:dyDescent="0.2">
      <c r="A300" s="2"/>
    </row>
    <row r="301" spans="1:1" ht="16" x14ac:dyDescent="0.2">
      <c r="A301" s="2"/>
    </row>
    <row r="302" spans="1:1" ht="16" x14ac:dyDescent="0.2">
      <c r="A302" s="2"/>
    </row>
    <row r="303" spans="1:1" ht="16" x14ac:dyDescent="0.2">
      <c r="A303" s="2"/>
    </row>
    <row r="304" spans="1:1" ht="16" x14ac:dyDescent="0.2">
      <c r="A304" s="2"/>
    </row>
    <row r="305" spans="1:1" ht="16" x14ac:dyDescent="0.2">
      <c r="A305" s="2"/>
    </row>
    <row r="306" spans="1:1" ht="16" x14ac:dyDescent="0.2">
      <c r="A306" s="2"/>
    </row>
    <row r="307" spans="1:1" ht="16" x14ac:dyDescent="0.2">
      <c r="A307" s="2"/>
    </row>
    <row r="308" spans="1:1" ht="16" x14ac:dyDescent="0.2">
      <c r="A308" s="2"/>
    </row>
    <row r="309" spans="1:1" ht="16" x14ac:dyDescent="0.2">
      <c r="A309" s="2"/>
    </row>
    <row r="310" spans="1:1" ht="16" x14ac:dyDescent="0.2">
      <c r="A310" s="2"/>
    </row>
    <row r="311" spans="1:1" ht="16" x14ac:dyDescent="0.2">
      <c r="A311" s="2"/>
    </row>
    <row r="312" spans="1:1" ht="16" x14ac:dyDescent="0.2">
      <c r="A312" s="2"/>
    </row>
    <row r="313" spans="1:1" ht="16" x14ac:dyDescent="0.2">
      <c r="A313" s="2"/>
    </row>
    <row r="314" spans="1:1" ht="16" x14ac:dyDescent="0.2">
      <c r="A314" s="2"/>
    </row>
    <row r="315" spans="1:1" ht="16" x14ac:dyDescent="0.2">
      <c r="A315" s="2"/>
    </row>
    <row r="316" spans="1:1" ht="16" x14ac:dyDescent="0.2">
      <c r="A316" s="2"/>
    </row>
    <row r="317" spans="1:1" ht="16" x14ac:dyDescent="0.2">
      <c r="A317" s="2"/>
    </row>
    <row r="318" spans="1:1" ht="16" x14ac:dyDescent="0.2">
      <c r="A318" s="2"/>
    </row>
    <row r="319" spans="1:1" ht="16" x14ac:dyDescent="0.2">
      <c r="A319" s="2"/>
    </row>
    <row r="320" spans="1:1" ht="16" x14ac:dyDescent="0.2">
      <c r="A320" s="2"/>
    </row>
    <row r="321" spans="1:1" ht="16" x14ac:dyDescent="0.2">
      <c r="A321" s="2"/>
    </row>
    <row r="322" spans="1:1" ht="16" x14ac:dyDescent="0.2">
      <c r="A322" s="2"/>
    </row>
    <row r="323" spans="1:1" ht="16" x14ac:dyDescent="0.2">
      <c r="A323" s="2"/>
    </row>
    <row r="324" spans="1:1" ht="16" x14ac:dyDescent="0.2">
      <c r="A324" s="2"/>
    </row>
    <row r="325" spans="1:1" ht="16" x14ac:dyDescent="0.2">
      <c r="A325" s="2"/>
    </row>
    <row r="326" spans="1:1" ht="16" x14ac:dyDescent="0.2">
      <c r="A326" s="2"/>
    </row>
    <row r="327" spans="1:1" ht="16" x14ac:dyDescent="0.2">
      <c r="A327" s="2"/>
    </row>
    <row r="328" spans="1:1" ht="16" x14ac:dyDescent="0.2">
      <c r="A328" s="2"/>
    </row>
    <row r="329" spans="1:1" ht="16" x14ac:dyDescent="0.2">
      <c r="A329" s="2"/>
    </row>
    <row r="330" spans="1:1" ht="16" x14ac:dyDescent="0.2">
      <c r="A330" s="2"/>
    </row>
    <row r="331" spans="1:1" ht="16" x14ac:dyDescent="0.2">
      <c r="A331" s="2"/>
    </row>
    <row r="332" spans="1:1" ht="16" x14ac:dyDescent="0.2">
      <c r="A332" s="2"/>
    </row>
    <row r="333" spans="1:1" ht="16" x14ac:dyDescent="0.2">
      <c r="A333" s="2"/>
    </row>
    <row r="334" spans="1:1" ht="16" x14ac:dyDescent="0.2">
      <c r="A334" s="2"/>
    </row>
    <row r="335" spans="1:1" ht="16" x14ac:dyDescent="0.2">
      <c r="A335" s="2"/>
    </row>
    <row r="336" spans="1:1" ht="16" x14ac:dyDescent="0.2">
      <c r="A336" s="2"/>
    </row>
    <row r="337" spans="1:1" ht="16" x14ac:dyDescent="0.2">
      <c r="A337" s="2"/>
    </row>
    <row r="338" spans="1:1" ht="16" x14ac:dyDescent="0.2">
      <c r="A338" s="2"/>
    </row>
    <row r="339" spans="1:1" ht="16" x14ac:dyDescent="0.2">
      <c r="A339" s="2"/>
    </row>
    <row r="340" spans="1:1" ht="16" x14ac:dyDescent="0.2">
      <c r="A340" s="2"/>
    </row>
    <row r="341" spans="1:1" ht="16" x14ac:dyDescent="0.2">
      <c r="A341" s="2"/>
    </row>
    <row r="342" spans="1:1" ht="16" x14ac:dyDescent="0.2">
      <c r="A342" s="2"/>
    </row>
    <row r="343" spans="1:1" ht="16" x14ac:dyDescent="0.2">
      <c r="A343" s="2"/>
    </row>
    <row r="344" spans="1:1" ht="16" x14ac:dyDescent="0.2">
      <c r="A344" s="2"/>
    </row>
    <row r="345" spans="1:1" ht="16" x14ac:dyDescent="0.2">
      <c r="A345" s="2"/>
    </row>
    <row r="346" spans="1:1" ht="16" x14ac:dyDescent="0.2">
      <c r="A346" s="2"/>
    </row>
    <row r="347" spans="1:1" ht="16" x14ac:dyDescent="0.2">
      <c r="A347" s="2"/>
    </row>
    <row r="348" spans="1:1" ht="16" x14ac:dyDescent="0.2">
      <c r="A348" s="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B98E-473C-46FD-9C41-9DDDFF3B7D0B}">
  <sheetPr codeName="Sheet5"/>
  <dimension ref="A1:R202"/>
  <sheetViews>
    <sheetView zoomScale="106" zoomScaleNormal="106" workbookViewId="0"/>
  </sheetViews>
  <sheetFormatPr baseColWidth="10" defaultColWidth="8.83203125" defaultRowHeight="16" x14ac:dyDescent="0.2"/>
  <cols>
    <col min="1" max="5" width="12.5" style="4" customWidth="1"/>
    <col min="6" max="14" width="8.83203125" style="4"/>
    <col min="15" max="15" width="12.5" style="4" customWidth="1"/>
    <col min="16" max="16" width="16.5" style="4" bestFit="1" customWidth="1"/>
    <col min="17" max="16384" width="8.83203125" style="4"/>
  </cols>
  <sheetData>
    <row r="1" spans="1:18" s="35" customFormat="1" x14ac:dyDescent="0.2">
      <c r="B1" s="36" t="s">
        <v>13</v>
      </c>
      <c r="C1" s="36" t="s">
        <v>10</v>
      </c>
      <c r="D1" s="36" t="s">
        <v>11</v>
      </c>
      <c r="E1" s="36" t="s">
        <v>25</v>
      </c>
      <c r="F1" s="36"/>
      <c r="P1" s="1" t="s">
        <v>26</v>
      </c>
      <c r="Q1" s="1" t="s">
        <v>27</v>
      </c>
      <c r="R1" s="1" t="s">
        <v>28</v>
      </c>
    </row>
    <row r="2" spans="1:18" x14ac:dyDescent="0.2">
      <c r="A2" s="37" t="s">
        <v>10</v>
      </c>
      <c r="B2" s="4" cm="1">
        <f t="array" ref="B2:E2">LINEST(('Linearisation samples'!$A$2:$A$202)/MAX('Linearisation samples'!$A$2:$A$202),(('Linearisation samples'!$B$2:$B$202)/MAX('Linearisation samples'!$B$2:$B$202))^{1,2,3},FALSE)</f>
        <v>9.2401224433257788E-3</v>
      </c>
      <c r="C2" s="4">
        <v>6.2008842975093001E-2</v>
      </c>
      <c r="D2" s="4">
        <v>0.92840517148505852</v>
      </c>
      <c r="E2" s="4">
        <v>0</v>
      </c>
      <c r="O2" s="2" t="s">
        <v>29</v>
      </c>
      <c r="P2" s="4" cm="1">
        <f t="array" ref="P2:P202">('Linearisation samples'!A2:A202)/100</f>
        <v>0</v>
      </c>
      <c r="Q2" s="4" cm="1">
        <f t="array" ref="Q2:Q202">('Linearisation samples'!B2:B202)/MAX('Linearisation samples'!B2:B202)</f>
        <v>0</v>
      </c>
      <c r="R2" s="4">
        <f>$B$2*Q2^3 + $C$2*Q2^2 + $D$2*Q2 + $E$2</f>
        <v>0</v>
      </c>
    </row>
    <row r="3" spans="1:18" x14ac:dyDescent="0.2">
      <c r="A3" s="38" t="s">
        <v>11</v>
      </c>
      <c r="B3" s="4" cm="1">
        <f t="array" ref="B3:E3">LINEST(('Linearisation samples'!$A$2:$A$202)/MAX('Linearisation samples'!$A$2:$A$202),(('Linearisation samples'!$C$2:$C$202)/MAX('Linearisation samples'!$C$2:$C$202))^{1,2,3},FALSE)</f>
        <v>1.3803105891860241E-2</v>
      </c>
      <c r="C3" s="4">
        <v>8.5686323014556032E-2</v>
      </c>
      <c r="D3" s="4">
        <v>0.90086796969753324</v>
      </c>
      <c r="E3" s="4">
        <v>0</v>
      </c>
      <c r="P3" s="4">
        <v>5.0000000000000001E-3</v>
      </c>
      <c r="Q3" s="4">
        <v>5.1258820816587041E-3</v>
      </c>
      <c r="R3" s="4">
        <f t="shared" ref="R3:R66" si="0">$B$2*Q3^3 + $C$2*Q3^2 + $D$2*Q3 + $E$2</f>
        <v>4.7605259392094011E-3</v>
      </c>
    </row>
    <row r="4" spans="1:18" x14ac:dyDescent="0.2">
      <c r="A4" s="39" t="s">
        <v>12</v>
      </c>
      <c r="B4" s="4" cm="1">
        <f t="array" ref="B4:E4">LINEST(('Linearisation samples'!$A$2:$A$202)/MAX('Linearisation samples'!$A$2:$A$202),(('Linearisation samples'!$D$2:$D$202)/MAX('Linearisation samples'!$D$2:$D$202))^{1,2,3},FALSE)</f>
        <v>8.307709430534952E-4</v>
      </c>
      <c r="C4" s="4">
        <v>-3.4649242079215128E-3</v>
      </c>
      <c r="D4" s="4">
        <v>1.0031028027966418</v>
      </c>
      <c r="E4" s="4">
        <v>0</v>
      </c>
      <c r="P4" s="4">
        <v>0.01</v>
      </c>
      <c r="Q4" s="4">
        <v>1.0720790634710218E-2</v>
      </c>
      <c r="R4" s="4">
        <f t="shared" si="0"/>
        <v>9.9603758615166155E-3</v>
      </c>
    </row>
    <row r="5" spans="1:18" x14ac:dyDescent="0.2">
      <c r="A5" s="40" t="s">
        <v>13</v>
      </c>
      <c r="B5" s="4" cm="1">
        <f t="array" ref="B5:E5">LINEST(('Linearisation samples'!$A$2:$A$202)/MAX('Linearisation samples'!$A$2:$A$202),(('Linearisation samples'!$E$2:$E$202)/MAX('Linearisation samples'!$E$2:$E$202))^{1,2,3},FALSE)</f>
        <v>0.11998520212804156</v>
      </c>
      <c r="C5" s="4">
        <v>7.7326378300530796E-2</v>
      </c>
      <c r="D5" s="4">
        <v>0.80139496540198729</v>
      </c>
      <c r="E5" s="4">
        <v>0</v>
      </c>
      <c r="P5" s="4">
        <v>1.4999999999999999E-2</v>
      </c>
      <c r="Q5" s="4">
        <v>1.6178237862017695E-2</v>
      </c>
      <c r="R5" s="4">
        <f t="shared" si="0"/>
        <v>1.5036228731245665E-2</v>
      </c>
    </row>
    <row r="6" spans="1:18" x14ac:dyDescent="0.2">
      <c r="A6" s="41" t="s">
        <v>5</v>
      </c>
      <c r="B6" s="4" cm="1">
        <f t="array" ref="B6:E6">LINEST(('Linearisation samples'!$A$2:$A$202)/MAX('Linearisation samples'!$A$2:$A$202),(('Linearisation samples'!$F$2:$F$202)/MAX('Linearisation samples'!$F$2:$F$202))^{1,2,3},FALSE)</f>
        <v>8.709064136728421E-3</v>
      </c>
      <c r="C6" s="4">
        <v>6.1652379789902151E-2</v>
      </c>
      <c r="D6" s="4">
        <v>0.93043884536266785</v>
      </c>
      <c r="E6" s="4">
        <v>0</v>
      </c>
      <c r="P6" s="4">
        <v>0.02</v>
      </c>
      <c r="Q6" s="4">
        <v>2.1542894887738587E-2</v>
      </c>
      <c r="R6" s="4">
        <f t="shared" si="0"/>
        <v>2.0029405480919818E-2</v>
      </c>
    </row>
    <row r="7" spans="1:18" x14ac:dyDescent="0.2">
      <c r="P7" s="4">
        <v>2.5000000000000001E-2</v>
      </c>
      <c r="Q7" s="4">
        <v>2.6944240814973801E-2</v>
      </c>
      <c r="R7" s="4">
        <f t="shared" si="0"/>
        <v>2.5060371194168145E-2</v>
      </c>
    </row>
    <row r="8" spans="1:18" x14ac:dyDescent="0.2">
      <c r="P8" s="4">
        <v>0.03</v>
      </c>
      <c r="Q8" s="4">
        <v>3.2330946152025856E-2</v>
      </c>
      <c r="R8" s="4">
        <f t="shared" si="0"/>
        <v>3.0081347106868658E-2</v>
      </c>
    </row>
    <row r="9" spans="1:18" x14ac:dyDescent="0.2">
      <c r="P9" s="4">
        <v>3.5000000000000003E-2</v>
      </c>
      <c r="Q9" s="4">
        <v>3.7676653409927797E-2</v>
      </c>
      <c r="R9" s="4">
        <f t="shared" si="0"/>
        <v>3.5067717486886502E-2</v>
      </c>
    </row>
    <row r="10" spans="1:18" x14ac:dyDescent="0.2">
      <c r="P10" s="4">
        <v>0.04</v>
      </c>
      <c r="Q10" s="4">
        <v>4.3065269845451372E-2</v>
      </c>
      <c r="R10" s="4">
        <f t="shared" si="0"/>
        <v>4.0097759924097018E-2</v>
      </c>
    </row>
    <row r="11" spans="1:18" x14ac:dyDescent="0.2">
      <c r="P11" s="4">
        <v>4.4999999999999998E-2</v>
      </c>
      <c r="Q11" s="4">
        <v>4.8438625019681963E-2</v>
      </c>
      <c r="R11" s="4">
        <f t="shared" si="0"/>
        <v>4.5117211494965753E-2</v>
      </c>
    </row>
    <row r="12" spans="1:18" x14ac:dyDescent="0.2">
      <c r="P12" s="4">
        <v>0.05</v>
      </c>
      <c r="Q12" s="4">
        <v>5.3791267779352343E-2</v>
      </c>
      <c r="R12" s="4">
        <f t="shared" si="0"/>
        <v>5.0120951983987069E-2</v>
      </c>
    </row>
    <row r="13" spans="1:18" x14ac:dyDescent="0.2">
      <c r="P13" s="4">
        <v>5.5E-2</v>
      </c>
      <c r="Q13" s="4">
        <v>5.9138344355219759E-2</v>
      </c>
      <c r="R13" s="4">
        <f t="shared" si="0"/>
        <v>5.5123122081221783E-2</v>
      </c>
    </row>
    <row r="14" spans="1:18" x14ac:dyDescent="0.2">
      <c r="P14" s="4">
        <v>0.06</v>
      </c>
      <c r="Q14" s="4">
        <v>6.4488820658163817E-2</v>
      </c>
      <c r="R14" s="4">
        <f t="shared" si="0"/>
        <v>6.013211564325166E-2</v>
      </c>
    </row>
    <row r="15" spans="1:18" x14ac:dyDescent="0.2">
      <c r="P15" s="4">
        <v>6.5000000000000002E-2</v>
      </c>
      <c r="Q15" s="4">
        <v>6.9810486974929795E-2</v>
      </c>
      <c r="R15" s="4">
        <f t="shared" si="0"/>
        <v>6.5117761171484045E-2</v>
      </c>
    </row>
    <row r="16" spans="1:18" x14ac:dyDescent="0.2">
      <c r="P16" s="4">
        <v>7.0000000000000007E-2</v>
      </c>
      <c r="Q16" s="4">
        <v>7.5170366871359015E-2</v>
      </c>
      <c r="R16" s="4">
        <f t="shared" si="0"/>
        <v>7.0142868327069938E-2</v>
      </c>
    </row>
    <row r="17" spans="16:18" x14ac:dyDescent="0.2">
      <c r="P17" s="4">
        <v>7.4999999999999997E-2</v>
      </c>
      <c r="Q17" s="4">
        <v>8.0517658719704913E-2</v>
      </c>
      <c r="R17" s="4">
        <f t="shared" si="0"/>
        <v>7.5159843245997032E-2</v>
      </c>
    </row>
    <row r="18" spans="16:18" x14ac:dyDescent="0.2">
      <c r="P18" s="4">
        <v>0.08</v>
      </c>
      <c r="Q18" s="4">
        <v>8.5781407797681508E-2</v>
      </c>
      <c r="R18" s="4">
        <f t="shared" si="0"/>
        <v>8.0102024115896217E-2</v>
      </c>
    </row>
    <row r="19" spans="16:18" x14ac:dyDescent="0.2">
      <c r="P19" s="4">
        <v>8.5000000000000006E-2</v>
      </c>
      <c r="Q19" s="4">
        <v>9.1199653143659826E-2</v>
      </c>
      <c r="R19" s="4">
        <f t="shared" si="0"/>
        <v>8.5192989543837541E-2</v>
      </c>
    </row>
    <row r="20" spans="16:18" x14ac:dyDescent="0.2">
      <c r="P20" s="4">
        <v>0.09</v>
      </c>
      <c r="Q20" s="4">
        <v>9.6457546055739168E-2</v>
      </c>
      <c r="R20" s="4">
        <f t="shared" si="0"/>
        <v>9.0136910986977944E-2</v>
      </c>
    </row>
    <row r="21" spans="16:18" x14ac:dyDescent="0.2">
      <c r="P21" s="4">
        <v>9.5000000000000001E-2</v>
      </c>
      <c r="Q21" s="4">
        <v>0.10178861596598973</v>
      </c>
      <c r="R21" s="4">
        <f t="shared" si="0"/>
        <v>9.5153291121991335E-2</v>
      </c>
    </row>
    <row r="22" spans="16:18" x14ac:dyDescent="0.2">
      <c r="P22" s="4">
        <v>0.1</v>
      </c>
      <c r="Q22" s="4">
        <v>0.10708936300495092</v>
      </c>
      <c r="R22" s="4">
        <f t="shared" si="0"/>
        <v>0.10014479193289741</v>
      </c>
    </row>
    <row r="23" spans="16:18" x14ac:dyDescent="0.2">
      <c r="P23" s="4">
        <v>0.105</v>
      </c>
      <c r="Q23" s="4">
        <v>0.11239072836298744</v>
      </c>
      <c r="R23" s="4">
        <f t="shared" si="0"/>
        <v>0.10514052708875084</v>
      </c>
    </row>
    <row r="24" spans="16:18" x14ac:dyDescent="0.2">
      <c r="P24" s="4">
        <v>0.11</v>
      </c>
      <c r="Q24" s="4">
        <v>0.11761463636522659</v>
      </c>
      <c r="R24" s="4">
        <f t="shared" si="0"/>
        <v>0.11006685109714509</v>
      </c>
    </row>
    <row r="25" spans="16:18" x14ac:dyDescent="0.2">
      <c r="P25" s="4">
        <v>0.115</v>
      </c>
      <c r="Q25" s="4">
        <v>0.12294901611345263</v>
      </c>
      <c r="R25" s="4">
        <f t="shared" si="0"/>
        <v>0.11510102988423264</v>
      </c>
    </row>
    <row r="26" spans="16:18" x14ac:dyDescent="0.2">
      <c r="P26" s="4">
        <v>0.12</v>
      </c>
      <c r="Q26" s="4">
        <v>0.12819586222339327</v>
      </c>
      <c r="R26" s="4">
        <f t="shared" si="0"/>
        <v>0.12005623291416676</v>
      </c>
    </row>
    <row r="27" spans="16:18" x14ac:dyDescent="0.2">
      <c r="P27" s="4">
        <v>0.125</v>
      </c>
      <c r="Q27" s="4">
        <v>0.13349029680365299</v>
      </c>
      <c r="R27" s="4">
        <f t="shared" si="0"/>
        <v>0.12506003830969434</v>
      </c>
    </row>
    <row r="28" spans="16:18" x14ac:dyDescent="0.2">
      <c r="P28" s="4">
        <v>0.13</v>
      </c>
      <c r="Q28" s="4">
        <v>0.13869318580962442</v>
      </c>
      <c r="R28" s="4">
        <f t="shared" si="0"/>
        <v>0.12998091212977206</v>
      </c>
    </row>
    <row r="29" spans="16:18" x14ac:dyDescent="0.2">
      <c r="P29" s="4">
        <v>0.13500000000000001</v>
      </c>
      <c r="Q29" s="4">
        <v>0.14395606991025059</v>
      </c>
      <c r="R29" s="4">
        <f t="shared" si="0"/>
        <v>0.13496215634541997</v>
      </c>
    </row>
    <row r="30" spans="16:18" x14ac:dyDescent="0.2">
      <c r="P30" s="4">
        <v>0.14000000000000001</v>
      </c>
      <c r="Q30" s="4">
        <v>0.14937250809146405</v>
      </c>
      <c r="R30" s="4">
        <f t="shared" si="0"/>
        <v>0.14009255503461268</v>
      </c>
    </row>
    <row r="31" spans="16:18" x14ac:dyDescent="0.2">
      <c r="P31" s="4">
        <v>0.14499999999999999</v>
      </c>
      <c r="Q31" s="4">
        <v>0.15449264332825971</v>
      </c>
      <c r="R31" s="4">
        <f t="shared" si="0"/>
        <v>0.14494586692595648</v>
      </c>
    </row>
    <row r="32" spans="16:18" x14ac:dyDescent="0.2">
      <c r="P32" s="4">
        <v>0.15</v>
      </c>
      <c r="Q32" s="4">
        <v>0.15996849271162614</v>
      </c>
      <c r="R32" s="4">
        <f t="shared" si="0"/>
        <v>0.15014020234315772</v>
      </c>
    </row>
    <row r="33" spans="16:18" x14ac:dyDescent="0.2">
      <c r="P33" s="4">
        <v>0.155</v>
      </c>
      <c r="Q33" s="4">
        <v>0.16527621180189669</v>
      </c>
      <c r="R33" s="4">
        <f t="shared" si="0"/>
        <v>0.15517885392831396</v>
      </c>
    </row>
    <row r="34" spans="16:18" x14ac:dyDescent="0.2">
      <c r="P34" s="4">
        <v>0.16</v>
      </c>
      <c r="Q34" s="4">
        <v>0.17047910080786816</v>
      </c>
      <c r="R34" s="4">
        <f t="shared" si="0"/>
        <v>0.160121631121831</v>
      </c>
    </row>
    <row r="35" spans="16:18" x14ac:dyDescent="0.2">
      <c r="P35" s="4">
        <v>0.16500000000000001</v>
      </c>
      <c r="Q35" s="4">
        <v>0.17568198981383906</v>
      </c>
      <c r="R35" s="4">
        <f t="shared" si="0"/>
        <v>0.16506802133305667</v>
      </c>
    </row>
    <row r="36" spans="16:18" x14ac:dyDescent="0.2">
      <c r="P36" s="4">
        <v>0.17</v>
      </c>
      <c r="Q36" s="4">
        <v>0.18088487881981052</v>
      </c>
      <c r="R36" s="4">
        <f t="shared" si="0"/>
        <v>0.17001803237040305</v>
      </c>
    </row>
    <row r="37" spans="16:18" x14ac:dyDescent="0.2">
      <c r="P37" s="4">
        <v>0.17499999999999999</v>
      </c>
      <c r="Q37" s="4">
        <v>0.18610236358228824</v>
      </c>
      <c r="R37" s="4">
        <f t="shared" si="0"/>
        <v>0.17498557368657058</v>
      </c>
    </row>
    <row r="38" spans="16:18" x14ac:dyDescent="0.2">
      <c r="P38" s="4">
        <v>0.18</v>
      </c>
      <c r="Q38" s="4">
        <v>0.19137065029129283</v>
      </c>
      <c r="R38" s="4">
        <f t="shared" si="0"/>
        <v>0.18000519378927129</v>
      </c>
    </row>
    <row r="39" spans="16:18" x14ac:dyDescent="0.2">
      <c r="P39" s="4">
        <v>0.185</v>
      </c>
      <c r="Q39" s="4">
        <v>0.19663893700029741</v>
      </c>
      <c r="R39" s="4">
        <f t="shared" si="0"/>
        <v>0.18502855045499864</v>
      </c>
    </row>
    <row r="40" spans="16:18" x14ac:dyDescent="0.2">
      <c r="P40" s="4">
        <v>0.19</v>
      </c>
      <c r="Q40" s="4">
        <v>0.20190446083596747</v>
      </c>
      <c r="R40" s="4">
        <f t="shared" si="0"/>
        <v>0.19005301442019387</v>
      </c>
    </row>
    <row r="41" spans="16:18" x14ac:dyDescent="0.2">
      <c r="P41" s="4">
        <v>0.19500000000000001</v>
      </c>
      <c r="Q41" s="4">
        <v>0.20717325254654054</v>
      </c>
      <c r="R41" s="4">
        <f t="shared" si="0"/>
        <v>0.19508434898344623</v>
      </c>
    </row>
    <row r="42" spans="16:18" x14ac:dyDescent="0.2">
      <c r="P42" s="4">
        <v>0.2</v>
      </c>
      <c r="Q42" s="4">
        <v>0.21244204425711302</v>
      </c>
      <c r="R42" s="4">
        <f t="shared" si="0"/>
        <v>0.20011944514700977</v>
      </c>
    </row>
    <row r="43" spans="16:18" x14ac:dyDescent="0.2">
      <c r="P43" s="4">
        <v>0.20499999999999999</v>
      </c>
      <c r="Q43" s="4">
        <v>0.21771083596768551</v>
      </c>
      <c r="R43" s="4">
        <f t="shared" si="0"/>
        <v>0.20515831101978735</v>
      </c>
    </row>
    <row r="44" spans="16:18" x14ac:dyDescent="0.2">
      <c r="P44" s="4">
        <v>0.21</v>
      </c>
      <c r="Q44" s="4">
        <v>0.22297962767825799</v>
      </c>
      <c r="R44" s="4">
        <f t="shared" si="0"/>
        <v>0.21020095471068126</v>
      </c>
    </row>
    <row r="45" spans="16:18" x14ac:dyDescent="0.2">
      <c r="P45" s="4">
        <v>0.215</v>
      </c>
      <c r="Q45" s="4">
        <v>0.2282484193888305</v>
      </c>
      <c r="R45" s="4">
        <f t="shared" si="0"/>
        <v>0.21524738432859383</v>
      </c>
    </row>
    <row r="46" spans="16:18" x14ac:dyDescent="0.2">
      <c r="P46" s="4">
        <v>0.22</v>
      </c>
      <c r="Q46" s="4">
        <v>0.2335169439633305</v>
      </c>
      <c r="R46" s="4">
        <f t="shared" si="0"/>
        <v>0.22029735183178695</v>
      </c>
    </row>
    <row r="47" spans="16:18" x14ac:dyDescent="0.2">
      <c r="P47" s="4">
        <v>0.22500000000000001</v>
      </c>
      <c r="Q47" s="4">
        <v>0.23862858801763528</v>
      </c>
      <c r="R47" s="4">
        <f t="shared" si="0"/>
        <v>0.22520058033506127</v>
      </c>
    </row>
    <row r="48" spans="16:18" x14ac:dyDescent="0.2">
      <c r="P48" s="4">
        <v>0.23</v>
      </c>
      <c r="Q48" s="4">
        <v>0.24388593256059021</v>
      </c>
      <c r="R48" s="4">
        <f t="shared" si="0"/>
        <v>0.2302473097057485</v>
      </c>
    </row>
    <row r="49" spans="16:18" x14ac:dyDescent="0.2">
      <c r="P49" s="4">
        <v>0.23499999999999999</v>
      </c>
      <c r="Q49" s="4">
        <v>0.24897546764137674</v>
      </c>
      <c r="R49" s="4">
        <f t="shared" si="0"/>
        <v>0.23513657362433538</v>
      </c>
    </row>
    <row r="50" spans="16:18" x14ac:dyDescent="0.2">
      <c r="P50" s="4">
        <v>0.24</v>
      </c>
      <c r="Q50" s="4">
        <v>0.25401721109940301</v>
      </c>
      <c r="R50" s="4">
        <f t="shared" si="0"/>
        <v>0.23998344638113683</v>
      </c>
    </row>
    <row r="51" spans="16:18" x14ac:dyDescent="0.2">
      <c r="P51" s="4">
        <v>0.245</v>
      </c>
      <c r="Q51" s="4">
        <v>0.25928600280997549</v>
      </c>
      <c r="R51" s="4">
        <f t="shared" si="0"/>
        <v>0.24505234285243496</v>
      </c>
    </row>
    <row r="52" spans="16:18" x14ac:dyDescent="0.2">
      <c r="P52" s="4">
        <v>0.25</v>
      </c>
      <c r="Q52" s="4">
        <v>0.26455479452054798</v>
      </c>
      <c r="R52" s="4">
        <f t="shared" si="0"/>
        <v>0.25012508112786058</v>
      </c>
    </row>
    <row r="53" spans="16:18" x14ac:dyDescent="0.2">
      <c r="P53" s="4">
        <v>0.255</v>
      </c>
      <c r="Q53" s="4">
        <v>0.26982358623112046</v>
      </c>
      <c r="R53" s="4">
        <f t="shared" si="0"/>
        <v>0.25520166931631599</v>
      </c>
    </row>
    <row r="54" spans="16:18" x14ac:dyDescent="0.2">
      <c r="P54" s="4">
        <v>0.26</v>
      </c>
      <c r="Q54" s="4">
        <v>0.27509237794169294</v>
      </c>
      <c r="R54" s="4">
        <f t="shared" si="0"/>
        <v>0.26028211552670349</v>
      </c>
    </row>
    <row r="55" spans="16:18" x14ac:dyDescent="0.2">
      <c r="P55" s="4">
        <v>0.26500000000000001</v>
      </c>
      <c r="Q55" s="4">
        <v>0.28032419430885791</v>
      </c>
      <c r="R55" s="4">
        <f t="shared" si="0"/>
        <v>0.26533073367498938</v>
      </c>
    </row>
    <row r="56" spans="16:18" x14ac:dyDescent="0.2">
      <c r="P56" s="4">
        <v>0.27</v>
      </c>
      <c r="Q56" s="4">
        <v>0.28550684931506853</v>
      </c>
      <c r="R56" s="4">
        <f t="shared" si="0"/>
        <v>0.27033567820403442</v>
      </c>
    </row>
    <row r="57" spans="16:18" x14ac:dyDescent="0.2">
      <c r="P57" s="4">
        <v>0.27500000000000002</v>
      </c>
      <c r="Q57" s="4">
        <v>0.29032358623112048</v>
      </c>
      <c r="R57" s="4">
        <f t="shared" si="0"/>
        <v>0.27499061942797809</v>
      </c>
    </row>
    <row r="58" spans="16:18" x14ac:dyDescent="0.2">
      <c r="P58" s="4">
        <v>0.28000000000000003</v>
      </c>
      <c r="Q58" s="4">
        <v>0.29559237794169296</v>
      </c>
      <c r="R58" s="4">
        <f t="shared" si="0"/>
        <v>0.28008615371962658</v>
      </c>
    </row>
    <row r="59" spans="16:18" x14ac:dyDescent="0.2">
      <c r="P59" s="4">
        <v>0.28499999999999998</v>
      </c>
      <c r="Q59" s="4">
        <v>0.30086116965226545</v>
      </c>
      <c r="R59" s="4">
        <f t="shared" si="0"/>
        <v>0.28518558569251151</v>
      </c>
    </row>
    <row r="60" spans="16:18" x14ac:dyDescent="0.2">
      <c r="P60" s="4">
        <v>0.28999999999999998</v>
      </c>
      <c r="Q60" s="4">
        <v>0.30612996136283793</v>
      </c>
      <c r="R60" s="4">
        <f t="shared" si="0"/>
        <v>0.29028892345553503</v>
      </c>
    </row>
    <row r="61" spans="16:18" x14ac:dyDescent="0.2">
      <c r="P61" s="4">
        <v>0.29499999999999998</v>
      </c>
      <c r="Q61" s="4">
        <v>0.31139875307341042</v>
      </c>
      <c r="R61" s="4">
        <f t="shared" si="0"/>
        <v>0.29539617511759958</v>
      </c>
    </row>
    <row r="62" spans="16:18" x14ac:dyDescent="0.2">
      <c r="P62" s="4">
        <v>0.3</v>
      </c>
      <c r="Q62" s="4">
        <v>0.3161534070951878</v>
      </c>
      <c r="R62" s="4">
        <f t="shared" si="0"/>
        <v>0.3000084188247879</v>
      </c>
    </row>
    <row r="63" spans="16:18" x14ac:dyDescent="0.2">
      <c r="P63" s="4">
        <v>0.30499999999999999</v>
      </c>
      <c r="Q63" s="4">
        <v>0.32136116965226547</v>
      </c>
      <c r="R63" s="4">
        <f t="shared" si="0"/>
        <v>0.30506387170460531</v>
      </c>
    </row>
    <row r="64" spans="16:18" x14ac:dyDescent="0.2">
      <c r="P64" s="4">
        <v>0.31</v>
      </c>
      <c r="Q64" s="4">
        <v>0.32662996136283795</v>
      </c>
      <c r="R64" s="4">
        <f t="shared" si="0"/>
        <v>0.31018248340710736</v>
      </c>
    </row>
    <row r="65" spans="16:18" x14ac:dyDescent="0.2">
      <c r="P65" s="4">
        <v>0.315</v>
      </c>
      <c r="Q65" s="4">
        <v>0.33189875307341044</v>
      </c>
      <c r="R65" s="4">
        <f t="shared" si="0"/>
        <v>0.31530504055905245</v>
      </c>
    </row>
    <row r="66" spans="16:18" x14ac:dyDescent="0.2">
      <c r="P66" s="4">
        <v>0.32</v>
      </c>
      <c r="Q66" s="4">
        <v>0.33696276782578138</v>
      </c>
      <c r="R66" s="4">
        <f t="shared" si="0"/>
        <v>0.32023223026470043</v>
      </c>
    </row>
    <row r="67" spans="16:18" x14ac:dyDescent="0.2">
      <c r="P67" s="4">
        <v>0.32500000000000001</v>
      </c>
      <c r="Q67" s="4">
        <v>0.34196549240428542</v>
      </c>
      <c r="R67" s="4">
        <f t="shared" ref="R67:R130" si="1">$B$2*Q67^3 + $C$2*Q67^2 + $D$2*Q67 + $E$2</f>
        <v>0.32510337901719566</v>
      </c>
    </row>
    <row r="68" spans="16:18" x14ac:dyDescent="0.2">
      <c r="P68" s="4">
        <v>0.33</v>
      </c>
      <c r="Q68" s="4">
        <v>0.34683186494555651</v>
      </c>
      <c r="R68" s="4">
        <f t="shared" si="1"/>
        <v>0.32984519518923761</v>
      </c>
    </row>
    <row r="69" spans="16:18" x14ac:dyDescent="0.2">
      <c r="P69" s="4">
        <v>0.33500000000000002</v>
      </c>
      <c r="Q69" s="4">
        <v>0.35182928322748802</v>
      </c>
      <c r="R69" s="4">
        <f t="shared" si="1"/>
        <v>0.33471823355868968</v>
      </c>
    </row>
    <row r="70" spans="16:18" x14ac:dyDescent="0.2">
      <c r="P70" s="4">
        <v>0.34</v>
      </c>
      <c r="Q70" s="4">
        <v>0.35678635228048061</v>
      </c>
      <c r="R70" s="4">
        <f t="shared" si="1"/>
        <v>0.33955546801197101</v>
      </c>
    </row>
    <row r="71" spans="16:18" x14ac:dyDescent="0.2">
      <c r="P71" s="4">
        <v>0.34499999999999997</v>
      </c>
      <c r="Q71" s="4">
        <v>0.36236585664549775</v>
      </c>
      <c r="R71" s="4">
        <f t="shared" si="1"/>
        <v>0.34500431792669312</v>
      </c>
    </row>
    <row r="72" spans="16:18" x14ac:dyDescent="0.2">
      <c r="P72" s="4">
        <v>0.35</v>
      </c>
      <c r="Q72" s="4">
        <v>0.36760713031260966</v>
      </c>
      <c r="R72" s="4">
        <f t="shared" si="1"/>
        <v>0.3501269437700999</v>
      </c>
    </row>
    <row r="73" spans="16:18" x14ac:dyDescent="0.2">
      <c r="P73" s="4">
        <v>0.35499999999999998</v>
      </c>
      <c r="Q73" s="4">
        <v>0.37233236740428538</v>
      </c>
      <c r="R73" s="4">
        <f t="shared" si="1"/>
        <v>0.35474861459399681</v>
      </c>
    </row>
    <row r="74" spans="16:18" x14ac:dyDescent="0.2">
      <c r="P74" s="4">
        <v>0.36</v>
      </c>
      <c r="Q74" s="4">
        <v>0.37749508807516668</v>
      </c>
      <c r="R74" s="4">
        <f t="shared" si="1"/>
        <v>0.35980187293406179</v>
      </c>
    </row>
    <row r="75" spans="16:18" x14ac:dyDescent="0.2">
      <c r="P75" s="4">
        <v>0.36499999999999999</v>
      </c>
      <c r="Q75" s="4">
        <v>0.38264415927500461</v>
      </c>
      <c r="R75" s="4">
        <f t="shared" si="1"/>
        <v>0.3648456192436671</v>
      </c>
    </row>
    <row r="76" spans="16:18" x14ac:dyDescent="0.2">
      <c r="P76" s="4">
        <v>0.37</v>
      </c>
      <c r="Q76" s="4">
        <v>0.38775320343253034</v>
      </c>
      <c r="R76" s="4">
        <f t="shared" si="1"/>
        <v>0.3698539629872617</v>
      </c>
    </row>
    <row r="77" spans="16:18" x14ac:dyDescent="0.2">
      <c r="P77" s="4">
        <v>0.375</v>
      </c>
      <c r="Q77" s="4">
        <v>0.39283402438811016</v>
      </c>
      <c r="R77" s="4">
        <f t="shared" si="1"/>
        <v>0.37483840666664076</v>
      </c>
    </row>
    <row r="78" spans="16:18" x14ac:dyDescent="0.2">
      <c r="P78" s="4">
        <v>0.38</v>
      </c>
      <c r="Q78" s="4">
        <v>0.39768129253485901</v>
      </c>
      <c r="R78" s="4">
        <f t="shared" si="1"/>
        <v>0.37959723582707933</v>
      </c>
    </row>
    <row r="79" spans="16:18" x14ac:dyDescent="0.2">
      <c r="P79" s="4">
        <v>0.38500000000000001</v>
      </c>
      <c r="Q79" s="4">
        <v>0.40288360554970154</v>
      </c>
      <c r="R79" s="4">
        <f t="shared" si="1"/>
        <v>0.3847084504193316</v>
      </c>
    </row>
    <row r="80" spans="16:18" x14ac:dyDescent="0.2">
      <c r="P80" s="4">
        <v>0.39</v>
      </c>
      <c r="Q80" s="4">
        <v>0.40806796628029512</v>
      </c>
      <c r="R80" s="4">
        <f t="shared" si="1"/>
        <v>0.38980596753364677</v>
      </c>
    </row>
    <row r="81" spans="16:18" x14ac:dyDescent="0.2">
      <c r="P81" s="4">
        <v>0.39500000000000002</v>
      </c>
      <c r="Q81" s="4">
        <v>0.41295568720586417</v>
      </c>
      <c r="R81" s="4">
        <f t="shared" si="1"/>
        <v>0.39461542328374449</v>
      </c>
    </row>
    <row r="82" spans="16:18" x14ac:dyDescent="0.2">
      <c r="P82" s="4">
        <v>0.4</v>
      </c>
      <c r="Q82" s="4">
        <v>0.41803390542171859</v>
      </c>
      <c r="R82" s="4">
        <f t="shared" si="1"/>
        <v>0.39961604361093545</v>
      </c>
    </row>
    <row r="83" spans="16:18" x14ac:dyDescent="0.2">
      <c r="P83" s="4">
        <v>0.40500000000000003</v>
      </c>
      <c r="Q83" s="4">
        <v>0.42330219213072318</v>
      </c>
      <c r="R83" s="4">
        <f t="shared" si="1"/>
        <v>0.40480783982454921</v>
      </c>
    </row>
    <row r="84" spans="16:18" x14ac:dyDescent="0.2">
      <c r="P84" s="4">
        <v>0.41</v>
      </c>
      <c r="Q84" s="4">
        <v>0.42857047883972776</v>
      </c>
      <c r="R84" s="4">
        <f t="shared" si="1"/>
        <v>0.41000372948561503</v>
      </c>
    </row>
    <row r="85" spans="16:18" x14ac:dyDescent="0.2">
      <c r="P85" s="4">
        <v>0.41499999999999998</v>
      </c>
      <c r="Q85" s="4">
        <v>0.43326598173515979</v>
      </c>
      <c r="R85" s="4">
        <f t="shared" si="1"/>
        <v>0.41463816320392599</v>
      </c>
    </row>
    <row r="86" spans="16:18" x14ac:dyDescent="0.2">
      <c r="P86" s="4">
        <v>0.42</v>
      </c>
      <c r="Q86" s="4">
        <v>0.43853477344573233</v>
      </c>
      <c r="R86" s="4">
        <f t="shared" si="1"/>
        <v>0.41984231587555371</v>
      </c>
    </row>
    <row r="87" spans="16:18" x14ac:dyDescent="0.2">
      <c r="P87" s="4">
        <v>0.42499999999999999</v>
      </c>
      <c r="Q87" s="4">
        <v>0.44380356515630481</v>
      </c>
      <c r="R87" s="4">
        <f t="shared" si="1"/>
        <v>0.42505058622305431</v>
      </c>
    </row>
    <row r="88" spans="16:18" x14ac:dyDescent="0.2">
      <c r="P88" s="4">
        <v>0.43</v>
      </c>
      <c r="Q88" s="4">
        <v>0.44850158061116957</v>
      </c>
      <c r="R88" s="4">
        <f t="shared" si="1"/>
        <v>0.42969811600507107</v>
      </c>
    </row>
    <row r="89" spans="16:18" x14ac:dyDescent="0.2">
      <c r="P89" s="4">
        <v>0.435</v>
      </c>
      <c r="Q89" s="4">
        <v>0.45376874158050351</v>
      </c>
      <c r="R89" s="4">
        <f t="shared" si="1"/>
        <v>0.43491258274110128</v>
      </c>
    </row>
    <row r="90" spans="16:18" x14ac:dyDescent="0.2">
      <c r="P90" s="4">
        <v>0.44</v>
      </c>
      <c r="Q90" s="4">
        <v>0.45903864658234023</v>
      </c>
      <c r="R90" s="4">
        <f t="shared" si="1"/>
        <v>0.4401339078521731</v>
      </c>
    </row>
    <row r="91" spans="16:18" x14ac:dyDescent="0.2">
      <c r="P91" s="4">
        <v>0.44500000000000001</v>
      </c>
      <c r="Q91" s="4">
        <v>0.46373278890059705</v>
      </c>
      <c r="R91" s="4">
        <f t="shared" si="1"/>
        <v>0.44478827310677804</v>
      </c>
    </row>
    <row r="92" spans="16:18" x14ac:dyDescent="0.2">
      <c r="P92" s="4">
        <v>0.45</v>
      </c>
      <c r="Q92" s="4">
        <v>0.46880444327362158</v>
      </c>
      <c r="R92" s="4">
        <f t="shared" si="1"/>
        <v>0.4498206595445613</v>
      </c>
    </row>
    <row r="93" spans="16:18" x14ac:dyDescent="0.2">
      <c r="P93" s="4">
        <v>0.45500000000000002</v>
      </c>
      <c r="Q93" s="4">
        <v>0.47399244845451372</v>
      </c>
      <c r="R93" s="4">
        <f t="shared" si="1"/>
        <v>0.45497248825139625</v>
      </c>
    </row>
    <row r="94" spans="16:18" x14ac:dyDescent="0.2">
      <c r="P94" s="4">
        <v>0.46</v>
      </c>
      <c r="Q94" s="4">
        <v>0.47885884984193894</v>
      </c>
      <c r="R94" s="4">
        <f t="shared" si="1"/>
        <v>0.45980863249858356</v>
      </c>
    </row>
    <row r="95" spans="16:18" x14ac:dyDescent="0.2">
      <c r="P95" s="4">
        <v>0.46500000000000002</v>
      </c>
      <c r="Q95" s="4">
        <v>0.4838423340358271</v>
      </c>
      <c r="R95" s="4">
        <f t="shared" si="1"/>
        <v>0.46476482703307687</v>
      </c>
    </row>
    <row r="96" spans="16:18" x14ac:dyDescent="0.2">
      <c r="P96" s="4">
        <v>0.47</v>
      </c>
      <c r="Q96" s="4">
        <v>0.48893519494204457</v>
      </c>
      <c r="R96" s="4">
        <f t="shared" si="1"/>
        <v>0.46983366980081337</v>
      </c>
    </row>
    <row r="97" spans="16:18" x14ac:dyDescent="0.2">
      <c r="P97" s="4">
        <v>0.47499999999999998</v>
      </c>
      <c r="Q97" s="4">
        <v>0.4938500207753807</v>
      </c>
      <c r="R97" s="4">
        <f t="shared" si="1"/>
        <v>0.47472903364578667</v>
      </c>
    </row>
    <row r="98" spans="16:18" x14ac:dyDescent="0.2">
      <c r="P98" s="4">
        <v>0.48</v>
      </c>
      <c r="Q98" s="4">
        <v>0.49889761152089901</v>
      </c>
      <c r="R98" s="4">
        <f t="shared" si="1"/>
        <v>0.47976044332748358</v>
      </c>
    </row>
    <row r="99" spans="16:18" x14ac:dyDescent="0.2">
      <c r="P99" s="4">
        <v>0.48499999999999999</v>
      </c>
      <c r="Q99" s="4">
        <v>0.50416640323147144</v>
      </c>
      <c r="R99" s="4">
        <f t="shared" si="1"/>
        <v>0.48501646717140162</v>
      </c>
    </row>
    <row r="100" spans="16:18" x14ac:dyDescent="0.2">
      <c r="P100" s="4">
        <v>0.49</v>
      </c>
      <c r="Q100" s="4">
        <v>0.50886441868633625</v>
      </c>
      <c r="R100" s="4">
        <f t="shared" si="1"/>
        <v>0.48970665559063409</v>
      </c>
    </row>
    <row r="101" spans="16:18" x14ac:dyDescent="0.2">
      <c r="P101" s="4">
        <v>0.495</v>
      </c>
      <c r="Q101" s="4">
        <v>0.51413321039690929</v>
      </c>
      <c r="R101" s="4">
        <f t="shared" si="1"/>
        <v>0.49497066662835804</v>
      </c>
    </row>
    <row r="102" spans="16:18" x14ac:dyDescent="0.2">
      <c r="P102" s="4">
        <v>0.5</v>
      </c>
      <c r="Q102" s="4">
        <v>0.51883122585177399</v>
      </c>
      <c r="R102" s="4">
        <f t="shared" si="1"/>
        <v>0.49966798991324818</v>
      </c>
    </row>
    <row r="103" spans="16:18" x14ac:dyDescent="0.2">
      <c r="P103" s="4">
        <v>0.505</v>
      </c>
      <c r="Q103" s="4">
        <v>0.5240973425007438</v>
      </c>
      <c r="R103" s="4">
        <f t="shared" si="1"/>
        <v>0.50493733937990048</v>
      </c>
    </row>
    <row r="104" spans="16:18" x14ac:dyDescent="0.2">
      <c r="P104" s="4">
        <v>0.51</v>
      </c>
      <c r="Q104" s="4">
        <v>0.52936562920974828</v>
      </c>
      <c r="R104" s="4">
        <f t="shared" si="1"/>
        <v>0.51021310791075747</v>
      </c>
    </row>
    <row r="105" spans="16:18" x14ac:dyDescent="0.2">
      <c r="P105" s="4">
        <v>0.51500000000000001</v>
      </c>
      <c r="Q105" s="4">
        <v>0.53406313966304508</v>
      </c>
      <c r="R105" s="4">
        <f t="shared" si="1"/>
        <v>0.51492087921800767</v>
      </c>
    </row>
    <row r="106" spans="16:18" x14ac:dyDescent="0.2">
      <c r="P106" s="4">
        <v>0.52</v>
      </c>
      <c r="Q106" s="4">
        <v>0.53933142637204967</v>
      </c>
      <c r="R106" s="4">
        <f t="shared" si="1"/>
        <v>0.52020470671664154</v>
      </c>
    </row>
    <row r="107" spans="16:18" x14ac:dyDescent="0.2">
      <c r="P107" s="4">
        <v>0.52500000000000002</v>
      </c>
      <c r="Q107" s="4">
        <v>0.54402924130663877</v>
      </c>
      <c r="R107" s="4">
        <f t="shared" si="1"/>
        <v>0.5249199825236277</v>
      </c>
    </row>
    <row r="108" spans="16:18" x14ac:dyDescent="0.2">
      <c r="P108" s="4">
        <v>0.53</v>
      </c>
      <c r="Q108" s="4">
        <v>0.54872644727864384</v>
      </c>
      <c r="R108" s="4">
        <f t="shared" si="1"/>
        <v>0.52963804909234447</v>
      </c>
    </row>
    <row r="109" spans="16:18" x14ac:dyDescent="0.2">
      <c r="P109" s="4">
        <v>0.53500000000000003</v>
      </c>
      <c r="Q109" s="4">
        <v>0.55399473398764842</v>
      </c>
      <c r="R109" s="4">
        <f t="shared" si="1"/>
        <v>0.53493378700100047</v>
      </c>
    </row>
    <row r="110" spans="16:18" x14ac:dyDescent="0.2">
      <c r="P110" s="4">
        <v>0.54</v>
      </c>
      <c r="Q110" s="4">
        <v>0.55869224444094523</v>
      </c>
      <c r="R110" s="4">
        <f t="shared" si="1"/>
        <v>0.53965939612699354</v>
      </c>
    </row>
    <row r="111" spans="16:18" x14ac:dyDescent="0.2">
      <c r="P111" s="4">
        <v>0.54500000000000004</v>
      </c>
      <c r="Q111" s="4">
        <v>0.56396053114995037</v>
      </c>
      <c r="R111" s="4">
        <f t="shared" si="1"/>
        <v>0.54496326469350409</v>
      </c>
    </row>
    <row r="112" spans="16:18" x14ac:dyDescent="0.2">
      <c r="P112" s="4">
        <v>0.55000000000000004</v>
      </c>
      <c r="Q112" s="4">
        <v>0.56865804160324718</v>
      </c>
      <c r="R112" s="4">
        <f t="shared" si="1"/>
        <v>0.54969613651908056</v>
      </c>
    </row>
    <row r="113" spans="16:18" x14ac:dyDescent="0.2">
      <c r="P113" s="4">
        <v>0.55500000000000005</v>
      </c>
      <c r="Q113" s="4">
        <v>0.57392527221636991</v>
      </c>
      <c r="R113" s="4">
        <f t="shared" si="1"/>
        <v>0.55500709945415849</v>
      </c>
    </row>
    <row r="114" spans="16:18" x14ac:dyDescent="0.2">
      <c r="P114" s="4">
        <v>0.56000000000000005</v>
      </c>
      <c r="Q114" s="4">
        <v>0.57902794406392699</v>
      </c>
      <c r="R114" s="4">
        <f t="shared" si="1"/>
        <v>0.56015626024169762</v>
      </c>
    </row>
    <row r="115" spans="16:18" x14ac:dyDescent="0.2">
      <c r="P115" s="4">
        <v>0.56499999999999995</v>
      </c>
      <c r="Q115" s="4">
        <v>0.58332731822971462</v>
      </c>
      <c r="R115" s="4">
        <f t="shared" si="1"/>
        <v>0.56449795983982898</v>
      </c>
    </row>
    <row r="116" spans="16:18" x14ac:dyDescent="0.2">
      <c r="P116" s="4">
        <v>0.56999999999999995</v>
      </c>
      <c r="Q116" s="4">
        <v>0.58875983825819067</v>
      </c>
      <c r="R116" s="4">
        <f t="shared" si="1"/>
        <v>0.56998809438989373</v>
      </c>
    </row>
    <row r="117" spans="16:18" x14ac:dyDescent="0.2">
      <c r="P117" s="4">
        <v>0.57499999999999996</v>
      </c>
      <c r="Q117" s="4">
        <v>0.59343548719361872</v>
      </c>
      <c r="R117" s="4">
        <f t="shared" si="1"/>
        <v>0.57471703255720985</v>
      </c>
    </row>
    <row r="118" spans="16:18" x14ac:dyDescent="0.2">
      <c r="P118" s="4">
        <v>0.57999999999999996</v>
      </c>
      <c r="Q118" s="4">
        <v>0.59855251141552512</v>
      </c>
      <c r="R118" s="4">
        <f t="shared" si="1"/>
        <v>0.57989630818458404</v>
      </c>
    </row>
    <row r="119" spans="16:18" x14ac:dyDescent="0.2">
      <c r="P119" s="4">
        <v>0.58499999999999996</v>
      </c>
      <c r="Q119" s="4">
        <v>0.60346088255180941</v>
      </c>
      <c r="R119" s="4">
        <f t="shared" si="1"/>
        <v>0.58486826007563741</v>
      </c>
    </row>
    <row r="120" spans="16:18" x14ac:dyDescent="0.2">
      <c r="P120" s="4">
        <v>0.59</v>
      </c>
      <c r="Q120" s="4">
        <v>0.60851931858096464</v>
      </c>
      <c r="R120" s="4">
        <f t="shared" si="1"/>
        <v>0.58999619044078233</v>
      </c>
    </row>
    <row r="121" spans="16:18" x14ac:dyDescent="0.2">
      <c r="P121" s="4">
        <v>0.59499999999999997</v>
      </c>
      <c r="Q121" s="4">
        <v>0.61321733403582768</v>
      </c>
      <c r="R121" s="4">
        <f t="shared" si="1"/>
        <v>0.59476236392446147</v>
      </c>
    </row>
    <row r="122" spans="16:18" x14ac:dyDescent="0.2">
      <c r="P122" s="4">
        <v>0.6</v>
      </c>
      <c r="Q122" s="4">
        <v>0.6180330172111016</v>
      </c>
      <c r="R122" s="4">
        <f t="shared" si="1"/>
        <v>0.59965153200529331</v>
      </c>
    </row>
    <row r="123" spans="16:18" x14ac:dyDescent="0.2">
      <c r="P123" s="4">
        <v>0.60499999999999998</v>
      </c>
      <c r="Q123" s="4">
        <v>0.62318414120126719</v>
      </c>
      <c r="R123" s="4">
        <f t="shared" si="1"/>
        <v>0.60488532283510077</v>
      </c>
    </row>
    <row r="124" spans="16:18" x14ac:dyDescent="0.2">
      <c r="P124" s="4">
        <v>0.61</v>
      </c>
      <c r="Q124" s="4">
        <v>0.62788204832134709</v>
      </c>
      <c r="R124" s="4">
        <f t="shared" si="1"/>
        <v>0.6096622916810539</v>
      </c>
    </row>
    <row r="125" spans="16:18" x14ac:dyDescent="0.2">
      <c r="P125" s="4">
        <v>0.61499999999999999</v>
      </c>
      <c r="Q125" s="4">
        <v>0.63315033503035389</v>
      </c>
      <c r="R125" s="4">
        <f t="shared" si="1"/>
        <v>0.61502340900093844</v>
      </c>
    </row>
    <row r="126" spans="16:18" x14ac:dyDescent="0.2">
      <c r="P126" s="4">
        <v>0.62</v>
      </c>
      <c r="Q126" s="4">
        <v>0.63784457323498289</v>
      </c>
      <c r="R126" s="4">
        <f t="shared" si="1"/>
        <v>0.61980408320345648</v>
      </c>
    </row>
    <row r="127" spans="16:18" x14ac:dyDescent="0.2">
      <c r="P127" s="4">
        <v>0.625</v>
      </c>
      <c r="Q127" s="4">
        <v>0.64311336494555948</v>
      </c>
      <c r="R127" s="4">
        <f t="shared" si="1"/>
        <v>0.62517407374970846</v>
      </c>
    </row>
    <row r="128" spans="16:18" x14ac:dyDescent="0.2">
      <c r="P128" s="4">
        <v>0.63</v>
      </c>
      <c r="Q128" s="4">
        <v>0.64781138040042241</v>
      </c>
      <c r="R128" s="4">
        <f t="shared" si="1"/>
        <v>0.62996606303527658</v>
      </c>
    </row>
    <row r="129" spans="16:18" x14ac:dyDescent="0.2">
      <c r="P129" s="4">
        <v>0.63500000000000001</v>
      </c>
      <c r="Q129" s="4">
        <v>0.6529664672901313</v>
      </c>
      <c r="R129" s="4">
        <f t="shared" si="1"/>
        <v>0.63522832849629318</v>
      </c>
    </row>
    <row r="130" spans="16:18" x14ac:dyDescent="0.2">
      <c r="P130" s="4">
        <v>0.64</v>
      </c>
      <c r="Q130" s="4">
        <v>0.65777818756585615</v>
      </c>
      <c r="R130" s="4">
        <f t="shared" si="1"/>
        <v>0.64014393015330318</v>
      </c>
    </row>
    <row r="131" spans="16:18" x14ac:dyDescent="0.2">
      <c r="P131" s="4">
        <v>0.64500000000000002</v>
      </c>
      <c r="Q131" s="4">
        <v>0.66257371794871578</v>
      </c>
      <c r="R131" s="4">
        <f t="shared" ref="R131:R194" si="2">$B$2*Q131^3 + $C$2*Q131^2 + $D$2*Q131 + $E$2</f>
        <v>0.6450466893135306</v>
      </c>
    </row>
    <row r="132" spans="16:18" x14ac:dyDescent="0.2">
      <c r="P132" s="4">
        <v>0.65</v>
      </c>
      <c r="Q132" s="4">
        <v>0.66719530382859027</v>
      </c>
      <c r="R132" s="4">
        <f t="shared" si="2"/>
        <v>0.64977511258478027</v>
      </c>
    </row>
    <row r="133" spans="16:18" x14ac:dyDescent="0.2">
      <c r="P133" s="4">
        <v>0.65500000000000003</v>
      </c>
      <c r="Q133" s="4">
        <v>0.67244274742385279</v>
      </c>
      <c r="R133" s="4">
        <f t="shared" si="2"/>
        <v>0.65514803091092966</v>
      </c>
    </row>
    <row r="134" spans="16:18" x14ac:dyDescent="0.2">
      <c r="P134" s="4">
        <v>0.66</v>
      </c>
      <c r="Q134" s="4">
        <v>0.67714025787715182</v>
      </c>
      <c r="R134" s="4">
        <f t="shared" si="2"/>
        <v>0.65996163373130157</v>
      </c>
    </row>
    <row r="135" spans="16:18" x14ac:dyDescent="0.2">
      <c r="P135" s="4">
        <v>0.66500000000000004</v>
      </c>
      <c r="Q135" s="4">
        <v>0.68224308507846465</v>
      </c>
      <c r="R135" s="4">
        <f t="shared" si="2"/>
        <v>0.66519461005331026</v>
      </c>
    </row>
    <row r="136" spans="16:18" x14ac:dyDescent="0.2">
      <c r="P136" s="4">
        <v>0.67</v>
      </c>
      <c r="Q136" s="4">
        <v>0.68695190486187796</v>
      </c>
      <c r="R136" s="4">
        <f t="shared" si="2"/>
        <v>0.67002726816085623</v>
      </c>
    </row>
    <row r="137" spans="16:18" x14ac:dyDescent="0.2">
      <c r="P137" s="4">
        <v>0.67500000000000004</v>
      </c>
      <c r="Q137" s="4">
        <v>0.69180145767474321</v>
      </c>
      <c r="R137" s="4">
        <f t="shared" si="2"/>
        <v>0.67500811757126677</v>
      </c>
    </row>
    <row r="138" spans="16:18" x14ac:dyDescent="0.2">
      <c r="P138" s="4">
        <v>0.68</v>
      </c>
      <c r="Q138" s="4">
        <v>0.69649947312961191</v>
      </c>
      <c r="R138" s="4">
        <f t="shared" si="2"/>
        <v>0.67983696840452412</v>
      </c>
    </row>
    <row r="139" spans="16:18" x14ac:dyDescent="0.2">
      <c r="P139" s="4">
        <v>0.68500000000000005</v>
      </c>
      <c r="Q139" s="4">
        <v>0.70176826484018262</v>
      </c>
      <c r="R139" s="4">
        <f t="shared" si="2"/>
        <v>0.68525676151341808</v>
      </c>
    </row>
    <row r="140" spans="16:18" x14ac:dyDescent="0.2">
      <c r="P140" s="4">
        <v>0.69</v>
      </c>
      <c r="Q140" s="4">
        <v>0.70646628029504577</v>
      </c>
      <c r="R140" s="4">
        <f t="shared" si="2"/>
        <v>0.69009323430708025</v>
      </c>
    </row>
    <row r="141" spans="16:18" x14ac:dyDescent="0.2">
      <c r="P141" s="4">
        <v>0.69499999999999995</v>
      </c>
      <c r="Q141" s="4">
        <v>0.71136200768352742</v>
      </c>
      <c r="R141" s="4">
        <f t="shared" si="2"/>
        <v>0.69513707823591941</v>
      </c>
    </row>
    <row r="142" spans="16:18" x14ac:dyDescent="0.2">
      <c r="P142" s="4">
        <v>0.7</v>
      </c>
      <c r="Q142" s="4">
        <v>0.71586189401494293</v>
      </c>
      <c r="R142" s="4">
        <f t="shared" si="2"/>
        <v>0.69977656047681336</v>
      </c>
    </row>
    <row r="143" spans="16:18" x14ac:dyDescent="0.2">
      <c r="P143" s="4">
        <v>0.70499999999999996</v>
      </c>
      <c r="Q143" s="4">
        <v>0.72113018072394408</v>
      </c>
      <c r="R143" s="4">
        <f t="shared" si="2"/>
        <v>0.70521249312229883</v>
      </c>
    </row>
    <row r="144" spans="16:18" x14ac:dyDescent="0.2">
      <c r="P144" s="4">
        <v>0.71</v>
      </c>
      <c r="Q144" s="4">
        <v>0.72582769117724322</v>
      </c>
      <c r="R144" s="4">
        <f t="shared" si="2"/>
        <v>0.71006332491317214</v>
      </c>
    </row>
    <row r="145" spans="16:18" x14ac:dyDescent="0.2">
      <c r="P145" s="4">
        <v>0.71499999999999997</v>
      </c>
      <c r="Q145" s="4">
        <v>0.73052520163053658</v>
      </c>
      <c r="R145" s="4">
        <f t="shared" si="2"/>
        <v>0.71491778132270223</v>
      </c>
    </row>
    <row r="146" spans="16:18" x14ac:dyDescent="0.2">
      <c r="P146" s="4">
        <v>0.72</v>
      </c>
      <c r="Q146" s="4">
        <v>0.73579348833954339</v>
      </c>
      <c r="R146" s="4">
        <f t="shared" si="2"/>
        <v>0.72036640299045696</v>
      </c>
    </row>
    <row r="147" spans="16:18" x14ac:dyDescent="0.2">
      <c r="P147" s="4">
        <v>0.72499999999999998</v>
      </c>
      <c r="Q147" s="4">
        <v>0.74049099879284264</v>
      </c>
      <c r="R147" s="4">
        <f t="shared" si="2"/>
        <v>0.72522856807942904</v>
      </c>
    </row>
    <row r="148" spans="16:18" x14ac:dyDescent="0.2">
      <c r="P148" s="4">
        <v>0.73</v>
      </c>
      <c r="Q148" s="4">
        <v>0.74531067790656969</v>
      </c>
      <c r="R148" s="4">
        <f t="shared" si="2"/>
        <v>0.73022096995948538</v>
      </c>
    </row>
    <row r="149" spans="16:18" x14ac:dyDescent="0.2">
      <c r="P149" s="4">
        <v>0.73499999999999999</v>
      </c>
      <c r="Q149" s="4">
        <v>0.74988558131366445</v>
      </c>
      <c r="R149" s="4">
        <f t="shared" si="2"/>
        <v>0.73496337707437553</v>
      </c>
    </row>
    <row r="150" spans="16:18" x14ac:dyDescent="0.2">
      <c r="P150" s="4">
        <v>0.74</v>
      </c>
      <c r="Q150" s="4">
        <v>0.75514857455215756</v>
      </c>
      <c r="R150" s="4">
        <f t="shared" si="2"/>
        <v>0.74042335470719634</v>
      </c>
    </row>
    <row r="151" spans="16:18" x14ac:dyDescent="0.2">
      <c r="P151" s="4">
        <v>0.745</v>
      </c>
      <c r="Q151" s="4">
        <v>0.7597777924130652</v>
      </c>
      <c r="R151" s="4">
        <f t="shared" si="2"/>
        <v>0.74522963379120322</v>
      </c>
    </row>
    <row r="152" spans="16:18" x14ac:dyDescent="0.2">
      <c r="P152" s="4">
        <v>0.75</v>
      </c>
      <c r="Q152" s="4">
        <v>0.76454932731503433</v>
      </c>
      <c r="R152" s="4">
        <f t="shared" si="2"/>
        <v>0.75018739960341163</v>
      </c>
    </row>
    <row r="153" spans="16:18" x14ac:dyDescent="0.2">
      <c r="P153" s="4">
        <v>0.755</v>
      </c>
      <c r="Q153" s="4">
        <v>0.76936843791004006</v>
      </c>
      <c r="R153" s="4">
        <f t="shared" si="2"/>
        <v>0.7551984434690564</v>
      </c>
    </row>
    <row r="154" spans="16:18" x14ac:dyDescent="0.2">
      <c r="P154" s="4">
        <v>0.76</v>
      </c>
      <c r="Q154" s="4">
        <v>0.77394434822162672</v>
      </c>
      <c r="R154" s="4">
        <f t="shared" si="2"/>
        <v>0.75996018356801354</v>
      </c>
    </row>
    <row r="155" spans="16:18" x14ac:dyDescent="0.2">
      <c r="P155" s="4">
        <v>0.76500000000000001</v>
      </c>
      <c r="Q155" s="4">
        <v>0.77910044354344754</v>
      </c>
      <c r="R155" s="4">
        <f t="shared" si="2"/>
        <v>0.76532985861738423</v>
      </c>
    </row>
    <row r="156" spans="16:18" x14ac:dyDescent="0.2">
      <c r="P156" s="4">
        <v>0.77</v>
      </c>
      <c r="Q156" s="4">
        <v>0.783910145383927</v>
      </c>
      <c r="R156" s="4">
        <f t="shared" si="2"/>
        <v>0.77034279889181534</v>
      </c>
    </row>
    <row r="157" spans="16:18" x14ac:dyDescent="0.2">
      <c r="P157" s="4">
        <v>0.77500000000000002</v>
      </c>
      <c r="Q157" s="4">
        <v>0.78860765583722603</v>
      </c>
      <c r="R157" s="4">
        <f t="shared" si="2"/>
        <v>0.7752425467894335</v>
      </c>
    </row>
    <row r="158" spans="16:18" x14ac:dyDescent="0.2">
      <c r="P158" s="4">
        <v>0.78</v>
      </c>
      <c r="Q158" s="4">
        <v>0.79334208086215763</v>
      </c>
      <c r="R158" s="4">
        <f t="shared" si="2"/>
        <v>0.7801845436895557</v>
      </c>
    </row>
    <row r="159" spans="16:18" x14ac:dyDescent="0.2">
      <c r="P159" s="4">
        <v>0.78500000000000003</v>
      </c>
      <c r="Q159" s="4">
        <v>0.79800289778714617</v>
      </c>
      <c r="R159" s="4">
        <f t="shared" si="2"/>
        <v>0.7850533835960688</v>
      </c>
    </row>
    <row r="160" spans="16:18" x14ac:dyDescent="0.2">
      <c r="P160" s="4">
        <v>0.79</v>
      </c>
      <c r="Q160" s="4">
        <v>0.8027009132420091</v>
      </c>
      <c r="R160" s="4">
        <f t="shared" si="2"/>
        <v>0.78996478131642389</v>
      </c>
    </row>
    <row r="161" spans="16:18" x14ac:dyDescent="0.2">
      <c r="P161" s="4">
        <v>0.79500000000000004</v>
      </c>
      <c r="Q161" s="4">
        <v>0.80780905338953202</v>
      </c>
      <c r="R161" s="4">
        <f t="shared" si="2"/>
        <v>0.79530915232975052</v>
      </c>
    </row>
    <row r="162" spans="16:18" x14ac:dyDescent="0.2">
      <c r="P162" s="4">
        <v>0.8</v>
      </c>
      <c r="Q162" s="4">
        <v>0.81244116613979456</v>
      </c>
      <c r="R162" s="4">
        <f t="shared" si="2"/>
        <v>0.80015928942888526</v>
      </c>
    </row>
    <row r="163" spans="16:18" x14ac:dyDescent="0.2">
      <c r="P163" s="4">
        <v>0.80500000000000005</v>
      </c>
      <c r="Q163" s="4">
        <v>0.81736573586231165</v>
      </c>
      <c r="R163" s="4">
        <f t="shared" si="2"/>
        <v>0.8053196271941625</v>
      </c>
    </row>
    <row r="164" spans="16:18" x14ac:dyDescent="0.2">
      <c r="P164" s="4">
        <v>0.81</v>
      </c>
      <c r="Q164" s="4">
        <v>0.82206100526601045</v>
      </c>
      <c r="R164" s="4">
        <f t="shared" si="2"/>
        <v>0.81024351078857659</v>
      </c>
    </row>
    <row r="165" spans="16:18" x14ac:dyDescent="0.2">
      <c r="P165" s="4">
        <v>0.81499999999999995</v>
      </c>
      <c r="Q165" s="4">
        <v>0.82675851571930947</v>
      </c>
      <c r="R165" s="4">
        <f t="shared" si="2"/>
        <v>0.81517348600766992</v>
      </c>
    </row>
    <row r="166" spans="16:18" x14ac:dyDescent="0.2">
      <c r="P166" s="4">
        <v>0.82</v>
      </c>
      <c r="Q166" s="4">
        <v>0.8314560261726085</v>
      </c>
      <c r="R166" s="4">
        <f t="shared" si="2"/>
        <v>0.8201072093230628</v>
      </c>
    </row>
    <row r="167" spans="16:18" x14ac:dyDescent="0.2">
      <c r="P167" s="4">
        <v>0.82499999999999996</v>
      </c>
      <c r="Q167" s="4">
        <v>0.83617037561888707</v>
      </c>
      <c r="R167" s="4">
        <f t="shared" si="2"/>
        <v>0.82506239243359358</v>
      </c>
    </row>
    <row r="168" spans="16:18" x14ac:dyDescent="0.2">
      <c r="P168" s="4">
        <v>0.83</v>
      </c>
      <c r="Q168" s="4">
        <v>0.84085142255005141</v>
      </c>
      <c r="R168" s="4">
        <f t="shared" si="2"/>
        <v>0.82998631833251602</v>
      </c>
    </row>
    <row r="169" spans="16:18" x14ac:dyDescent="0.2">
      <c r="P169" s="4">
        <v>0.83499999999999996</v>
      </c>
      <c r="Q169" s="4">
        <v>0.84585350636635281</v>
      </c>
      <c r="R169" s="4">
        <f t="shared" si="2"/>
        <v>0.83525207088098929</v>
      </c>
    </row>
    <row r="170" spans="16:18" x14ac:dyDescent="0.2">
      <c r="P170" s="4">
        <v>0.84</v>
      </c>
      <c r="Q170" s="4">
        <v>0.85063742536002851</v>
      </c>
      <c r="R170" s="4">
        <f t="shared" si="2"/>
        <v>0.84029215932735279</v>
      </c>
    </row>
    <row r="171" spans="16:18" x14ac:dyDescent="0.2">
      <c r="P171" s="4">
        <v>0.84499999999999997</v>
      </c>
      <c r="Q171" s="4">
        <v>0.85494546891464607</v>
      </c>
      <c r="R171" s="4">
        <f t="shared" si="2"/>
        <v>0.84483424236059357</v>
      </c>
    </row>
    <row r="172" spans="16:18" x14ac:dyDescent="0.2">
      <c r="P172" s="4">
        <v>0.85</v>
      </c>
      <c r="Q172" s="4">
        <v>0.86011016157358444</v>
      </c>
      <c r="R172" s="4">
        <f t="shared" si="2"/>
        <v>0.85028370651532603</v>
      </c>
    </row>
    <row r="173" spans="16:18" x14ac:dyDescent="0.2">
      <c r="P173" s="4">
        <v>0.85499999999999998</v>
      </c>
      <c r="Q173" s="4">
        <v>0.86491227608008558</v>
      </c>
      <c r="R173" s="4">
        <f t="shared" si="2"/>
        <v>0.85535470947471304</v>
      </c>
    </row>
    <row r="174" spans="16:18" x14ac:dyDescent="0.2">
      <c r="P174" s="4">
        <v>0.86</v>
      </c>
      <c r="Q174" s="4">
        <v>0.86916587636108444</v>
      </c>
      <c r="R174" s="4">
        <f t="shared" si="2"/>
        <v>0.85984979671050454</v>
      </c>
    </row>
    <row r="175" spans="16:18" x14ac:dyDescent="0.2">
      <c r="P175" s="4">
        <v>0.86499999999999999</v>
      </c>
      <c r="Q175" s="4">
        <v>0.87430439650798519</v>
      </c>
      <c r="R175" s="4">
        <f t="shared" si="2"/>
        <v>0.86528419864345496</v>
      </c>
    </row>
    <row r="176" spans="16:18" x14ac:dyDescent="0.2">
      <c r="P176" s="4">
        <v>0.87</v>
      </c>
      <c r="Q176" s="4">
        <v>0.87899868282402405</v>
      </c>
      <c r="R176" s="4">
        <f t="shared" si="2"/>
        <v>0.87025276796304551</v>
      </c>
    </row>
    <row r="177" spans="16:18" x14ac:dyDescent="0.2">
      <c r="P177" s="4">
        <v>0.875</v>
      </c>
      <c r="Q177" s="4">
        <v>0.88363079557428659</v>
      </c>
      <c r="R177" s="4">
        <f t="shared" si="2"/>
        <v>0.87515926242641107</v>
      </c>
    </row>
    <row r="178" spans="16:18" x14ac:dyDescent="0.2">
      <c r="P178" s="4">
        <v>0.88</v>
      </c>
      <c r="Q178" s="4">
        <v>0.88826290832455479</v>
      </c>
      <c r="R178" s="4">
        <f t="shared" si="2"/>
        <v>0.88006946900530969</v>
      </c>
    </row>
    <row r="179" spans="16:18" x14ac:dyDescent="0.2">
      <c r="P179" s="4">
        <v>0.88500000000000001</v>
      </c>
      <c r="Q179" s="4">
        <v>0.89309597822268838</v>
      </c>
      <c r="R179" s="4">
        <f t="shared" si="2"/>
        <v>0.88519666054320689</v>
      </c>
    </row>
    <row r="180" spans="16:18" x14ac:dyDescent="0.2">
      <c r="P180" s="4">
        <v>0.89</v>
      </c>
      <c r="Q180" s="4">
        <v>0.89779399367755708</v>
      </c>
      <c r="R180" s="4">
        <f t="shared" si="2"/>
        <v>0.89018446382732752</v>
      </c>
    </row>
    <row r="181" spans="16:18" x14ac:dyDescent="0.2">
      <c r="P181" s="4">
        <v>0.89500000000000002</v>
      </c>
      <c r="Q181" s="4">
        <v>0.90215924657534252</v>
      </c>
      <c r="R181" s="4">
        <f t="shared" si="2"/>
        <v>0.89482241653701899</v>
      </c>
    </row>
    <row r="182" spans="16:18" x14ac:dyDescent="0.2">
      <c r="P182" s="4">
        <v>0.9</v>
      </c>
      <c r="Q182" s="4">
        <v>0.90692411485774549</v>
      </c>
      <c r="R182" s="4">
        <f t="shared" si="2"/>
        <v>0.89988873456412455</v>
      </c>
    </row>
    <row r="183" spans="16:18" x14ac:dyDescent="0.2">
      <c r="P183" s="4">
        <v>0.90500000000000003</v>
      </c>
      <c r="Q183" s="4">
        <v>0.91188804004215185</v>
      </c>
      <c r="R183" s="4">
        <f t="shared" si="2"/>
        <v>0.90517091162405072</v>
      </c>
    </row>
    <row r="184" spans="16:18" x14ac:dyDescent="0.2">
      <c r="P184" s="4">
        <v>0.91</v>
      </c>
      <c r="Q184" s="4">
        <v>0.91658605549701488</v>
      </c>
      <c r="R184" s="4">
        <f t="shared" si="2"/>
        <v>0.91017409270019822</v>
      </c>
    </row>
    <row r="185" spans="16:18" x14ac:dyDescent="0.2">
      <c r="P185" s="4">
        <v>0.91500000000000004</v>
      </c>
      <c r="Q185" s="4">
        <v>0.92071309854965755</v>
      </c>
      <c r="R185" s="4">
        <f t="shared" si="2"/>
        <v>0.91457239678425517</v>
      </c>
    </row>
    <row r="186" spans="16:18" x14ac:dyDescent="0.2">
      <c r="P186" s="4">
        <v>0.92</v>
      </c>
      <c r="Q186" s="4">
        <v>0.92572806120477735</v>
      </c>
      <c r="R186" s="4">
        <f t="shared" si="2"/>
        <v>0.91992099479042622</v>
      </c>
    </row>
    <row r="187" spans="16:18" x14ac:dyDescent="0.2">
      <c r="P187" s="4">
        <v>0.92500000000000004</v>
      </c>
      <c r="Q187" s="4">
        <v>0.93062402726554228</v>
      </c>
      <c r="R187" s="4">
        <f t="shared" si="2"/>
        <v>0.92514693362460554</v>
      </c>
    </row>
    <row r="188" spans="16:18" x14ac:dyDescent="0.2">
      <c r="P188" s="4">
        <v>0.93</v>
      </c>
      <c r="Q188" s="4">
        <v>0.93515261678960049</v>
      </c>
      <c r="R188" s="4">
        <f t="shared" si="2"/>
        <v>0.92998448330828665</v>
      </c>
    </row>
    <row r="189" spans="16:18" x14ac:dyDescent="0.2">
      <c r="P189" s="4">
        <v>0.93500000000000005</v>
      </c>
      <c r="Q189" s="4">
        <v>0.93950096592904686</v>
      </c>
      <c r="R189" s="4">
        <f t="shared" si="2"/>
        <v>0.93463288991961713</v>
      </c>
    </row>
    <row r="190" spans="16:18" x14ac:dyDescent="0.2">
      <c r="P190" s="4">
        <v>0.94</v>
      </c>
      <c r="Q190" s="4">
        <v>0.944344294608362</v>
      </c>
      <c r="R190" s="4">
        <f t="shared" si="2"/>
        <v>0.93981435223026688</v>
      </c>
    </row>
    <row r="191" spans="16:18" x14ac:dyDescent="0.2">
      <c r="P191" s="4">
        <v>0.94499999999999995</v>
      </c>
      <c r="Q191" s="4">
        <v>0.94904895504039388</v>
      </c>
      <c r="R191" s="4">
        <f t="shared" si="2"/>
        <v>0.94485142654641519</v>
      </c>
    </row>
    <row r="192" spans="16:18" x14ac:dyDescent="0.2">
      <c r="P192" s="4">
        <v>0.95</v>
      </c>
      <c r="Q192" s="4">
        <v>0.95368106779065642</v>
      </c>
      <c r="R192" s="4">
        <f t="shared" si="2"/>
        <v>0.9498146468145563</v>
      </c>
    </row>
    <row r="193" spans="16:18" x14ac:dyDescent="0.2">
      <c r="P193" s="4">
        <v>0.95499999999999996</v>
      </c>
      <c r="Q193" s="4">
        <v>0.95829302774850456</v>
      </c>
      <c r="R193" s="4">
        <f t="shared" si="2"/>
        <v>0.95476004445443807</v>
      </c>
    </row>
    <row r="194" spans="16:18" x14ac:dyDescent="0.2">
      <c r="P194" s="4">
        <v>0.96</v>
      </c>
      <c r="Q194" s="4">
        <v>0.96297551627914968</v>
      </c>
      <c r="R194" s="4">
        <f t="shared" si="2"/>
        <v>0.95978492460595766</v>
      </c>
    </row>
    <row r="195" spans="16:18" x14ac:dyDescent="0.2">
      <c r="P195" s="4">
        <v>0.96499999999999997</v>
      </c>
      <c r="Q195" s="4">
        <v>0.9678041958396747</v>
      </c>
      <c r="R195" s="4">
        <f t="shared" ref="R195:R202" si="3">$B$2*Q195^3 + $C$2*Q195^2 + $D$2*Q195 + $E$2</f>
        <v>0.96497075939147015</v>
      </c>
    </row>
    <row r="196" spans="16:18" x14ac:dyDescent="0.2">
      <c r="P196" s="4">
        <v>0.97</v>
      </c>
      <c r="Q196" s="4">
        <v>0.97238571353592462</v>
      </c>
      <c r="R196" s="4">
        <f t="shared" si="3"/>
        <v>0.96989498080425207</v>
      </c>
    </row>
    <row r="197" spans="16:18" x14ac:dyDescent="0.2">
      <c r="P197" s="4">
        <v>0.97499999999999998</v>
      </c>
      <c r="Q197" s="4">
        <v>0.97684069875260271</v>
      </c>
      <c r="R197" s="4">
        <f t="shared" si="3"/>
        <v>0.97468678634616779</v>
      </c>
    </row>
    <row r="198" spans="16:18" x14ac:dyDescent="0.2">
      <c r="P198" s="4">
        <v>0.98</v>
      </c>
      <c r="Q198" s="4">
        <v>0.98147154899894418</v>
      </c>
      <c r="R198" s="4">
        <f t="shared" si="3"/>
        <v>0.97967150166559958</v>
      </c>
    </row>
    <row r="199" spans="16:18" x14ac:dyDescent="0.2">
      <c r="P199" s="4">
        <v>0.98499999999999999</v>
      </c>
      <c r="Q199" s="4">
        <v>0.98610366174921238</v>
      </c>
      <c r="R199" s="4">
        <f t="shared" si="3"/>
        <v>0.98466140394479651</v>
      </c>
    </row>
    <row r="200" spans="16:18" x14ac:dyDescent="0.2">
      <c r="P200" s="4">
        <v>0.99</v>
      </c>
      <c r="Q200" s="4">
        <v>0.99102856805409256</v>
      </c>
      <c r="R200" s="4">
        <f t="shared" si="3"/>
        <v>0.9899709207968207</v>
      </c>
    </row>
    <row r="201" spans="16:18" x14ac:dyDescent="0.2">
      <c r="P201" s="4">
        <v>0.995</v>
      </c>
      <c r="Q201" s="4">
        <v>0.99587276080084486</v>
      </c>
      <c r="R201" s="4">
        <f t="shared" si="3"/>
        <v>0.99519765525255555</v>
      </c>
    </row>
    <row r="202" spans="16:18" x14ac:dyDescent="0.2">
      <c r="P202" s="4">
        <v>1</v>
      </c>
      <c r="Q202" s="4">
        <v>1</v>
      </c>
      <c r="R202" s="4">
        <f t="shared" si="3"/>
        <v>0.99965413690347726</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D3AF6-6003-4B97-920B-A6B0DCC082B0}">
  <sheetPr codeName="Sheet7"/>
  <dimension ref="A1:R58"/>
  <sheetViews>
    <sheetView zoomScaleNormal="100" workbookViewId="0"/>
  </sheetViews>
  <sheetFormatPr baseColWidth="10" defaultColWidth="12.5" defaultRowHeight="16" x14ac:dyDescent="0.2"/>
  <cols>
    <col min="1" max="1" width="15" style="4" customWidth="1"/>
    <col min="2" max="7" width="12.5" style="4"/>
    <col min="8" max="8" width="12.5" style="4" customWidth="1"/>
    <col min="9" max="16384" width="12.5" style="4"/>
  </cols>
  <sheetData>
    <row r="1" spans="1:18" ht="19" x14ac:dyDescent="0.2">
      <c r="A1" s="2" t="s">
        <v>30</v>
      </c>
      <c r="M1" s="2" t="s">
        <v>31</v>
      </c>
    </row>
    <row r="2" spans="1:18" x14ac:dyDescent="0.2">
      <c r="B2" s="8" t="s">
        <v>10</v>
      </c>
      <c r="C2" s="9" t="s">
        <v>11</v>
      </c>
      <c r="D2" s="10" t="s">
        <v>12</v>
      </c>
      <c r="E2" s="11" t="s">
        <v>13</v>
      </c>
      <c r="F2" s="12" t="s">
        <v>5</v>
      </c>
      <c r="N2" s="14" t="s">
        <v>2</v>
      </c>
      <c r="O2" s="17" t="s">
        <v>3</v>
      </c>
      <c r="P2" s="16" t="s">
        <v>4</v>
      </c>
      <c r="Q2" s="18" t="s">
        <v>5</v>
      </c>
      <c r="R2" s="15" t="s">
        <v>6</v>
      </c>
    </row>
    <row r="3" spans="1:18" x14ac:dyDescent="0.2">
      <c r="A3" s="14" t="s">
        <v>2</v>
      </c>
      <c r="B3" s="3" cm="1">
        <f t="array" ref="B3:F7">MMULT(TRANSPOSE('Standard Observer (CIE)'!B23:F323),'Trimmed LED Spectra'!B3:F303)</f>
        <v>2.0369931554284357E-3</v>
      </c>
      <c r="C3" s="3">
        <v>2.6994522944408374E-2</v>
      </c>
      <c r="D3" s="3">
        <v>3.841885381382268E-5</v>
      </c>
      <c r="E3" s="3">
        <v>1.1926281656036565E-6</v>
      </c>
      <c r="F3" s="3">
        <v>0</v>
      </c>
      <c r="G3" s="3"/>
      <c r="M3" s="14"/>
      <c r="N3" s="29" cm="1">
        <f t="array" ref="N3:R3">TRANSPOSE(1/MMULT((B15:F19)*ABS(TRANSPOSE(MINVERSE(B15:F19))),TRANSPOSE({1,1,1,1,1})))</f>
        <v>0.69582662379042814</v>
      </c>
      <c r="O3" s="29">
        <v>0.26195056230717745</v>
      </c>
      <c r="P3" s="29">
        <v>0.66486808049226409</v>
      </c>
      <c r="Q3" s="29">
        <v>0.15003973206957202</v>
      </c>
      <c r="R3" s="29">
        <v>0.20883224479067805</v>
      </c>
    </row>
    <row r="4" spans="1:18" x14ac:dyDescent="0.2">
      <c r="A4" s="17" t="s">
        <v>3</v>
      </c>
      <c r="B4" s="3">
        <v>1.1530598321529066E-4</v>
      </c>
      <c r="C4" s="3">
        <v>1.2536375747157748E-2</v>
      </c>
      <c r="D4" s="3">
        <v>1.1518265652251076E-2</v>
      </c>
      <c r="E4" s="3">
        <v>6.2596127862221016E-3</v>
      </c>
      <c r="F4" s="3">
        <v>7.983977821522354E-4</v>
      </c>
      <c r="M4" s="17"/>
    </row>
    <row r="5" spans="1:18" x14ac:dyDescent="0.2">
      <c r="A5" s="16" t="s">
        <v>4</v>
      </c>
      <c r="B5" s="3">
        <v>1.1466222769308611E-4</v>
      </c>
      <c r="C5" s="3">
        <v>7.0426621667258864E-3</v>
      </c>
      <c r="D5" s="3">
        <v>1.0184730670682008E-2</v>
      </c>
      <c r="E5" s="3">
        <v>8.2414041469654493E-3</v>
      </c>
      <c r="F5" s="3">
        <v>8.805325589980862E-3</v>
      </c>
      <c r="M5" s="2" t="s">
        <v>32</v>
      </c>
    </row>
    <row r="6" spans="1:18" x14ac:dyDescent="0.2">
      <c r="A6" s="18" t="s">
        <v>5</v>
      </c>
      <c r="B6" s="3">
        <v>4.0743680279038788E-4</v>
      </c>
      <c r="C6" s="3">
        <v>3.1029910858562167E-2</v>
      </c>
      <c r="D6" s="3">
        <v>7.7547032249627055E-3</v>
      </c>
      <c r="E6" s="3">
        <v>1.6255599484397141E-3</v>
      </c>
      <c r="F6" s="3">
        <v>3.9348286803921395E-5</v>
      </c>
      <c r="N6" s="4" cm="1">
        <f t="array" ref="N6">MAX(ABS(MMULT(MINVERSE(B15:F19),{1;0;0;0;0})))</f>
        <v>471.96512788519459</v>
      </c>
      <c r="O6" s="4" cm="1">
        <f t="array" ref="O6">MAX(ABS(MMULT(MINVERSE(B15:F19),{0;1;0;0;0})))</f>
        <v>347.09005509446951</v>
      </c>
      <c r="P6" s="4" cm="1">
        <f t="array" ref="P6">MAX(ABS(MMULT(MINVERSE(B15:F19),{0;0;1;0;0})))</f>
        <v>125.97618110559526</v>
      </c>
      <c r="Q6" s="4" cm="1">
        <f t="array" ref="Q6">MAX(ABS(MMULT(MINVERSE(B15:F19),{0;0;0;1;0})))</f>
        <v>743.17771342759283</v>
      </c>
      <c r="R6" s="4" cm="1">
        <f t="array" ref="R6">MAX(ABS(MMULT(MINVERSE(B15:F19),{0;0;0;0;1})))</f>
        <v>705.66512366265579</v>
      </c>
    </row>
    <row r="7" spans="1:18" x14ac:dyDescent="0.2">
      <c r="A7" s="15" t="s">
        <v>6</v>
      </c>
      <c r="B7" s="3">
        <v>5.292257230040809E-4</v>
      </c>
      <c r="C7" s="3">
        <v>3.9244522575370575E-2</v>
      </c>
      <c r="D7" s="3">
        <v>4.3043223942488369E-3</v>
      </c>
      <c r="E7" s="3">
        <v>4.5182000801588263E-4</v>
      </c>
      <c r="F7" s="3">
        <v>5.0384649315589359E-6</v>
      </c>
    </row>
    <row r="8" spans="1:18" x14ac:dyDescent="0.2">
      <c r="M8" s="2" t="s">
        <v>33</v>
      </c>
    </row>
    <row r="9" spans="1:18" x14ac:dyDescent="0.2">
      <c r="A9" s="2" t="s">
        <v>34</v>
      </c>
      <c r="N9" s="14" t="s">
        <v>35</v>
      </c>
      <c r="O9" s="17" t="s">
        <v>36</v>
      </c>
      <c r="P9" s="16" t="s">
        <v>37</v>
      </c>
      <c r="Q9" s="18" t="s">
        <v>38</v>
      </c>
      <c r="R9" s="15" t="s">
        <v>39</v>
      </c>
    </row>
    <row r="10" spans="1:18" x14ac:dyDescent="0.2">
      <c r="B10" s="19" t="s">
        <v>40</v>
      </c>
      <c r="C10" s="19" t="s">
        <v>41</v>
      </c>
      <c r="D10" s="19" t="s">
        <v>42</v>
      </c>
      <c r="E10" s="19" t="s">
        <v>43</v>
      </c>
      <c r="F10" s="19" t="s">
        <v>44</v>
      </c>
      <c r="M10" s="8" t="s">
        <v>10</v>
      </c>
      <c r="N10" s="3" cm="1">
        <f t="array" ref="N10:R14">MMULT({1;1;1;1;1},1/N6:R6)*MMULT(MINVERSE(B15:F19),_xlfn.MUNIT(5))</f>
        <v>1</v>
      </c>
      <c r="O10" s="3">
        <v>-0.26520636680062748</v>
      </c>
      <c r="P10" s="3">
        <v>5.1097941432623847E-2</v>
      </c>
      <c r="Q10" s="3">
        <v>0.69649385628512817</v>
      </c>
      <c r="R10" s="3">
        <v>-1</v>
      </c>
    </row>
    <row r="11" spans="1:18" x14ac:dyDescent="0.2">
      <c r="A11" s="19" t="s">
        <v>45</v>
      </c>
      <c r="B11" s="6">
        <v>1.2675000000000001</v>
      </c>
      <c r="C11" s="20">
        <v>1.1818</v>
      </c>
      <c r="D11" s="7">
        <v>1</v>
      </c>
      <c r="E11" s="6">
        <v>1.0570999999999999</v>
      </c>
      <c r="F11" s="6">
        <v>1.0571999999999999</v>
      </c>
      <c r="M11" s="9" t="s">
        <v>11</v>
      </c>
      <c r="N11" s="3">
        <v>-1.4515286127068826E-2</v>
      </c>
      <c r="O11" s="3">
        <v>2.1789724314664038E-2</v>
      </c>
      <c r="P11" s="3">
        <v>-4.2000902290266241E-3</v>
      </c>
      <c r="Q11" s="3">
        <v>-5.7071847025338129E-2</v>
      </c>
      <c r="R11" s="3">
        <v>8.1467923270968703E-2</v>
      </c>
    </row>
    <row r="12" spans="1:18" x14ac:dyDescent="0.2">
      <c r="M12" s="10" t="s">
        <v>12</v>
      </c>
      <c r="N12" s="3">
        <v>-9.7157999984319563E-4</v>
      </c>
      <c r="O12" s="3">
        <v>-0.30365116412941368</v>
      </c>
      <c r="P12" s="3">
        <v>6.1091399589989784E-2</v>
      </c>
      <c r="Q12" s="3">
        <v>0.6169977820472905</v>
      </c>
      <c r="R12" s="3">
        <v>-0.46758222760604323</v>
      </c>
    </row>
    <row r="13" spans="1:18" ht="19" x14ac:dyDescent="0.2">
      <c r="A13" s="2" t="s">
        <v>46</v>
      </c>
      <c r="M13" s="11" t="s">
        <v>13</v>
      </c>
      <c r="N13" s="3">
        <v>1.3972297797854052E-2</v>
      </c>
      <c r="O13" s="3">
        <v>1</v>
      </c>
      <c r="P13" s="3">
        <v>-0.22562587591253458</v>
      </c>
      <c r="Q13" s="3">
        <v>-0.99999999999999989</v>
      </c>
      <c r="R13" s="3">
        <v>0.67639180109756203</v>
      </c>
    </row>
    <row r="14" spans="1:18" x14ac:dyDescent="0.2">
      <c r="B14" s="8" t="s">
        <v>10</v>
      </c>
      <c r="C14" s="9" t="s">
        <v>11</v>
      </c>
      <c r="D14" s="10" t="s">
        <v>12</v>
      </c>
      <c r="E14" s="11" t="s">
        <v>13</v>
      </c>
      <c r="F14" s="12" t="s">
        <v>5</v>
      </c>
      <c r="M14" s="12" t="s">
        <v>5</v>
      </c>
      <c r="N14" s="3">
        <v>-1.4647625064552989E-2</v>
      </c>
      <c r="O14" s="3">
        <v>-0.61899255845101564</v>
      </c>
      <c r="P14" s="3">
        <v>0.99999999999999989</v>
      </c>
      <c r="Q14" s="3">
        <v>0.30097975667796423</v>
      </c>
      <c r="R14" s="3">
        <v>-0.1786706195849512</v>
      </c>
    </row>
    <row r="15" spans="1:18" x14ac:dyDescent="0.2">
      <c r="A15" s="14" t="s">
        <v>2</v>
      </c>
      <c r="B15" s="3">
        <f>B3*B$11</f>
        <v>2.5818888245055425E-3</v>
      </c>
      <c r="C15" s="3">
        <f t="shared" ref="B15:F19" si="0">C3*C$11</f>
        <v>3.1902127215701813E-2</v>
      </c>
      <c r="D15" s="3">
        <f t="shared" si="0"/>
        <v>3.841885381382268E-5</v>
      </c>
      <c r="E15" s="3">
        <f t="shared" si="0"/>
        <v>1.2607272338596252E-6</v>
      </c>
      <c r="F15" s="3">
        <f t="shared" si="0"/>
        <v>0</v>
      </c>
    </row>
    <row r="16" spans="1:18" x14ac:dyDescent="0.2">
      <c r="A16" s="17" t="s">
        <v>3</v>
      </c>
      <c r="B16" s="3">
        <f t="shared" si="0"/>
        <v>1.4615033372538091E-4</v>
      </c>
      <c r="C16" s="3">
        <f t="shared" si="0"/>
        <v>1.4815488857991025E-2</v>
      </c>
      <c r="D16" s="3">
        <f t="shared" si="0"/>
        <v>1.1518265652251076E-2</v>
      </c>
      <c r="E16" s="3">
        <f t="shared" si="0"/>
        <v>6.6170366763153828E-3</v>
      </c>
      <c r="F16" s="3">
        <f t="shared" si="0"/>
        <v>8.4406613529134321E-4</v>
      </c>
      <c r="M16" s="2" t="s">
        <v>47</v>
      </c>
    </row>
    <row r="17" spans="1:18" x14ac:dyDescent="0.2">
      <c r="A17" s="16" t="s">
        <v>4</v>
      </c>
      <c r="B17" s="3">
        <f t="shared" si="0"/>
        <v>1.4533437360098666E-4</v>
      </c>
      <c r="C17" s="3">
        <f t="shared" si="0"/>
        <v>8.3230181486366531E-3</v>
      </c>
      <c r="D17" s="3">
        <f t="shared" si="0"/>
        <v>1.0184730670682008E-2</v>
      </c>
      <c r="E17" s="3">
        <f t="shared" si="0"/>
        <v>8.711988323757176E-3</v>
      </c>
      <c r="F17" s="3">
        <f t="shared" si="0"/>
        <v>9.308990213727766E-3</v>
      </c>
      <c r="N17" s="14" t="s">
        <v>48</v>
      </c>
      <c r="O17" s="17" t="s">
        <v>49</v>
      </c>
      <c r="P17" s="16" t="s">
        <v>50</v>
      </c>
      <c r="Q17" s="18" t="s">
        <v>51</v>
      </c>
      <c r="R17" s="15" t="s">
        <v>52</v>
      </c>
    </row>
    <row r="18" spans="1:18" x14ac:dyDescent="0.2">
      <c r="A18" s="18" t="s">
        <v>5</v>
      </c>
      <c r="B18" s="3">
        <f t="shared" si="0"/>
        <v>5.164261475368167E-4</v>
      </c>
      <c r="C18" s="3">
        <f t="shared" si="0"/>
        <v>3.6671148652648769E-2</v>
      </c>
      <c r="D18" s="3">
        <f t="shared" si="0"/>
        <v>7.7547032249627055E-3</v>
      </c>
      <c r="E18" s="3">
        <f t="shared" si="0"/>
        <v>1.7183794214956217E-3</v>
      </c>
      <c r="F18" s="3">
        <f t="shared" si="0"/>
        <v>4.1599008809105693E-5</v>
      </c>
      <c r="M18" s="8" t="s">
        <v>10</v>
      </c>
      <c r="N18" s="4">
        <f>-MIN(N10,0)</f>
        <v>0</v>
      </c>
      <c r="O18" s="4">
        <f t="shared" ref="O18:R18" si="1">-MIN(O10,0)</f>
        <v>0.26520636680062748</v>
      </c>
      <c r="P18" s="4">
        <f t="shared" si="1"/>
        <v>0</v>
      </c>
      <c r="Q18" s="4">
        <f t="shared" si="1"/>
        <v>0</v>
      </c>
      <c r="R18" s="4">
        <f t="shared" si="1"/>
        <v>1</v>
      </c>
    </row>
    <row r="19" spans="1:18" x14ac:dyDescent="0.2">
      <c r="A19" s="15" t="s">
        <v>6</v>
      </c>
      <c r="B19" s="3">
        <f t="shared" si="0"/>
        <v>6.7079360390767261E-4</v>
      </c>
      <c r="C19" s="3">
        <f t="shared" si="0"/>
        <v>4.6379176779572942E-2</v>
      </c>
      <c r="D19" s="3">
        <f t="shared" si="0"/>
        <v>4.3043223942488369E-3</v>
      </c>
      <c r="E19" s="3">
        <f t="shared" si="0"/>
        <v>4.7761893047358947E-4</v>
      </c>
      <c r="F19" s="3">
        <f t="shared" si="0"/>
        <v>5.3266651256441065E-6</v>
      </c>
      <c r="M19" s="9" t="s">
        <v>11</v>
      </c>
      <c r="N19" s="4">
        <f t="shared" ref="N19:R19" si="2">-MIN(N11,0)</f>
        <v>1.4515286127068826E-2</v>
      </c>
      <c r="O19" s="4">
        <f t="shared" si="2"/>
        <v>0</v>
      </c>
      <c r="P19" s="4">
        <f t="shared" si="2"/>
        <v>4.2000902290266241E-3</v>
      </c>
      <c r="Q19" s="4">
        <f t="shared" si="2"/>
        <v>5.7071847025338129E-2</v>
      </c>
      <c r="R19" s="4">
        <f t="shared" si="2"/>
        <v>0</v>
      </c>
    </row>
    <row r="20" spans="1:18" x14ac:dyDescent="0.2">
      <c r="M20" s="10" t="s">
        <v>12</v>
      </c>
      <c r="N20" s="4">
        <f t="shared" ref="N20:R20" si="3">-MIN(N12,0)</f>
        <v>9.7157999984319563E-4</v>
      </c>
      <c r="O20" s="4">
        <f t="shared" si="3"/>
        <v>0.30365116412941368</v>
      </c>
      <c r="P20" s="4">
        <f t="shared" si="3"/>
        <v>0</v>
      </c>
      <c r="Q20" s="4">
        <f t="shared" si="3"/>
        <v>0</v>
      </c>
      <c r="R20" s="4">
        <f t="shared" si="3"/>
        <v>0.46758222760604323</v>
      </c>
    </row>
    <row r="21" spans="1:18" x14ac:dyDescent="0.2">
      <c r="A21" s="19" t="s">
        <v>53</v>
      </c>
      <c r="B21" s="33">
        <v>683.00154999999995</v>
      </c>
      <c r="C21" s="34" t="s">
        <v>54</v>
      </c>
      <c r="M21" s="11" t="s">
        <v>13</v>
      </c>
      <c r="N21" s="4">
        <f t="shared" ref="N21:R21" si="4">-MIN(N13,0)</f>
        <v>0</v>
      </c>
      <c r="O21" s="4">
        <f t="shared" si="4"/>
        <v>0</v>
      </c>
      <c r="P21" s="4">
        <f t="shared" si="4"/>
        <v>0.22562587591253458</v>
      </c>
      <c r="Q21" s="4">
        <f t="shared" si="4"/>
        <v>0.99999999999999989</v>
      </c>
      <c r="R21" s="4">
        <f t="shared" si="4"/>
        <v>0</v>
      </c>
    </row>
    <row r="22" spans="1:18" x14ac:dyDescent="0.2">
      <c r="M22" s="12" t="s">
        <v>5</v>
      </c>
      <c r="N22" s="4">
        <f t="shared" ref="N22:R22" si="5">-MIN(N14,0)</f>
        <v>1.4647625064552989E-2</v>
      </c>
      <c r="O22" s="4">
        <f t="shared" si="5"/>
        <v>0.61899255845101564</v>
      </c>
      <c r="P22" s="4">
        <f t="shared" si="5"/>
        <v>0</v>
      </c>
      <c r="Q22" s="4">
        <f t="shared" si="5"/>
        <v>0</v>
      </c>
      <c r="R22" s="4">
        <f t="shared" si="5"/>
        <v>0.1786706195849512</v>
      </c>
    </row>
    <row r="23" spans="1:18" x14ac:dyDescent="0.2">
      <c r="B23" s="8" t="s">
        <v>10</v>
      </c>
      <c r="C23" s="9" t="s">
        <v>11</v>
      </c>
      <c r="D23" s="10" t="s">
        <v>12</v>
      </c>
      <c r="E23" s="11" t="s">
        <v>13</v>
      </c>
      <c r="F23" s="12" t="s">
        <v>5</v>
      </c>
    </row>
    <row r="24" spans="1:18" ht="19" x14ac:dyDescent="0.2">
      <c r="A24" s="19" t="s">
        <v>55</v>
      </c>
      <c r="B24" s="45" cm="1">
        <f t="array" ref="B24:F24">B21*MMULT(TRANSPOSE('Standard Observer (CIE)'!I43:I343),'Trimmed LED Spectra'!B3:F303)</f>
        <v>6.8308942118868773E-2</v>
      </c>
      <c r="C24" s="45">
        <v>6.1185799273688763</v>
      </c>
      <c r="D24" s="45">
        <v>7.6385303261825586</v>
      </c>
      <c r="E24" s="45">
        <v>5.2526131149816386</v>
      </c>
      <c r="F24" s="45">
        <v>3.8754917030654914</v>
      </c>
      <c r="M24" s="2" t="s">
        <v>56</v>
      </c>
    </row>
    <row r="25" spans="1:18" x14ac:dyDescent="0.2">
      <c r="B25" s="43"/>
      <c r="N25" s="14" t="s">
        <v>48</v>
      </c>
      <c r="O25" s="17" t="s">
        <v>49</v>
      </c>
      <c r="P25" s="16" t="s">
        <v>50</v>
      </c>
      <c r="Q25" s="18" t="s">
        <v>51</v>
      </c>
      <c r="R25" s="15" t="s">
        <v>52</v>
      </c>
    </row>
    <row r="26" spans="1:18" ht="19" x14ac:dyDescent="0.2">
      <c r="A26" s="2" t="s">
        <v>57</v>
      </c>
      <c r="M26" s="14" t="s">
        <v>2</v>
      </c>
      <c r="N26" s="23" cm="1">
        <f t="array" ref="N26:R30">MMULT(B15:F19,N18:R22)</f>
        <v>4.6310583158804377E-4</v>
      </c>
      <c r="O26" s="4">
        <v>6.9639928431534275E-4</v>
      </c>
      <c r="P26" s="4">
        <v>1.3427626549025989E-4</v>
      </c>
      <c r="Q26" s="4">
        <v>1.8219740514712696E-3</v>
      </c>
      <c r="R26" s="4">
        <v>2.5998527977538805E-3</v>
      </c>
    </row>
    <row r="27" spans="1:18" x14ac:dyDescent="0.2">
      <c r="B27" s="8" t="s">
        <v>10</v>
      </c>
      <c r="C27" s="9" t="s">
        <v>11</v>
      </c>
      <c r="D27" s="10" t="s">
        <v>12</v>
      </c>
      <c r="E27" s="11" t="s">
        <v>13</v>
      </c>
      <c r="F27" s="12" t="s">
        <v>5</v>
      </c>
      <c r="M27" s="17" t="s">
        <v>3</v>
      </c>
      <c r="N27" s="4">
        <v>2.3860554070618173E-4</v>
      </c>
      <c r="O27" s="24">
        <v>4.0587654296577371E-3</v>
      </c>
      <c r="P27" s="4">
        <v>1.5552010860297256E-3</v>
      </c>
      <c r="Q27" s="4">
        <v>7.4625839900242475E-3</v>
      </c>
      <c r="R27" s="4">
        <v>5.6826964649262929E-3</v>
      </c>
    </row>
    <row r="28" spans="1:18" x14ac:dyDescent="0.2">
      <c r="A28" s="14" t="s">
        <v>2</v>
      </c>
      <c r="B28" s="3">
        <f>B15/B$24</f>
        <v>3.7797230412566364E-2</v>
      </c>
      <c r="C28" s="3">
        <f t="shared" ref="C28:F28" si="6">C15/C$24</f>
        <v>5.21397572547858E-3</v>
      </c>
      <c r="D28" s="3">
        <f t="shared" si="6"/>
        <v>5.0296133121491363E-6</v>
      </c>
      <c r="E28" s="3">
        <f t="shared" si="6"/>
        <v>2.4001905456614471E-7</v>
      </c>
      <c r="F28" s="3">
        <f t="shared" si="6"/>
        <v>0</v>
      </c>
      <c r="M28" s="16" t="s">
        <v>4</v>
      </c>
      <c r="N28" s="4">
        <v>2.6706086887194917E-4</v>
      </c>
      <c r="O28" s="4">
        <v>8.8933445946819158E-3</v>
      </c>
      <c r="P28" s="25">
        <v>2.0006074236895866E-3</v>
      </c>
      <c r="Q28" s="4">
        <v>9.1869983423252775E-3</v>
      </c>
      <c r="R28" s="4">
        <v>6.5707764773630575E-3</v>
      </c>
    </row>
    <row r="29" spans="1:18" x14ac:dyDescent="0.2">
      <c r="A29" s="17" t="s">
        <v>3</v>
      </c>
      <c r="B29" s="3">
        <f t="shared" ref="B29:F29" si="7">B16/B$24</f>
        <v>2.1395490720827639E-3</v>
      </c>
      <c r="C29" s="3">
        <f t="shared" si="7"/>
        <v>2.4213933680461066E-3</v>
      </c>
      <c r="D29" s="3">
        <f t="shared" si="7"/>
        <v>1.5079164656543896E-3</v>
      </c>
      <c r="E29" s="3">
        <f t="shared" si="7"/>
        <v>1.2597609097540613E-3</v>
      </c>
      <c r="F29" s="3">
        <f t="shared" si="7"/>
        <v>2.1779588242278825E-4</v>
      </c>
      <c r="M29" s="18" t="s">
        <v>5</v>
      </c>
      <c r="N29" s="4">
        <v>5.4043585654365753E-4</v>
      </c>
      <c r="O29" s="4">
        <v>2.5174336409389026E-3</v>
      </c>
      <c r="P29" s="4">
        <v>5.4173299526819702E-4</v>
      </c>
      <c r="Q29" s="26">
        <v>3.8112696076430261E-3</v>
      </c>
      <c r="R29" s="4">
        <v>4.149820076566689E-3</v>
      </c>
    </row>
    <row r="30" spans="1:18" x14ac:dyDescent="0.2">
      <c r="A30" s="16" t="s">
        <v>4</v>
      </c>
      <c r="B30" s="3">
        <f t="shared" ref="B30:F30" si="8">B17/B$24</f>
        <v>2.1276039284590441E-3</v>
      </c>
      <c r="C30" s="3">
        <f t="shared" si="8"/>
        <v>1.3602859237659306E-3</v>
      </c>
      <c r="D30" s="3">
        <f t="shared" si="8"/>
        <v>1.3333364188883102E-3</v>
      </c>
      <c r="E30" s="3">
        <f t="shared" si="8"/>
        <v>1.6586008017435395E-3</v>
      </c>
      <c r="F30" s="3">
        <f t="shared" si="8"/>
        <v>2.4020152607640492E-3</v>
      </c>
      <c r="M30" s="15" t="s">
        <v>6</v>
      </c>
      <c r="N30" s="4">
        <v>6.7746703783814197E-4</v>
      </c>
      <c r="O30" s="4">
        <v>1.4882084064415516E-3</v>
      </c>
      <c r="P30" s="4">
        <v>3.0255991676269439E-4</v>
      </c>
      <c r="Q30" s="4">
        <v>3.1245642127984904E-3</v>
      </c>
      <c r="R30" s="27">
        <v>2.6843699759034412E-3</v>
      </c>
    </row>
    <row r="31" spans="1:18" x14ac:dyDescent="0.2">
      <c r="A31" s="18" t="s">
        <v>5</v>
      </c>
      <c r="B31" s="3">
        <f t="shared" ref="B31:F31" si="9">B18/B$24</f>
        <v>7.5601543739054018E-3</v>
      </c>
      <c r="C31" s="3">
        <f t="shared" si="9"/>
        <v>5.9934084522808824E-3</v>
      </c>
      <c r="D31" s="3">
        <f t="shared" si="9"/>
        <v>1.0152088024553549E-3</v>
      </c>
      <c r="E31" s="3">
        <f t="shared" si="9"/>
        <v>3.2714753283359394E-4</v>
      </c>
      <c r="F31" s="3">
        <f t="shared" si="9"/>
        <v>1.0733866047552397E-5</v>
      </c>
    </row>
    <row r="32" spans="1:18" x14ac:dyDescent="0.2">
      <c r="A32" s="15" t="s">
        <v>6</v>
      </c>
      <c r="B32" s="3">
        <f t="shared" ref="B32:F32" si="10">B19/B$24</f>
        <v>9.8199969594080609E-3</v>
      </c>
      <c r="C32" s="3">
        <f t="shared" si="10"/>
        <v>7.5800557204647005E-3</v>
      </c>
      <c r="D32" s="3">
        <f t="shared" si="10"/>
        <v>5.6350138186856823E-4</v>
      </c>
      <c r="E32" s="3">
        <f t="shared" si="10"/>
        <v>9.0929775336263098E-5</v>
      </c>
      <c r="F32" s="3">
        <f t="shared" si="10"/>
        <v>1.3744488528851051E-6</v>
      </c>
      <c r="M32" s="2" t="s">
        <v>58</v>
      </c>
    </row>
    <row r="33" spans="1:18" x14ac:dyDescent="0.2">
      <c r="N33" s="14" t="s">
        <v>59</v>
      </c>
      <c r="O33" s="17" t="s">
        <v>60</v>
      </c>
      <c r="P33" s="16" t="s">
        <v>61</v>
      </c>
      <c r="Q33" s="18" t="s">
        <v>62</v>
      </c>
      <c r="R33" s="15" t="s">
        <v>63</v>
      </c>
    </row>
    <row r="34" spans="1:18" x14ac:dyDescent="0.2">
      <c r="A34" s="2" t="s">
        <v>64</v>
      </c>
      <c r="B34" s="44">
        <v>2</v>
      </c>
      <c r="C34" s="4" t="s">
        <v>65</v>
      </c>
      <c r="M34" s="8" t="s">
        <v>10</v>
      </c>
      <c r="N34" s="4">
        <f>MAX(N10,0)</f>
        <v>1</v>
      </c>
      <c r="O34" s="4">
        <f t="shared" ref="O34:R34" si="11">MAX(O10,0)</f>
        <v>0</v>
      </c>
      <c r="P34" s="4">
        <f t="shared" si="11"/>
        <v>5.1097941432623847E-2</v>
      </c>
      <c r="Q34" s="4">
        <f t="shared" si="11"/>
        <v>0.69649385628512817</v>
      </c>
      <c r="R34" s="4">
        <f t="shared" si="11"/>
        <v>0</v>
      </c>
    </row>
    <row r="35" spans="1:18" ht="19" x14ac:dyDescent="0.2">
      <c r="A35" s="2" t="s">
        <v>66</v>
      </c>
      <c r="B35" s="4">
        <f>PI()*(B34/2)^2</f>
        <v>3.1415926535897931</v>
      </c>
      <c r="C35" s="4" t="s">
        <v>67</v>
      </c>
      <c r="M35" s="9" t="s">
        <v>11</v>
      </c>
      <c r="N35" s="4">
        <f t="shared" ref="N35:R35" si="12">MAX(N11,0)</f>
        <v>0</v>
      </c>
      <c r="O35" s="4">
        <f t="shared" si="12"/>
        <v>2.1789724314664038E-2</v>
      </c>
      <c r="P35" s="4">
        <f t="shared" si="12"/>
        <v>0</v>
      </c>
      <c r="Q35" s="4">
        <f t="shared" si="12"/>
        <v>0</v>
      </c>
      <c r="R35" s="4">
        <f t="shared" si="12"/>
        <v>8.1467923270968703E-2</v>
      </c>
    </row>
    <row r="36" spans="1:18" x14ac:dyDescent="0.2">
      <c r="M36" s="10" t="s">
        <v>12</v>
      </c>
      <c r="N36" s="4">
        <f t="shared" ref="N36:R36" si="13">MAX(N12,0)</f>
        <v>0</v>
      </c>
      <c r="O36" s="4">
        <f t="shared" si="13"/>
        <v>0</v>
      </c>
      <c r="P36" s="4">
        <f t="shared" si="13"/>
        <v>6.1091399589989784E-2</v>
      </c>
      <c r="Q36" s="4">
        <f t="shared" si="13"/>
        <v>0.6169977820472905</v>
      </c>
      <c r="R36" s="4">
        <f t="shared" si="13"/>
        <v>0</v>
      </c>
    </row>
    <row r="37" spans="1:18" ht="19" x14ac:dyDescent="0.2">
      <c r="A37" s="2" t="s">
        <v>68</v>
      </c>
      <c r="M37" s="11" t="s">
        <v>13</v>
      </c>
      <c r="N37" s="4">
        <f t="shared" ref="N37:R37" si="14">MAX(N13,0)</f>
        <v>1.3972297797854052E-2</v>
      </c>
      <c r="O37" s="4">
        <f t="shared" si="14"/>
        <v>1</v>
      </c>
      <c r="P37" s="4">
        <f t="shared" si="14"/>
        <v>0</v>
      </c>
      <c r="Q37" s="4">
        <f t="shared" si="14"/>
        <v>0</v>
      </c>
      <c r="R37" s="4">
        <f t="shared" si="14"/>
        <v>0.67639180109756203</v>
      </c>
    </row>
    <row r="38" spans="1:18" x14ac:dyDescent="0.2">
      <c r="B38" s="8" t="s">
        <v>10</v>
      </c>
      <c r="C38" s="9" t="s">
        <v>11</v>
      </c>
      <c r="D38" s="10" t="s">
        <v>12</v>
      </c>
      <c r="E38" s="11" t="s">
        <v>13</v>
      </c>
      <c r="F38" s="12" t="s">
        <v>5</v>
      </c>
      <c r="M38" s="12" t="s">
        <v>5</v>
      </c>
      <c r="N38" s="4">
        <f t="shared" ref="N38:R38" si="15">MAX(N14,0)</f>
        <v>0</v>
      </c>
      <c r="O38" s="4">
        <f t="shared" si="15"/>
        <v>0</v>
      </c>
      <c r="P38" s="4">
        <f t="shared" si="15"/>
        <v>0.99999999999999989</v>
      </c>
      <c r="Q38" s="4">
        <f t="shared" si="15"/>
        <v>0.30097975667796423</v>
      </c>
      <c r="R38" s="4">
        <f t="shared" si="15"/>
        <v>0</v>
      </c>
    </row>
    <row r="39" spans="1:18" x14ac:dyDescent="0.2">
      <c r="A39" s="14" t="s">
        <v>2</v>
      </c>
      <c r="B39" s="3">
        <f>B28*$B$35</f>
        <v>0.1187435013901592</v>
      </c>
      <c r="C39" s="3">
        <f t="shared" ref="C39:F39" si="16">C28*$B$35</f>
        <v>1.6380187835159019E-2</v>
      </c>
      <c r="D39" s="3">
        <f t="shared" si="16"/>
        <v>1.5800996231845155E-5</v>
      </c>
      <c r="E39" s="3">
        <f t="shared" si="16"/>
        <v>7.5404209854656795E-7</v>
      </c>
      <c r="F39" s="3">
        <f t="shared" si="16"/>
        <v>0</v>
      </c>
    </row>
    <row r="40" spans="1:18" x14ac:dyDescent="0.2">
      <c r="A40" s="17" t="s">
        <v>3</v>
      </c>
      <c r="B40" s="3">
        <f t="shared" ref="B40:F40" si="17">B29*$B$35</f>
        <v>6.7215916468500699E-3</v>
      </c>
      <c r="C40" s="3">
        <f t="shared" si="17"/>
        <v>7.6070316165046947E-3</v>
      </c>
      <c r="D40" s="3">
        <f t="shared" si="17"/>
        <v>4.7372592907269162E-3</v>
      </c>
      <c r="E40" s="3">
        <f t="shared" si="17"/>
        <v>3.9576556193629533E-3</v>
      </c>
      <c r="F40" s="3">
        <f t="shared" si="17"/>
        <v>6.8422594420153792E-4</v>
      </c>
      <c r="M40" s="2" t="s">
        <v>69</v>
      </c>
    </row>
    <row r="41" spans="1:18" x14ac:dyDescent="0.2">
      <c r="A41" s="16" t="s">
        <v>4</v>
      </c>
      <c r="B41" s="3">
        <f t="shared" ref="B41:F41" si="18">B30*$B$35</f>
        <v>6.6840648713957168E-3</v>
      </c>
      <c r="C41" s="3">
        <f t="shared" si="18"/>
        <v>4.2734642648846527E-3</v>
      </c>
      <c r="D41" s="3">
        <f t="shared" si="18"/>
        <v>4.1887998983432383E-3</v>
      </c>
      <c r="E41" s="3">
        <f t="shared" si="18"/>
        <v>5.2106480939956446E-3</v>
      </c>
      <c r="F41" s="3">
        <f t="shared" si="18"/>
        <v>7.5461534970269082E-3</v>
      </c>
      <c r="N41" s="14" t="s">
        <v>59</v>
      </c>
      <c r="O41" s="17" t="s">
        <v>60</v>
      </c>
      <c r="P41" s="16" t="s">
        <v>61</v>
      </c>
      <c r="Q41" s="18" t="s">
        <v>62</v>
      </c>
      <c r="R41" s="15" t="s">
        <v>63</v>
      </c>
    </row>
    <row r="42" spans="1:18" x14ac:dyDescent="0.2">
      <c r="A42" s="18" t="s">
        <v>5</v>
      </c>
      <c r="B42" s="3">
        <f t="shared" ref="B42:F42" si="19">B31*$B$35</f>
        <v>2.3750925441065954E-2</v>
      </c>
      <c r="C42" s="3">
        <f t="shared" si="19"/>
        <v>1.8828847963648591E-2</v>
      </c>
      <c r="D42" s="3">
        <f t="shared" si="19"/>
        <v>3.1893725156534342E-3</v>
      </c>
      <c r="E42" s="3">
        <f t="shared" si="19"/>
        <v>1.0277642857900444E-3</v>
      </c>
      <c r="F42" s="3">
        <f t="shared" si="19"/>
        <v>3.3721434719607518E-5</v>
      </c>
      <c r="M42" s="14" t="s">
        <v>2</v>
      </c>
      <c r="N42" s="23" cm="1">
        <f t="array" ref="N42:R46">MMULT(B15:F19,N34:R38)</f>
        <v>2.5819064397618959E-3</v>
      </c>
      <c r="O42" s="4">
        <v>6.9639928431534275E-4</v>
      </c>
      <c r="P42" s="4">
        <v>1.3427626549025989E-4</v>
      </c>
      <c r="Q42" s="4">
        <v>1.8219740514712696E-3</v>
      </c>
      <c r="R42" s="4">
        <v>2.5998527977538809E-3</v>
      </c>
    </row>
    <row r="43" spans="1:18" x14ac:dyDescent="0.2">
      <c r="A43" s="15" t="s">
        <v>6</v>
      </c>
      <c r="B43" s="3">
        <f t="shared" ref="B43:F43" si="20">B32*$B$35</f>
        <v>3.0850430305950471E-2</v>
      </c>
      <c r="C43" s="3">
        <f t="shared" si="20"/>
        <v>2.3813447365213191E-2</v>
      </c>
      <c r="D43" s="3">
        <f t="shared" si="20"/>
        <v>1.7702918015659907E-3</v>
      </c>
      <c r="E43" s="3">
        <f t="shared" si="20"/>
        <v>2.8566431418897451E-4</v>
      </c>
      <c r="F43" s="3">
        <f t="shared" si="20"/>
        <v>4.3179584189587648E-6</v>
      </c>
      <c r="M43" s="17" t="s">
        <v>3</v>
      </c>
      <c r="N43" s="4">
        <v>2.3860554070618184E-4</v>
      </c>
      <c r="O43" s="24">
        <v>6.939862094117984E-3</v>
      </c>
      <c r="P43" s="4">
        <v>1.5552010860297259E-3</v>
      </c>
      <c r="Q43" s="4">
        <v>7.4625839900242484E-3</v>
      </c>
      <c r="R43" s="4">
        <v>5.682696464926292E-3</v>
      </c>
    </row>
    <row r="44" spans="1:18" x14ac:dyDescent="0.2">
      <c r="B44" s="3"/>
      <c r="C44" s="3"/>
      <c r="D44" s="3"/>
      <c r="E44" s="3"/>
      <c r="F44" s="3"/>
      <c r="M44" s="16" t="s">
        <v>4</v>
      </c>
      <c r="N44" s="4">
        <v>2.6706086887194928E-4</v>
      </c>
      <c r="O44" s="4">
        <v>8.893344594681914E-3</v>
      </c>
      <c r="P44" s="25">
        <v>9.9386159521572329E-3</v>
      </c>
      <c r="Q44" s="4">
        <v>9.1869983423252793E-3</v>
      </c>
      <c r="R44" s="4">
        <v>6.5707764773630575E-3</v>
      </c>
    </row>
    <row r="45" spans="1:18" x14ac:dyDescent="0.2">
      <c r="A45" s="2"/>
      <c r="M45" s="18" t="s">
        <v>5</v>
      </c>
      <c r="N45" s="4">
        <v>5.4043585654365775E-4</v>
      </c>
      <c r="O45" s="4">
        <v>2.5174336409389021E-3</v>
      </c>
      <c r="P45" s="4">
        <v>5.4173299526819659E-4</v>
      </c>
      <c r="Q45" s="26">
        <v>5.1568427887707588E-3</v>
      </c>
      <c r="R45" s="4">
        <v>4.1498200765666873E-3</v>
      </c>
    </row>
    <row r="46" spans="1:18" x14ac:dyDescent="0.2">
      <c r="B46" s="14"/>
      <c r="C46" s="17"/>
      <c r="D46" s="16"/>
      <c r="E46" s="18"/>
      <c r="F46" s="15"/>
      <c r="M46" s="15" t="s">
        <v>6</v>
      </c>
      <c r="N46" s="4">
        <v>6.7746703783814219E-4</v>
      </c>
      <c r="O46" s="4">
        <v>1.4882084064415516E-3</v>
      </c>
      <c r="P46" s="4">
        <v>3.0255991676269428E-4</v>
      </c>
      <c r="Q46" s="4">
        <v>3.1245642127984909E-3</v>
      </c>
      <c r="R46" s="27">
        <v>4.1014727438702641E-3</v>
      </c>
    </row>
    <row r="47" spans="1:18" x14ac:dyDescent="0.2">
      <c r="A47" s="2"/>
    </row>
    <row r="48" spans="1:18" x14ac:dyDescent="0.2">
      <c r="A48" s="2"/>
    </row>
    <row r="51" spans="1:6" x14ac:dyDescent="0.2">
      <c r="B51" s="8"/>
      <c r="C51" s="9"/>
      <c r="D51" s="10"/>
      <c r="E51" s="11"/>
      <c r="F51" s="12"/>
    </row>
    <row r="52" spans="1:6" x14ac:dyDescent="0.2">
      <c r="A52" s="2"/>
    </row>
    <row r="53" spans="1:6" x14ac:dyDescent="0.2">
      <c r="A53" s="2"/>
    </row>
    <row r="56" spans="1:6" x14ac:dyDescent="0.2">
      <c r="B56" s="8"/>
      <c r="C56" s="9"/>
      <c r="D56" s="10"/>
      <c r="E56" s="11"/>
      <c r="F56" s="12"/>
    </row>
    <row r="57" spans="1:6" x14ac:dyDescent="0.2">
      <c r="A57" s="2"/>
    </row>
    <row r="58" spans="1:6" x14ac:dyDescent="0.2">
      <c r="A58" s="2"/>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31017-84EE-4821-AD6E-924FDA256F8B}">
  <sheetPr codeName="Sheet8"/>
  <dimension ref="A1:Z401"/>
  <sheetViews>
    <sheetView zoomScale="106" zoomScaleNormal="106" workbookViewId="0"/>
  </sheetViews>
  <sheetFormatPr baseColWidth="10" defaultColWidth="8.83203125" defaultRowHeight="15" x14ac:dyDescent="0.2"/>
  <cols>
    <col min="1" max="1" width="12.5" customWidth="1"/>
    <col min="5" max="5" width="19" customWidth="1"/>
    <col min="6" max="10" width="11.5" customWidth="1"/>
    <col min="21" max="25" width="12.5" customWidth="1"/>
    <col min="26" max="26" width="7.5" customWidth="1"/>
  </cols>
  <sheetData>
    <row r="1" spans="1:26" ht="16" x14ac:dyDescent="0.2">
      <c r="A1" s="5" t="s">
        <v>70</v>
      </c>
      <c r="B1" s="5" t="s">
        <v>71</v>
      </c>
      <c r="C1" s="5" t="s">
        <v>72</v>
      </c>
      <c r="U1" s="5" t="s">
        <v>70</v>
      </c>
      <c r="V1" s="14" t="s">
        <v>2</v>
      </c>
      <c r="W1" s="17" t="s">
        <v>3</v>
      </c>
      <c r="X1" s="16" t="s">
        <v>4</v>
      </c>
      <c r="Y1" s="18" t="s">
        <v>5</v>
      </c>
      <c r="Z1" s="15" t="s">
        <v>6</v>
      </c>
    </row>
    <row r="2" spans="1:26" x14ac:dyDescent="0.2">
      <c r="A2">
        <v>0</v>
      </c>
      <c r="B2">
        <v>0.240853708884262</v>
      </c>
      <c r="C2" cm="1">
        <f t="array" ref="C2:C401">SIN(2*PI()*1*A2:A401)</f>
        <v>0</v>
      </c>
      <c r="E2" t="s">
        <v>73</v>
      </c>
      <c r="G2">
        <f>A3-A2</f>
        <v>0.01</v>
      </c>
      <c r="I2" s="22" t="s">
        <v>74</v>
      </c>
      <c r="J2">
        <v>2</v>
      </c>
      <c r="U2">
        <v>0</v>
      </c>
      <c r="V2">
        <f>$J$5*F$9*(1+IF(AND($U2&gt;=$J$2,$U2&lt;$J$3),F$11*$C2,F$10*$B2))</f>
        <v>2.6499475328652525E-3</v>
      </c>
      <c r="W2">
        <f t="shared" ref="W2:Z2" si="0">$J$5*G$9*(1+IF(AND($U2&gt;=$J$2,$U2&lt;$J$3),G$11*$C2,G$10*$B2))</f>
        <v>5.7374444057279326E-3</v>
      </c>
      <c r="X2">
        <f t="shared" si="0"/>
        <v>6.6340803127559527E-3</v>
      </c>
      <c r="Y2">
        <f t="shared" si="0"/>
        <v>4.1798050632659923E-3</v>
      </c>
      <c r="Z2">
        <f t="shared" si="0"/>
        <v>3.3929213598868527E-3</v>
      </c>
    </row>
    <row r="3" spans="1:26" x14ac:dyDescent="0.2">
      <c r="A3">
        <v>0.01</v>
      </c>
      <c r="B3">
        <v>-0.66934375866695095</v>
      </c>
      <c r="C3">
        <v>6.2790519529313374E-2</v>
      </c>
      <c r="E3" t="s">
        <v>75</v>
      </c>
      <c r="G3">
        <f>1/(2*G2)</f>
        <v>50</v>
      </c>
      <c r="I3" s="22" t="s">
        <v>76</v>
      </c>
      <c r="J3">
        <v>3</v>
      </c>
      <c r="U3">
        <v>0.01</v>
      </c>
      <c r="V3">
        <f t="shared" ref="V3:V66" si="1">$J$5*F$9*(1+IF(AND($U3&gt;=$J$2,$U3&lt;$J$3),F$11*$C3,F$10*$B3))</f>
        <v>2.460637178263531E-3</v>
      </c>
      <c r="W3">
        <f t="shared" ref="W3:W66" si="2">$J$5*G$9*(1+IF(AND($U3&gt;=$J$2,$U3&lt;$J$3),G$11*$C3,G$10*$B3))</f>
        <v>5.5305493684784067E-3</v>
      </c>
      <c r="X3">
        <f t="shared" ref="X3:X66" si="3">$J$5*H$9*(1+IF(AND($U3&gt;=$J$2,$U3&lt;$J$3),H$11*$C3,H$10*$B3))</f>
        <v>6.3948521483743141E-3</v>
      </c>
      <c r="Y3">
        <f t="shared" ref="Y3:Y66" si="4">$J$5*I$9*(1+IF(AND($U3&gt;=$J$2,$U3&lt;$J$3),I$11*$C3,I$10*$B3))</f>
        <v>4.0664903915314668E-3</v>
      </c>
      <c r="Z3">
        <f t="shared" ref="Z3:Z66" si="5">$J$5*J$9*(1+IF(AND($U3&gt;=$J$2,$U3&lt;$J$3),J$11*$C3,J$10*$B3))</f>
        <v>3.3929213598868527E-3</v>
      </c>
    </row>
    <row r="4" spans="1:26" x14ac:dyDescent="0.2">
      <c r="A4">
        <v>0.02</v>
      </c>
      <c r="B4">
        <v>-1.17759469420164</v>
      </c>
      <c r="C4">
        <v>0.12533323356430426</v>
      </c>
      <c r="E4" t="s">
        <v>77</v>
      </c>
      <c r="G4">
        <v>4</v>
      </c>
      <c r="U4">
        <v>0.02</v>
      </c>
      <c r="V4">
        <f t="shared" si="1"/>
        <v>2.3549269689266601E-3</v>
      </c>
      <c r="W4">
        <f t="shared" si="2"/>
        <v>5.4150199366920686E-3</v>
      </c>
      <c r="X4">
        <f t="shared" si="3"/>
        <v>6.261268016701951E-3</v>
      </c>
      <c r="Y4">
        <f t="shared" si="4"/>
        <v>4.0032158934449969E-3</v>
      </c>
      <c r="Z4">
        <f t="shared" si="5"/>
        <v>3.3929213598868527E-3</v>
      </c>
    </row>
    <row r="5" spans="1:26" x14ac:dyDescent="0.2">
      <c r="A5">
        <v>0.03</v>
      </c>
      <c r="B5">
        <v>0.802911495996952</v>
      </c>
      <c r="C5">
        <v>0.1873813145857246</v>
      </c>
      <c r="E5" t="s">
        <v>78</v>
      </c>
      <c r="G5">
        <f>1/G4</f>
        <v>0.25</v>
      </c>
      <c r="I5" s="22" t="s">
        <v>79</v>
      </c>
      <c r="J5">
        <v>1</v>
      </c>
      <c r="U5">
        <v>0.03</v>
      </c>
      <c r="V5">
        <f t="shared" si="1"/>
        <v>2.7668489336911952E-3</v>
      </c>
      <c r="W5">
        <f t="shared" si="2"/>
        <v>5.8652045577243144E-3</v>
      </c>
      <c r="X5">
        <f t="shared" si="3"/>
        <v>6.7818065562151031E-3</v>
      </c>
      <c r="Y5">
        <f t="shared" si="4"/>
        <v>4.249778223940519E-3</v>
      </c>
      <c r="Z5">
        <f t="shared" si="5"/>
        <v>3.3929213598868527E-3</v>
      </c>
    </row>
    <row r="6" spans="1:26" x14ac:dyDescent="0.2">
      <c r="A6">
        <v>0.04</v>
      </c>
      <c r="B6">
        <v>0.207594394593484</v>
      </c>
      <c r="C6">
        <v>0.24868988716485479</v>
      </c>
      <c r="U6">
        <v>0.04</v>
      </c>
      <c r="V6">
        <f t="shared" si="1"/>
        <v>2.6430299871604318E-3</v>
      </c>
      <c r="W6">
        <f t="shared" si="2"/>
        <v>5.7298843022180893E-3</v>
      </c>
      <c r="X6">
        <f t="shared" si="3"/>
        <v>6.6253387319561491E-3</v>
      </c>
      <c r="Y6">
        <f t="shared" si="4"/>
        <v>4.1756644581606907E-3</v>
      </c>
      <c r="Z6">
        <f t="shared" si="5"/>
        <v>3.3929213598868527E-3</v>
      </c>
    </row>
    <row r="7" spans="1:26" x14ac:dyDescent="0.2">
      <c r="A7">
        <v>0.05</v>
      </c>
      <c r="B7">
        <v>1.41101135247128</v>
      </c>
      <c r="C7">
        <v>0.3090169943749474</v>
      </c>
      <c r="U7">
        <v>0.05</v>
      </c>
      <c r="V7">
        <f t="shared" si="1"/>
        <v>2.8933265427446768E-3</v>
      </c>
      <c r="W7">
        <f t="shared" si="2"/>
        <v>6.0034304339126694E-3</v>
      </c>
      <c r="X7">
        <f t="shared" si="3"/>
        <v>6.9416340855274787E-3</v>
      </c>
      <c r="Y7">
        <f t="shared" si="4"/>
        <v>4.3254833737291533E-3</v>
      </c>
      <c r="Z7">
        <f t="shared" si="5"/>
        <v>3.3929213598868527E-3</v>
      </c>
    </row>
    <row r="8" spans="1:26" ht="16" x14ac:dyDescent="0.2">
      <c r="A8">
        <v>0.06</v>
      </c>
      <c r="B8">
        <v>0.69378075865097699</v>
      </c>
      <c r="C8">
        <v>0.36812455268467792</v>
      </c>
      <c r="F8" s="14" t="s">
        <v>2</v>
      </c>
      <c r="G8" s="17" t="s">
        <v>3</v>
      </c>
      <c r="H8" s="16" t="s">
        <v>4</v>
      </c>
      <c r="I8" s="18" t="s">
        <v>5</v>
      </c>
      <c r="J8" s="15" t="s">
        <v>6</v>
      </c>
      <c r="U8">
        <v>0.06</v>
      </c>
      <c r="V8">
        <f t="shared" si="1"/>
        <v>2.7441510254664053E-3</v>
      </c>
      <c r="W8">
        <f t="shared" si="2"/>
        <v>5.8403982835110837E-3</v>
      </c>
      <c r="X8">
        <f t="shared" si="3"/>
        <v>6.7531236089386944E-3</v>
      </c>
      <c r="Y8">
        <f t="shared" si="4"/>
        <v>4.2361920361962532E-3</v>
      </c>
      <c r="Z8">
        <f t="shared" si="5"/>
        <v>3.3929213598868527E-3</v>
      </c>
    </row>
    <row r="9" spans="1:26" x14ac:dyDescent="0.2">
      <c r="A9">
        <v>7.0000000000000007E-2</v>
      </c>
      <c r="B9">
        <v>1.04478991840728</v>
      </c>
      <c r="C9">
        <v>0.42577929156507272</v>
      </c>
      <c r="E9" t="s">
        <v>80</v>
      </c>
      <c r="F9" s="32" cm="1">
        <f t="array" ref="F9:J9">TRANSPOSE('A matrix'!R26:R30+'A matrix'!R42:R46)/2</f>
        <v>2.5998527977538809E-3</v>
      </c>
      <c r="G9" s="32">
        <v>5.6826964649262929E-3</v>
      </c>
      <c r="H9" s="32">
        <v>6.5707764773630575E-3</v>
      </c>
      <c r="I9" s="32">
        <v>4.1498200765666881E-3</v>
      </c>
      <c r="J9" s="32">
        <v>3.3929213598868527E-3</v>
      </c>
      <c r="U9">
        <v>7.0000000000000007E-2</v>
      </c>
      <c r="V9">
        <f t="shared" si="1"/>
        <v>2.8171567971487779E-3</v>
      </c>
      <c r="W9">
        <f t="shared" si="2"/>
        <v>5.9201854239632401E-3</v>
      </c>
      <c r="X9">
        <f t="shared" si="3"/>
        <v>6.8453797181493225E-3</v>
      </c>
      <c r="Y9">
        <f t="shared" si="4"/>
        <v>4.2798907819427178E-3</v>
      </c>
      <c r="Z9">
        <f t="shared" si="5"/>
        <v>3.3929213598868527E-3</v>
      </c>
    </row>
    <row r="10" spans="1:26" x14ac:dyDescent="0.2">
      <c r="A10">
        <v>0.08</v>
      </c>
      <c r="B10">
        <v>1.5773581050391801</v>
      </c>
      <c r="C10">
        <v>0.48175367410171532</v>
      </c>
      <c r="E10" t="s">
        <v>81</v>
      </c>
      <c r="F10">
        <v>0.08</v>
      </c>
      <c r="G10">
        <v>0.04</v>
      </c>
      <c r="H10">
        <v>0.04</v>
      </c>
      <c r="I10">
        <v>0.03</v>
      </c>
      <c r="J10">
        <v>0</v>
      </c>
      <c r="U10">
        <v>0.08</v>
      </c>
      <c r="V10">
        <f t="shared" si="1"/>
        <v>2.927924708349551E-3</v>
      </c>
      <c r="W10">
        <f t="shared" si="2"/>
        <v>6.0412423580234517E-3</v>
      </c>
      <c r="X10">
        <f t="shared" si="3"/>
        <v>6.9853551786818336E-3</v>
      </c>
      <c r="Y10">
        <f t="shared" si="4"/>
        <v>4.3461926465334913E-3</v>
      </c>
      <c r="Z10">
        <f t="shared" si="5"/>
        <v>3.3929213598868527E-3</v>
      </c>
    </row>
    <row r="11" spans="1:26" x14ac:dyDescent="0.2">
      <c r="A11">
        <v>0.09</v>
      </c>
      <c r="B11">
        <v>-1.3289665190665501</v>
      </c>
      <c r="C11">
        <v>0.53582679497899666</v>
      </c>
      <c r="E11" t="s">
        <v>82</v>
      </c>
      <c r="F11">
        <v>0</v>
      </c>
      <c r="G11">
        <v>0</v>
      </c>
      <c r="H11">
        <v>0</v>
      </c>
      <c r="I11">
        <v>0</v>
      </c>
      <c r="J11">
        <f>('A matrix'!R46-'A matrix'!R30)/J9/2</f>
        <v>0.20883224479067805</v>
      </c>
      <c r="U11">
        <v>0.09</v>
      </c>
      <c r="V11">
        <f t="shared" si="1"/>
        <v>2.3234434119365683E-3</v>
      </c>
      <c r="W11">
        <f t="shared" si="2"/>
        <v>5.3806119313300977E-3</v>
      </c>
      <c r="X11">
        <f t="shared" si="3"/>
        <v>6.2214827996556355E-3</v>
      </c>
      <c r="Y11">
        <f t="shared" si="4"/>
        <v>3.9843709183094685E-3</v>
      </c>
      <c r="Z11">
        <f t="shared" si="5"/>
        <v>3.3929213598868527E-3</v>
      </c>
    </row>
    <row r="12" spans="1:26" x14ac:dyDescent="0.2">
      <c r="A12">
        <v>0.1</v>
      </c>
      <c r="B12">
        <v>0.83971875476019897</v>
      </c>
      <c r="C12">
        <v>0.58778525229247314</v>
      </c>
      <c r="U12">
        <v>0.1</v>
      </c>
      <c r="V12">
        <f t="shared" si="1"/>
        <v>2.7745044100650576E-3</v>
      </c>
      <c r="W12">
        <f t="shared" si="2"/>
        <v>5.8735711368946165E-3</v>
      </c>
      <c r="X12">
        <f t="shared" si="3"/>
        <v>6.7914806470182141E-3</v>
      </c>
      <c r="Y12">
        <f t="shared" si="4"/>
        <v>4.2543605289818917E-3</v>
      </c>
      <c r="Z12">
        <f t="shared" si="5"/>
        <v>3.3929213598868527E-3</v>
      </c>
    </row>
    <row r="13" spans="1:26" x14ac:dyDescent="0.2">
      <c r="A13">
        <v>0.11</v>
      </c>
      <c r="B13">
        <v>0.48114469153919498</v>
      </c>
      <c r="C13">
        <v>0.63742398974868963</v>
      </c>
      <c r="U13">
        <v>0.11</v>
      </c>
      <c r="V13">
        <f t="shared" si="1"/>
        <v>2.6999252275476892E-3</v>
      </c>
      <c r="W13">
        <f t="shared" si="2"/>
        <v>5.7920644344354056E-3</v>
      </c>
      <c r="X13">
        <f t="shared" si="3"/>
        <v>6.6972362462180109E-3</v>
      </c>
      <c r="Y13">
        <f t="shared" si="4"/>
        <v>4.2097199935871733E-3</v>
      </c>
      <c r="Z13">
        <f t="shared" si="5"/>
        <v>3.3929213598868527E-3</v>
      </c>
    </row>
    <row r="14" spans="1:26" x14ac:dyDescent="0.2">
      <c r="A14">
        <v>0.12</v>
      </c>
      <c r="B14">
        <v>0.62014685843231099</v>
      </c>
      <c r="C14">
        <v>0.68454710592868862</v>
      </c>
      <c r="U14">
        <v>0.12</v>
      </c>
      <c r="V14">
        <f t="shared" si="1"/>
        <v>2.7288360413469629E-3</v>
      </c>
      <c r="W14">
        <f t="shared" si="2"/>
        <v>5.8236607193322314E-3</v>
      </c>
      <c r="X14">
        <f t="shared" si="3"/>
        <v>6.7337703329589634E-3</v>
      </c>
      <c r="Y14">
        <f t="shared" si="4"/>
        <v>4.227025013072953E-3</v>
      </c>
      <c r="Z14">
        <f t="shared" si="5"/>
        <v>3.3929213598868527E-3</v>
      </c>
    </row>
    <row r="15" spans="1:26" x14ac:dyDescent="0.2">
      <c r="A15">
        <v>0.13</v>
      </c>
      <c r="B15">
        <v>0.306280367505333</v>
      </c>
      <c r="C15">
        <v>0.72896862742141155</v>
      </c>
      <c r="U15">
        <v>0.13</v>
      </c>
      <c r="V15">
        <f t="shared" si="1"/>
        <v>2.6635555073823468E-3</v>
      </c>
      <c r="W15">
        <f t="shared" si="2"/>
        <v>5.7523163993942489E-3</v>
      </c>
      <c r="X15">
        <f t="shared" si="3"/>
        <v>6.6512764707343441E-3</v>
      </c>
      <c r="Y15">
        <f t="shared" si="4"/>
        <v>4.1879503291106434E-3</v>
      </c>
      <c r="Z15">
        <f t="shared" si="5"/>
        <v>3.3929213598868527E-3</v>
      </c>
    </row>
    <row r="16" spans="1:26" x14ac:dyDescent="0.2">
      <c r="A16">
        <v>0.14000000000000001</v>
      </c>
      <c r="B16">
        <v>0.68388692162672904</v>
      </c>
      <c r="C16">
        <v>0.77051324277578925</v>
      </c>
      <c r="U16">
        <v>0.14000000000000001</v>
      </c>
      <c r="V16">
        <f t="shared" si="1"/>
        <v>2.742093223876964E-3</v>
      </c>
      <c r="W16">
        <f t="shared" si="2"/>
        <v>5.8381493366037951E-3</v>
      </c>
      <c r="X16">
        <f t="shared" si="3"/>
        <v>6.7505232012751038E-3</v>
      </c>
      <c r="Y16">
        <f t="shared" si="4"/>
        <v>4.2349603068907284E-3</v>
      </c>
      <c r="Z16">
        <f>$J$5*J$9*(1+IF(AND($U16&gt;=$J$2,$U16&lt;$J$3),J$11*$C16,J$10*$B16))</f>
        <v>3.3929213598868527E-3</v>
      </c>
    </row>
    <row r="17" spans="1:26" x14ac:dyDescent="0.2">
      <c r="A17">
        <v>0.15</v>
      </c>
      <c r="B17">
        <v>-0.23753851794710101</v>
      </c>
      <c r="C17">
        <v>0.80901699437494745</v>
      </c>
      <c r="U17">
        <v>0.15</v>
      </c>
      <c r="V17">
        <f t="shared" si="1"/>
        <v>2.5504475833171545E-3</v>
      </c>
      <c r="W17">
        <f t="shared" si="2"/>
        <v>5.6287020930774201E-3</v>
      </c>
      <c r="X17">
        <f t="shared" si="3"/>
        <v>6.5083439771152782E-3</v>
      </c>
      <c r="Y17">
        <f t="shared" si="4"/>
        <v>4.1202478132446449E-3</v>
      </c>
      <c r="Z17">
        <f t="shared" si="5"/>
        <v>3.3929213598868527E-3</v>
      </c>
    </row>
    <row r="18" spans="1:26" x14ac:dyDescent="0.2">
      <c r="A18">
        <v>0.16</v>
      </c>
      <c r="B18">
        <v>-1.0989731340361599</v>
      </c>
      <c r="C18">
        <v>0.84432792550201508</v>
      </c>
      <c r="U18">
        <v>0.16</v>
      </c>
      <c r="V18">
        <f t="shared" si="1"/>
        <v>2.3712793275794601E-3</v>
      </c>
      <c r="W18">
        <f t="shared" si="2"/>
        <v>5.4328912351728426E-3</v>
      </c>
      <c r="X18">
        <f t="shared" si="3"/>
        <v>6.2819322046279071E-3</v>
      </c>
      <c r="Y18">
        <f t="shared" si="4"/>
        <v>4.0130038533097677E-3</v>
      </c>
      <c r="Z18">
        <f t="shared" si="5"/>
        <v>3.3929213598868527E-3</v>
      </c>
    </row>
    <row r="19" spans="1:26" x14ac:dyDescent="0.2">
      <c r="A19">
        <v>0.17</v>
      </c>
      <c r="B19">
        <v>-6.7407296328695104E-2</v>
      </c>
      <c r="C19">
        <v>0.87630668004386369</v>
      </c>
      <c r="U19">
        <v>0.17</v>
      </c>
      <c r="V19">
        <f t="shared" si="1"/>
        <v>2.5858328739179464E-3</v>
      </c>
      <c r="W19">
        <f t="shared" si="2"/>
        <v>5.6673742567440004E-3</v>
      </c>
      <c r="X19">
        <f t="shared" si="3"/>
        <v>6.5530597462782883E-3</v>
      </c>
      <c r="Y19">
        <f t="shared" si="4"/>
        <v>4.1414282320183307E-3</v>
      </c>
      <c r="Z19">
        <f t="shared" si="5"/>
        <v>3.3929213598868527E-3</v>
      </c>
    </row>
    <row r="20" spans="1:26" x14ac:dyDescent="0.2">
      <c r="A20">
        <v>0.18</v>
      </c>
      <c r="B20">
        <v>-1.2439556542011501</v>
      </c>
      <c r="C20">
        <v>0.90482705246601958</v>
      </c>
      <c r="U20">
        <v>0.18</v>
      </c>
      <c r="V20">
        <f t="shared" si="1"/>
        <v>2.3411246707253515E-3</v>
      </c>
      <c r="W20">
        <f t="shared" si="2"/>
        <v>5.3999355689801345E-3</v>
      </c>
      <c r="X20">
        <f t="shared" si="3"/>
        <v>6.2438262953027493E-3</v>
      </c>
      <c r="Y20">
        <f t="shared" si="4"/>
        <v>3.9949543121218104E-3</v>
      </c>
      <c r="Z20">
        <f t="shared" si="5"/>
        <v>3.3929213598868527E-3</v>
      </c>
    </row>
    <row r="21" spans="1:26" x14ac:dyDescent="0.2">
      <c r="A21">
        <v>0.19</v>
      </c>
      <c r="B21">
        <v>-0.44294582765381302</v>
      </c>
      <c r="C21">
        <v>0.92977648588825135</v>
      </c>
      <c r="U21">
        <v>0.19</v>
      </c>
      <c r="V21">
        <f t="shared" si="1"/>
        <v>2.5077252818115473E-3</v>
      </c>
      <c r="W21">
        <f t="shared" si="2"/>
        <v>5.5820113973678058E-3</v>
      </c>
      <c r="X21">
        <f t="shared" si="3"/>
        <v>6.4543565563593064E-3</v>
      </c>
      <c r="Y21">
        <f t="shared" si="4"/>
        <v>4.0946757119138108E-3</v>
      </c>
      <c r="Z21">
        <f t="shared" si="5"/>
        <v>3.3929213598868527E-3</v>
      </c>
    </row>
    <row r="22" spans="1:26" x14ac:dyDescent="0.2">
      <c r="A22">
        <v>0.2</v>
      </c>
      <c r="B22">
        <v>-1.0571716531413999</v>
      </c>
      <c r="C22">
        <v>0.95105651629515353</v>
      </c>
      <c r="U22">
        <v>0.2</v>
      </c>
      <c r="V22">
        <f t="shared" si="1"/>
        <v>2.3799735433438197E-3</v>
      </c>
      <c r="W22">
        <f t="shared" si="2"/>
        <v>5.4423930402812161E-3</v>
      </c>
      <c r="X22">
        <f t="shared" si="3"/>
        <v>6.2929189321231961E-3</v>
      </c>
      <c r="Y22">
        <f t="shared" si="4"/>
        <v>4.0182079120491864E-3</v>
      </c>
      <c r="Z22">
        <f t="shared" si="5"/>
        <v>3.3929213598868527E-3</v>
      </c>
    </row>
    <row r="23" spans="1:26" x14ac:dyDescent="0.2">
      <c r="A23">
        <v>0.21</v>
      </c>
      <c r="B23">
        <v>-7.4744761901277199E-2</v>
      </c>
      <c r="C23">
        <v>0.96858316112863108</v>
      </c>
      <c r="U23">
        <v>0.21</v>
      </c>
      <c r="V23">
        <f t="shared" si="1"/>
        <v>2.5843067674861625E-3</v>
      </c>
      <c r="W23">
        <f t="shared" si="2"/>
        <v>5.6657063931571669E-3</v>
      </c>
      <c r="X23">
        <f t="shared" si="3"/>
        <v>6.5511312324307769E-3</v>
      </c>
      <c r="Y23">
        <f t="shared" si="4"/>
        <v>4.1405147571600045E-3</v>
      </c>
      <c r="Z23">
        <f t="shared" si="5"/>
        <v>3.3929213598868527E-3</v>
      </c>
    </row>
    <row r="24" spans="1:26" x14ac:dyDescent="0.2">
      <c r="A24">
        <v>0.22</v>
      </c>
      <c r="B24">
        <v>1.3434447249624899</v>
      </c>
      <c r="C24">
        <v>0.98228725072868861</v>
      </c>
      <c r="U24">
        <v>0.22</v>
      </c>
      <c r="V24">
        <f t="shared" si="1"/>
        <v>2.8792734798995944E-3</v>
      </c>
      <c r="W24">
        <f t="shared" si="2"/>
        <v>5.9880720085010216E-3</v>
      </c>
      <c r="X24">
        <f t="shared" si="3"/>
        <v>6.9238754772598977E-3</v>
      </c>
      <c r="Y24">
        <f t="shared" si="4"/>
        <v>4.3170716933088969E-3</v>
      </c>
      <c r="Z24">
        <f t="shared" si="5"/>
        <v>3.3929213598868527E-3</v>
      </c>
    </row>
    <row r="25" spans="1:26" x14ac:dyDescent="0.2">
      <c r="A25">
        <v>0.23</v>
      </c>
      <c r="B25">
        <v>-1.3303943526154201</v>
      </c>
      <c r="C25">
        <v>0.99211470131447788</v>
      </c>
      <c r="U25">
        <v>0.23</v>
      </c>
      <c r="V25">
        <f t="shared" si="1"/>
        <v>2.3231464393728279E-3</v>
      </c>
      <c r="W25">
        <f t="shared" si="2"/>
        <v>5.3802873735436709E-3</v>
      </c>
      <c r="X25">
        <f t="shared" si="3"/>
        <v>6.2211075206517752E-3</v>
      </c>
      <c r="Y25">
        <f t="shared" si="4"/>
        <v>3.9841931607396555E-3</v>
      </c>
      <c r="Z25">
        <f t="shared" si="5"/>
        <v>3.3929213598868527E-3</v>
      </c>
    </row>
    <row r="26" spans="1:26" x14ac:dyDescent="0.2">
      <c r="A26">
        <v>0.24</v>
      </c>
      <c r="B26">
        <v>2.3325642943367102</v>
      </c>
      <c r="C26">
        <v>0.99802672842827156</v>
      </c>
      <c r="U26">
        <v>0.24</v>
      </c>
      <c r="V26">
        <f t="shared" si="1"/>
        <v>3.0849987022796492E-3</v>
      </c>
      <c r="W26">
        <f t="shared" si="2"/>
        <v>6.2129066597119134E-3</v>
      </c>
      <c r="X26">
        <f t="shared" si="3"/>
        <v>7.1838468212496419E-3</v>
      </c>
      <c r="Y26">
        <f t="shared" si="4"/>
        <v>4.4402117407223206E-3</v>
      </c>
      <c r="Z26">
        <f t="shared" si="5"/>
        <v>3.3929213598868527E-3</v>
      </c>
    </row>
    <row r="27" spans="1:26" x14ac:dyDescent="0.2">
      <c r="A27">
        <v>0.25</v>
      </c>
      <c r="B27">
        <v>-0.29237002413786201</v>
      </c>
      <c r="C27">
        <v>1</v>
      </c>
      <c r="U27">
        <v>0.25</v>
      </c>
      <c r="V27">
        <f t="shared" si="1"/>
        <v>2.5390432757351456E-3</v>
      </c>
      <c r="W27">
        <f t="shared" si="2"/>
        <v>5.6162384608215475E-3</v>
      </c>
      <c r="X27">
        <f t="shared" si="3"/>
        <v>6.4939325542714126E-3</v>
      </c>
      <c r="Y27">
        <f t="shared" si="4"/>
        <v>4.11342158668808E-3</v>
      </c>
      <c r="Z27">
        <f t="shared" si="5"/>
        <v>3.3929213598868527E-3</v>
      </c>
    </row>
    <row r="28" spans="1:26" x14ac:dyDescent="0.2">
      <c r="A28">
        <v>0.26</v>
      </c>
      <c r="B28">
        <v>-0.44386895553563199</v>
      </c>
      <c r="C28">
        <v>0.99802672842827156</v>
      </c>
      <c r="U28">
        <v>0.26</v>
      </c>
      <c r="V28">
        <f t="shared" si="1"/>
        <v>2.5075332820830485E-3</v>
      </c>
      <c r="W28">
        <f t="shared" si="2"/>
        <v>5.5818015631457782E-3</v>
      </c>
      <c r="X28">
        <f t="shared" si="3"/>
        <v>6.4541139296804481E-3</v>
      </c>
      <c r="Y28">
        <f t="shared" si="4"/>
        <v>4.0945607874752947E-3</v>
      </c>
      <c r="Z28">
        <f t="shared" si="5"/>
        <v>3.3929213598868527E-3</v>
      </c>
    </row>
    <row r="29" spans="1:26" x14ac:dyDescent="0.2">
      <c r="A29">
        <v>0.27</v>
      </c>
      <c r="B29">
        <v>0.98363355676812003</v>
      </c>
      <c r="C29">
        <v>0.99211470131447776</v>
      </c>
      <c r="U29">
        <v>0.27</v>
      </c>
      <c r="V29">
        <f t="shared" si="1"/>
        <v>2.8044369941161371E-3</v>
      </c>
      <c r="W29">
        <f t="shared" si="2"/>
        <v>5.9062841023594563E-3</v>
      </c>
      <c r="X29">
        <f t="shared" si="3"/>
        <v>6.8293059268493342E-3</v>
      </c>
      <c r="Y29">
        <f t="shared" si="4"/>
        <v>4.2722771450225197E-3</v>
      </c>
      <c r="Z29">
        <f t="shared" si="5"/>
        <v>3.3929213598868527E-3</v>
      </c>
    </row>
    <row r="30" spans="1:26" x14ac:dyDescent="0.2">
      <c r="A30">
        <v>0.28000000000000003</v>
      </c>
      <c r="B30">
        <v>0.45666346487418003</v>
      </c>
      <c r="C30">
        <v>0.98228725072868861</v>
      </c>
      <c r="U30">
        <v>0.28000000000000003</v>
      </c>
      <c r="V30">
        <f t="shared" si="1"/>
        <v>2.6948334206966904E-3</v>
      </c>
      <c r="W30">
        <f t="shared" si="2"/>
        <v>5.7864996592263528E-3</v>
      </c>
      <c r="X30">
        <f t="shared" si="3"/>
        <v>6.6908018194857125E-3</v>
      </c>
      <c r="Y30">
        <f t="shared" si="4"/>
        <v>4.2066722130097694E-3</v>
      </c>
      <c r="Z30">
        <f t="shared" si="5"/>
        <v>3.3929213598868527E-3</v>
      </c>
    </row>
    <row r="31" spans="1:26" x14ac:dyDescent="0.2">
      <c r="A31">
        <v>0.28999999999999998</v>
      </c>
      <c r="B31">
        <v>-1.55522559936208</v>
      </c>
      <c r="C31">
        <v>0.96858316112863119</v>
      </c>
      <c r="U31">
        <v>0.28999999999999998</v>
      </c>
      <c r="V31">
        <f t="shared" si="1"/>
        <v>2.2763841877026843E-3</v>
      </c>
      <c r="W31">
        <f t="shared" si="2"/>
        <v>5.3291814642999818E-3</v>
      </c>
      <c r="X31">
        <f t="shared" si="3"/>
        <v>6.1620148859518088E-3</v>
      </c>
      <c r="Y31">
        <f t="shared" si="4"/>
        <v>3.9562028840919913E-3</v>
      </c>
      <c r="Z31">
        <f t="shared" si="5"/>
        <v>3.3929213598868527E-3</v>
      </c>
    </row>
    <row r="32" spans="1:26" x14ac:dyDescent="0.2">
      <c r="A32">
        <v>0.3</v>
      </c>
      <c r="B32">
        <v>1.1702541798609101</v>
      </c>
      <c r="C32">
        <v>0.95105651629515364</v>
      </c>
      <c r="U32">
        <v>0.3</v>
      </c>
      <c r="V32">
        <f t="shared" si="1"/>
        <v>2.8432518860414457E-3</v>
      </c>
      <c r="W32">
        <f t="shared" si="2"/>
        <v>5.9487044365647244E-3</v>
      </c>
      <c r="X32">
        <f t="shared" si="3"/>
        <v>6.8783556228656914E-3</v>
      </c>
      <c r="Y32">
        <f t="shared" si="4"/>
        <v>4.2955104052748751E-3</v>
      </c>
      <c r="Z32">
        <f t="shared" si="5"/>
        <v>3.3929213598868527E-3</v>
      </c>
    </row>
    <row r="33" spans="1:26" x14ac:dyDescent="0.2">
      <c r="A33">
        <v>0.31</v>
      </c>
      <c r="B33">
        <v>-1.73967112929616</v>
      </c>
      <c r="C33">
        <v>0.92977648588825135</v>
      </c>
      <c r="U33">
        <v>0.31</v>
      </c>
      <c r="V33">
        <f t="shared" si="1"/>
        <v>2.2380216895400988E-3</v>
      </c>
      <c r="W33">
        <f t="shared" si="2"/>
        <v>5.2872555458628682E-3</v>
      </c>
      <c r="X33">
        <f t="shared" si="3"/>
        <v>6.1135368719739836E-3</v>
      </c>
      <c r="Y33">
        <f t="shared" si="4"/>
        <v>3.9332404111973888E-3</v>
      </c>
      <c r="Z33">
        <f t="shared" si="5"/>
        <v>3.3929213598868527E-3</v>
      </c>
    </row>
    <row r="34" spans="1:26" x14ac:dyDescent="0.2">
      <c r="A34">
        <v>0.32</v>
      </c>
      <c r="B34">
        <v>-0.84687900360889701</v>
      </c>
      <c r="C34">
        <v>0.90482705246601947</v>
      </c>
      <c r="U34">
        <v>0.32</v>
      </c>
      <c r="V34">
        <f t="shared" si="1"/>
        <v>2.4237119380025522E-3</v>
      </c>
      <c r="W34">
        <f t="shared" si="2"/>
        <v>5.4901942121251494E-3</v>
      </c>
      <c r="X34">
        <f t="shared" si="3"/>
        <v>6.3481903719196176E-3</v>
      </c>
      <c r="Y34">
        <f t="shared" si="4"/>
        <v>4.0443882118187183E-3</v>
      </c>
      <c r="Z34">
        <f t="shared" si="5"/>
        <v>3.3929213598868527E-3</v>
      </c>
    </row>
    <row r="35" spans="1:26" x14ac:dyDescent="0.2">
      <c r="A35">
        <v>0.33</v>
      </c>
      <c r="B35">
        <v>-0.16421190831226301</v>
      </c>
      <c r="C35">
        <v>0.87630668004386347</v>
      </c>
      <c r="U35">
        <v>0.33</v>
      </c>
      <c r="V35">
        <f t="shared" si="1"/>
        <v>2.5656986546138696E-3</v>
      </c>
      <c r="W35">
        <f t="shared" si="2"/>
        <v>5.6453698076916973E-3</v>
      </c>
      <c r="X35">
        <f t="shared" si="3"/>
        <v>6.527616487585413E-3</v>
      </c>
      <c r="Y35">
        <f t="shared" si="4"/>
        <v>4.1293765803489214E-3</v>
      </c>
      <c r="Z35">
        <f t="shared" si="5"/>
        <v>3.3929213598868527E-3</v>
      </c>
    </row>
    <row r="36" spans="1:26" x14ac:dyDescent="0.2">
      <c r="A36">
        <v>0.34</v>
      </c>
      <c r="B36">
        <v>-1.64574207683189</v>
      </c>
      <c r="C36">
        <v>0.84432792550201496</v>
      </c>
      <c r="U36">
        <v>0.34</v>
      </c>
      <c r="V36">
        <f t="shared" si="1"/>
        <v>2.2575578263272669E-3</v>
      </c>
      <c r="W36">
        <f t="shared" si="2"/>
        <v>5.3086063576385711E-3</v>
      </c>
      <c r="X36">
        <f t="shared" si="3"/>
        <v>6.1382243443129127E-3</v>
      </c>
      <c r="Y36">
        <f t="shared" si="4"/>
        <v>3.9449340712280623E-3</v>
      </c>
      <c r="Z36">
        <f t="shared" si="5"/>
        <v>3.3929213598868527E-3</v>
      </c>
    </row>
    <row r="37" spans="1:26" x14ac:dyDescent="0.2">
      <c r="A37">
        <v>0.35</v>
      </c>
      <c r="B37">
        <v>0.67114638170168694</v>
      </c>
      <c r="C37">
        <v>0.80901699437494745</v>
      </c>
      <c r="U37">
        <v>0.35</v>
      </c>
      <c r="V37">
        <f t="shared" si="1"/>
        <v>2.7394433416074431E-3</v>
      </c>
      <c r="W37">
        <f t="shared" si="2"/>
        <v>5.8352533117560631E-3</v>
      </c>
      <c r="X37">
        <f t="shared" si="3"/>
        <v>6.7471745916731687E-3</v>
      </c>
      <c r="Y37">
        <f t="shared" si="4"/>
        <v>4.2333741784397107E-3</v>
      </c>
      <c r="Z37">
        <f t="shared" si="5"/>
        <v>3.3929213598868527E-3</v>
      </c>
    </row>
    <row r="38" spans="1:26" x14ac:dyDescent="0.2">
      <c r="A38">
        <v>0.36</v>
      </c>
      <c r="B38">
        <v>0.40759565125221803</v>
      </c>
      <c r="C38">
        <v>0.77051324277578925</v>
      </c>
      <c r="U38">
        <v>0.36</v>
      </c>
      <c r="V38">
        <f t="shared" si="1"/>
        <v>2.6846278932947127E-3</v>
      </c>
      <c r="W38">
        <f t="shared" si="2"/>
        <v>5.775346159585905E-3</v>
      </c>
      <c r="X38">
        <f t="shared" si="3"/>
        <v>6.6779052740639994E-3</v>
      </c>
      <c r="Y38">
        <f t="shared" si="4"/>
        <v>4.2005635350673204E-3</v>
      </c>
      <c r="Z38">
        <f t="shared" si="5"/>
        <v>3.3929213598868527E-3</v>
      </c>
    </row>
    <row r="39" spans="1:26" x14ac:dyDescent="0.2">
      <c r="A39">
        <v>0.37</v>
      </c>
      <c r="B39">
        <v>0.71079635375278305</v>
      </c>
      <c r="C39">
        <v>0.72896862742141144</v>
      </c>
      <c r="U39">
        <v>0.37</v>
      </c>
      <c r="V39">
        <f t="shared" si="1"/>
        <v>2.7476900688688751E-3</v>
      </c>
      <c r="W39">
        <f t="shared" si="2"/>
        <v>5.8442660619964313E-3</v>
      </c>
      <c r="X39">
        <f t="shared" si="3"/>
        <v>6.7575958358204267E-3</v>
      </c>
      <c r="Y39">
        <f t="shared" si="4"/>
        <v>4.2383103859412992E-3</v>
      </c>
      <c r="Z39">
        <f t="shared" si="5"/>
        <v>3.3929213598868527E-3</v>
      </c>
    </row>
    <row r="40" spans="1:26" x14ac:dyDescent="0.2">
      <c r="A40">
        <v>0.38</v>
      </c>
      <c r="B40">
        <v>-0.70334730128104095</v>
      </c>
      <c r="C40">
        <v>0.68454710592868884</v>
      </c>
      <c r="U40">
        <v>0.38</v>
      </c>
      <c r="V40">
        <f t="shared" si="1"/>
        <v>2.4535648418316284E-3</v>
      </c>
      <c r="W40">
        <f t="shared" si="2"/>
        <v>5.5228200960220838E-3</v>
      </c>
      <c r="X40">
        <f t="shared" si="3"/>
        <v>6.3859149612560872E-3</v>
      </c>
      <c r="Y40">
        <f t="shared" si="4"/>
        <v>4.0622571340170367E-3</v>
      </c>
      <c r="Z40">
        <f t="shared" si="5"/>
        <v>3.3929213598868527E-3</v>
      </c>
    </row>
    <row r="41" spans="1:26" x14ac:dyDescent="0.2">
      <c r="A41">
        <v>0.39</v>
      </c>
      <c r="B41">
        <v>1.84652562043087</v>
      </c>
      <c r="C41">
        <v>0.63742398974868986</v>
      </c>
      <c r="U41">
        <v>0.39</v>
      </c>
      <c r="V41">
        <f t="shared" si="1"/>
        <v>2.9839083817859943E-3</v>
      </c>
      <c r="W41">
        <f t="shared" si="2"/>
        <v>6.1024262495510267E-3</v>
      </c>
      <c r="X41">
        <f t="shared" si="3"/>
        <v>7.0561007618260736E-3</v>
      </c>
      <c r="Y41">
        <f t="shared" si="4"/>
        <v>4.3797025493134516E-3</v>
      </c>
      <c r="Z41">
        <f t="shared" si="5"/>
        <v>3.3929213598868527E-3</v>
      </c>
    </row>
    <row r="42" spans="1:26" x14ac:dyDescent="0.2">
      <c r="A42">
        <v>0.4</v>
      </c>
      <c r="B42">
        <v>0.87053243447996298</v>
      </c>
      <c r="C42">
        <v>0.58778525229247325</v>
      </c>
      <c r="U42">
        <v>0.4</v>
      </c>
      <c r="V42">
        <f t="shared" si="1"/>
        <v>2.7809132925793391E-3</v>
      </c>
      <c r="W42">
        <f t="shared" si="2"/>
        <v>5.880575328447212E-3</v>
      </c>
      <c r="X42">
        <f t="shared" si="3"/>
        <v>6.7995794390935593E-3</v>
      </c>
      <c r="Y42">
        <f t="shared" si="4"/>
        <v>4.2581966657839112E-3</v>
      </c>
      <c r="Z42">
        <f t="shared" si="5"/>
        <v>3.3929213598868527E-3</v>
      </c>
    </row>
    <row r="43" spans="1:26" x14ac:dyDescent="0.2">
      <c r="A43">
        <v>0.41</v>
      </c>
      <c r="B43">
        <v>0.50317258053401004</v>
      </c>
      <c r="C43">
        <v>0.53582679497899699</v>
      </c>
      <c r="U43">
        <v>0.41</v>
      </c>
      <c r="V43">
        <f t="shared" si="1"/>
        <v>2.7045067690542315E-3</v>
      </c>
      <c r="W43">
        <f t="shared" si="2"/>
        <v>5.7970715467122319E-3</v>
      </c>
      <c r="X43">
        <f t="shared" si="3"/>
        <v>6.7030258596121354E-3</v>
      </c>
      <c r="Y43">
        <f t="shared" si="4"/>
        <v>4.2124623468670257E-3</v>
      </c>
      <c r="Z43">
        <f t="shared" si="5"/>
        <v>3.3929213598868527E-3</v>
      </c>
    </row>
    <row r="44" spans="1:26" x14ac:dyDescent="0.2">
      <c r="A44">
        <v>0.42</v>
      </c>
      <c r="B44">
        <v>-0.277236947615914</v>
      </c>
      <c r="C44">
        <v>0.4817536741017156</v>
      </c>
      <c r="U44">
        <v>0.42</v>
      </c>
      <c r="V44">
        <f t="shared" si="1"/>
        <v>2.5421907774418827E-3</v>
      </c>
      <c r="W44">
        <f t="shared" si="2"/>
        <v>5.6196783280397363E-3</v>
      </c>
      <c r="X44">
        <f t="shared" si="3"/>
        <v>6.4979099968010346E-3</v>
      </c>
      <c r="Y44">
        <f t="shared" si="4"/>
        <v>4.1153055730312107E-3</v>
      </c>
      <c r="Z44">
        <f t="shared" si="5"/>
        <v>3.3929213598868527E-3</v>
      </c>
    </row>
    <row r="45" spans="1:26" x14ac:dyDescent="0.2">
      <c r="A45">
        <v>0.43</v>
      </c>
      <c r="B45">
        <v>0.55440081582237799</v>
      </c>
      <c r="C45">
        <v>0.42577929156507288</v>
      </c>
      <c r="U45">
        <v>0.43</v>
      </c>
      <c r="V45">
        <f t="shared" si="1"/>
        <v>2.7151616387213083E-3</v>
      </c>
      <c r="W45">
        <f t="shared" si="2"/>
        <v>5.8087161271753356E-3</v>
      </c>
      <c r="X45">
        <f t="shared" si="3"/>
        <v>6.7164902309485193E-3</v>
      </c>
      <c r="Y45">
        <f t="shared" si="4"/>
        <v>4.2188399856456279E-3</v>
      </c>
      <c r="Z45">
        <f t="shared" si="5"/>
        <v>3.3929213598868527E-3</v>
      </c>
    </row>
    <row r="46" spans="1:26" x14ac:dyDescent="0.2">
      <c r="A46">
        <v>0.44</v>
      </c>
      <c r="B46">
        <v>0.48029237045881701</v>
      </c>
      <c r="C46">
        <v>0.36812455268467814</v>
      </c>
      <c r="U46">
        <v>0.44</v>
      </c>
      <c r="V46">
        <f t="shared" si="1"/>
        <v>2.6997479548000569E-3</v>
      </c>
      <c r="W46">
        <f t="shared" si="2"/>
        <v>5.791870695155789E-3</v>
      </c>
      <c r="X46">
        <f t="shared" si="3"/>
        <v>6.6970122297657676E-3</v>
      </c>
      <c r="Y46">
        <f t="shared" si="4"/>
        <v>4.2096138842132426E-3</v>
      </c>
      <c r="Z46">
        <f t="shared" si="5"/>
        <v>3.3929213598868527E-3</v>
      </c>
    </row>
    <row r="47" spans="1:26" x14ac:dyDescent="0.2">
      <c r="A47">
        <v>0.45</v>
      </c>
      <c r="B47">
        <v>-0.74883735853192002</v>
      </c>
      <c r="C47">
        <v>0.30901699437494751</v>
      </c>
      <c r="U47">
        <v>0.45</v>
      </c>
      <c r="V47">
        <f t="shared" si="1"/>
        <v>2.4441034456225337E-3</v>
      </c>
      <c r="W47">
        <f t="shared" si="2"/>
        <v>5.5124798485209296E-3</v>
      </c>
      <c r="X47">
        <f t="shared" si="3"/>
        <v>6.3739587613305688E-3</v>
      </c>
      <c r="Y47">
        <f t="shared" si="4"/>
        <v>4.0565938674311198E-3</v>
      </c>
      <c r="Z47">
        <f t="shared" si="5"/>
        <v>3.3929213598868527E-3</v>
      </c>
    </row>
    <row r="48" spans="1:26" x14ac:dyDescent="0.2">
      <c r="A48">
        <v>0.46</v>
      </c>
      <c r="B48">
        <v>0.97138131069745004</v>
      </c>
      <c r="C48">
        <v>0.24868988716485482</v>
      </c>
      <c r="U48">
        <v>0.46</v>
      </c>
      <c r="V48">
        <f t="shared" si="1"/>
        <v>2.8018886712180887E-3</v>
      </c>
      <c r="W48">
        <f t="shared" si="2"/>
        <v>5.9034990705421272E-3</v>
      </c>
      <c r="X48">
        <f t="shared" si="3"/>
        <v>6.8260856560382931E-3</v>
      </c>
      <c r="Y48">
        <f t="shared" si="4"/>
        <v>4.2707518065207067E-3</v>
      </c>
      <c r="Z48">
        <f t="shared" si="5"/>
        <v>3.3929213598868527E-3</v>
      </c>
    </row>
    <row r="49" spans="1:26" x14ac:dyDescent="0.2">
      <c r="A49">
        <v>0.47</v>
      </c>
      <c r="B49">
        <v>0.275579536391304</v>
      </c>
      <c r="C49">
        <v>0.18738131458572502</v>
      </c>
      <c r="U49">
        <v>0.47</v>
      </c>
      <c r="V49">
        <f t="shared" si="1"/>
        <v>2.657170096049133E-3</v>
      </c>
      <c r="W49">
        <f t="shared" si="2"/>
        <v>5.7453378592165682E-3</v>
      </c>
      <c r="X49">
        <f t="shared" si="3"/>
        <v>6.6432073387775606E-3</v>
      </c>
      <c r="Y49">
        <f t="shared" si="4"/>
        <v>4.1841282413509154E-3</v>
      </c>
      <c r="Z49">
        <f t="shared" si="5"/>
        <v>3.3929213598868527E-3</v>
      </c>
    </row>
    <row r="50" spans="1:26" x14ac:dyDescent="0.2">
      <c r="A50">
        <v>0.48</v>
      </c>
      <c r="B50">
        <v>-0.31923027404397503</v>
      </c>
      <c r="C50">
        <v>0.12533323356430454</v>
      </c>
      <c r="U50">
        <v>0.48</v>
      </c>
      <c r="V50">
        <f t="shared" si="1"/>
        <v>2.5334566600658036E-3</v>
      </c>
      <c r="W50">
        <f t="shared" si="2"/>
        <v>5.6101329149340073E-3</v>
      </c>
      <c r="X50">
        <f t="shared" si="3"/>
        <v>6.4868728463410453E-3</v>
      </c>
      <c r="Y50">
        <f t="shared" si="4"/>
        <v>4.1100776305584208E-3</v>
      </c>
      <c r="Z50">
        <f t="shared" si="5"/>
        <v>3.3929213598868527E-3</v>
      </c>
    </row>
    <row r="51" spans="1:26" x14ac:dyDescent="0.2">
      <c r="A51">
        <v>0.49</v>
      </c>
      <c r="B51">
        <v>1.19362169024677</v>
      </c>
      <c r="C51">
        <v>6.2790519529313582E-2</v>
      </c>
      <c r="U51">
        <v>0.49</v>
      </c>
      <c r="V51">
        <f t="shared" si="1"/>
        <v>2.8481120530217036E-3</v>
      </c>
      <c r="W51">
        <f t="shared" si="2"/>
        <v>5.9540160553112802E-3</v>
      </c>
      <c r="X51">
        <f t="shared" si="3"/>
        <v>6.8844973303688103E-3</v>
      </c>
      <c r="Y51">
        <f t="shared" si="4"/>
        <v>4.2984195341870335E-3</v>
      </c>
      <c r="Z51">
        <f t="shared" si="5"/>
        <v>3.3929213598868527E-3</v>
      </c>
    </row>
    <row r="52" spans="1:26" x14ac:dyDescent="0.2">
      <c r="A52">
        <v>0.5</v>
      </c>
      <c r="B52">
        <v>-0.44357334643547303</v>
      </c>
      <c r="C52">
        <v>1.22514845490862E-16</v>
      </c>
      <c r="U52">
        <v>0.5</v>
      </c>
      <c r="V52">
        <f t="shared" si="1"/>
        <v>2.5075947652947357E-3</v>
      </c>
      <c r="W52">
        <f t="shared" si="2"/>
        <v>5.5818687574173175E-3</v>
      </c>
      <c r="X52">
        <f t="shared" si="3"/>
        <v>6.454191624933321E-3</v>
      </c>
      <c r="Y52">
        <f t="shared" si="4"/>
        <v>4.0945975892126545E-3</v>
      </c>
      <c r="Z52">
        <f t="shared" si="5"/>
        <v>3.3929213598868527E-3</v>
      </c>
    </row>
    <row r="53" spans="1:26" x14ac:dyDescent="0.2">
      <c r="A53">
        <v>0.51</v>
      </c>
      <c r="B53">
        <v>1.6871489314431201</v>
      </c>
      <c r="C53">
        <v>-6.2790519529313346E-2</v>
      </c>
      <c r="U53">
        <v>0.51</v>
      </c>
      <c r="V53">
        <f t="shared" si="1"/>
        <v>2.95075990732507E-3</v>
      </c>
      <c r="W53">
        <f t="shared" si="2"/>
        <v>6.0661986756669331E-3</v>
      </c>
      <c r="X53">
        <f t="shared" si="3"/>
        <v>7.0142116178644447E-3</v>
      </c>
      <c r="Y53">
        <f t="shared" si="4"/>
        <v>4.3598610118025091E-3</v>
      </c>
      <c r="Z53">
        <f t="shared" si="5"/>
        <v>3.3929213598868527E-3</v>
      </c>
    </row>
    <row r="54" spans="1:26" x14ac:dyDescent="0.2">
      <c r="A54">
        <v>0.52</v>
      </c>
      <c r="B54">
        <v>-0.864769284868251</v>
      </c>
      <c r="C54">
        <v>-0.12533323356430429</v>
      </c>
      <c r="U54">
        <v>0.52</v>
      </c>
      <c r="V54">
        <f t="shared" si="1"/>
        <v>2.4199909701797732E-3</v>
      </c>
      <c r="W54">
        <f t="shared" si="2"/>
        <v>5.4861276106023876E-3</v>
      </c>
      <c r="X54">
        <f t="shared" si="3"/>
        <v>6.3434882503487231E-3</v>
      </c>
      <c r="Y54">
        <f t="shared" si="4"/>
        <v>4.0421609683683538E-3</v>
      </c>
      <c r="Z54">
        <f t="shared" si="5"/>
        <v>3.3929213598868527E-3</v>
      </c>
    </row>
    <row r="55" spans="1:26" x14ac:dyDescent="0.2">
      <c r="A55">
        <v>0.53</v>
      </c>
      <c r="B55">
        <v>3</v>
      </c>
      <c r="C55">
        <v>-0.18738131458572477</v>
      </c>
      <c r="U55">
        <v>0.53</v>
      </c>
      <c r="V55">
        <f t="shared" si="1"/>
        <v>3.2238174692148123E-3</v>
      </c>
      <c r="W55">
        <f t="shared" si="2"/>
        <v>6.364620040717449E-3</v>
      </c>
      <c r="X55">
        <f t="shared" si="3"/>
        <v>7.359269654646625E-3</v>
      </c>
      <c r="Y55">
        <f t="shared" si="4"/>
        <v>4.52330388345769E-3</v>
      </c>
      <c r="Z55">
        <f t="shared" si="5"/>
        <v>3.3929213598868527E-3</v>
      </c>
    </row>
    <row r="56" spans="1:26" x14ac:dyDescent="0.2">
      <c r="A56">
        <v>0.54</v>
      </c>
      <c r="B56">
        <v>-0.96605519942569096</v>
      </c>
      <c r="C56">
        <v>-0.24868988716485502</v>
      </c>
      <c r="U56">
        <v>0.54</v>
      </c>
      <c r="V56">
        <f t="shared" si="1"/>
        <v>2.3989246927129553E-3</v>
      </c>
      <c r="W56">
        <f t="shared" si="2"/>
        <v>5.4631045262582912E-3</v>
      </c>
      <c r="X56">
        <f t="shared" si="3"/>
        <v>6.316867166154233E-3</v>
      </c>
      <c r="Y56">
        <f t="shared" si="4"/>
        <v>4.0295514187172372E-3</v>
      </c>
      <c r="Z56">
        <f t="shared" si="5"/>
        <v>3.3929213598868527E-3</v>
      </c>
    </row>
    <row r="57" spans="1:26" x14ac:dyDescent="0.2">
      <c r="A57">
        <v>0.55000000000000004</v>
      </c>
      <c r="B57">
        <v>-1.38638622412608</v>
      </c>
      <c r="C57">
        <v>-0.30901699437494773</v>
      </c>
      <c r="U57">
        <v>0.55000000000000004</v>
      </c>
      <c r="V57">
        <f t="shared" si="1"/>
        <v>2.3115007894689509E-3</v>
      </c>
      <c r="W57">
        <f t="shared" si="2"/>
        <v>5.3675599811317419E-3</v>
      </c>
      <c r="X57">
        <f t="shared" si="3"/>
        <v>6.2063911177619446E-3</v>
      </c>
      <c r="Y57">
        <f t="shared" si="4"/>
        <v>3.9772224749640714E-3</v>
      </c>
      <c r="Z57">
        <f t="shared" si="5"/>
        <v>3.3929213598868527E-3</v>
      </c>
    </row>
    <row r="58" spans="1:26" x14ac:dyDescent="0.2">
      <c r="A58">
        <v>0.56000000000000005</v>
      </c>
      <c r="B58">
        <v>5.9700714597495701E-2</v>
      </c>
      <c r="C58">
        <v>-0.36812455268467831</v>
      </c>
      <c r="U58">
        <v>0.56000000000000005</v>
      </c>
      <c r="V58">
        <f t="shared" si="1"/>
        <v>2.6122698433438175E-3</v>
      </c>
      <c r="W58">
        <f t="shared" si="2"/>
        <v>5.6962669065181628E-3</v>
      </c>
      <c r="X58">
        <f t="shared" si="3"/>
        <v>6.5864676794094162E-3</v>
      </c>
      <c r="Y58">
        <f t="shared" si="4"/>
        <v>4.1572524932873504E-3</v>
      </c>
      <c r="Z58">
        <f t="shared" si="5"/>
        <v>3.3929213598868527E-3</v>
      </c>
    </row>
    <row r="59" spans="1:26" x14ac:dyDescent="0.2">
      <c r="A59">
        <v>0.56999999999999995</v>
      </c>
      <c r="B59">
        <v>1.0428979954286</v>
      </c>
      <c r="C59">
        <v>-0.42577929156507227</v>
      </c>
      <c r="U59">
        <v>0.56999999999999995</v>
      </c>
      <c r="V59">
        <f t="shared" si="1"/>
        <v>2.8167632994488376E-3</v>
      </c>
      <c r="W59">
        <f t="shared" si="2"/>
        <v>5.9197553750023257E-3</v>
      </c>
      <c r="X59">
        <f t="shared" si="3"/>
        <v>6.8448824620291103E-3</v>
      </c>
      <c r="Y59">
        <f t="shared" si="4"/>
        <v>4.2796552477439107E-3</v>
      </c>
      <c r="Z59">
        <f t="shared" si="5"/>
        <v>3.3929213598868527E-3</v>
      </c>
    </row>
    <row r="60" spans="1:26" x14ac:dyDescent="0.2">
      <c r="A60">
        <v>0.57999999999999996</v>
      </c>
      <c r="B60">
        <v>-0.246866488932034</v>
      </c>
      <c r="C60">
        <v>-0.48175367410171499</v>
      </c>
      <c r="U60">
        <v>0.57999999999999996</v>
      </c>
      <c r="V60">
        <f t="shared" si="1"/>
        <v>2.5485074752001511E-3</v>
      </c>
      <c r="W60">
        <f t="shared" si="2"/>
        <v>5.6265817719677791E-3</v>
      </c>
      <c r="X60">
        <f t="shared" si="3"/>
        <v>6.5058922966221046E-3</v>
      </c>
      <c r="Y60">
        <f t="shared" si="4"/>
        <v>4.1190865312066378E-3</v>
      </c>
      <c r="Z60">
        <f t="shared" si="5"/>
        <v>3.3929213598868527E-3</v>
      </c>
    </row>
    <row r="61" spans="1:26" x14ac:dyDescent="0.2">
      <c r="A61">
        <v>0.59</v>
      </c>
      <c r="B61">
        <v>-0.500937332888301</v>
      </c>
      <c r="C61">
        <v>-0.53582679497899643</v>
      </c>
      <c r="U61">
        <v>0.59</v>
      </c>
      <c r="V61">
        <f t="shared" si="1"/>
        <v>2.4956637316411595E-3</v>
      </c>
      <c r="W61">
        <f t="shared" si="2"/>
        <v>5.5688294724961342E-3</v>
      </c>
      <c r="X61">
        <f t="shared" si="3"/>
        <v>6.4391145876200396E-3</v>
      </c>
      <c r="Y61">
        <f t="shared" si="4"/>
        <v>4.0874560825330392E-3</v>
      </c>
      <c r="Z61">
        <f t="shared" si="5"/>
        <v>3.3929213598868527E-3</v>
      </c>
    </row>
    <row r="62" spans="1:26" x14ac:dyDescent="0.2">
      <c r="A62">
        <v>0.6</v>
      </c>
      <c r="B62">
        <v>0.21882607942319901</v>
      </c>
      <c r="C62">
        <v>-0.58778525229247303</v>
      </c>
      <c r="U62">
        <v>0.6</v>
      </c>
      <c r="V62">
        <f t="shared" si="1"/>
        <v>2.6453660453386739E-3</v>
      </c>
      <c r="W62">
        <f t="shared" si="2"/>
        <v>5.7324373524451694E-3</v>
      </c>
      <c r="X62">
        <f t="shared" si="3"/>
        <v>6.6282907675753594E-3</v>
      </c>
      <c r="Y62">
        <f t="shared" si="4"/>
        <v>4.1770627422966916E-3</v>
      </c>
      <c r="Z62">
        <f t="shared" si="5"/>
        <v>3.3929213598868527E-3</v>
      </c>
    </row>
    <row r="63" spans="1:26" x14ac:dyDescent="0.2">
      <c r="A63">
        <v>0.61</v>
      </c>
      <c r="B63">
        <v>0.65763318732040599</v>
      </c>
      <c r="C63">
        <v>-0.63742398974868963</v>
      </c>
      <c r="U63">
        <v>0.61</v>
      </c>
      <c r="V63">
        <f t="shared" si="1"/>
        <v>2.7366327563099415E-3</v>
      </c>
      <c r="W63">
        <f t="shared" si="2"/>
        <v>5.8321816564784476E-3</v>
      </c>
      <c r="X63">
        <f t="shared" si="3"/>
        <v>6.7436229044821857E-3</v>
      </c>
      <c r="Y63">
        <f t="shared" si="4"/>
        <v>4.2316918586794514E-3</v>
      </c>
      <c r="Z63">
        <f t="shared" si="5"/>
        <v>3.3929213598868527E-3</v>
      </c>
    </row>
    <row r="64" spans="1:26" x14ac:dyDescent="0.2">
      <c r="A64">
        <v>0.62</v>
      </c>
      <c r="B64">
        <v>-2.0191902739840399</v>
      </c>
      <c r="C64">
        <v>-0.68454710592868873</v>
      </c>
      <c r="U64">
        <v>0.62</v>
      </c>
      <c r="V64">
        <f t="shared" si="1"/>
        <v>2.1798849991126945E-3</v>
      </c>
      <c r="W64">
        <f t="shared" si="2"/>
        <v>5.2237186476469868E-3</v>
      </c>
      <c r="X64">
        <f t="shared" si="3"/>
        <v>6.0400705591384741E-3</v>
      </c>
      <c r="Y64">
        <f t="shared" si="4"/>
        <v>3.8984417864450734E-3</v>
      </c>
      <c r="Z64">
        <f t="shared" si="5"/>
        <v>3.3929213598868527E-3</v>
      </c>
    </row>
    <row r="65" spans="1:26" x14ac:dyDescent="0.2">
      <c r="A65">
        <v>0.63</v>
      </c>
      <c r="B65">
        <v>0.40871697365922699</v>
      </c>
      <c r="C65">
        <v>-0.72896862742141133</v>
      </c>
      <c r="U65">
        <v>0.63</v>
      </c>
      <c r="V65">
        <f t="shared" si="1"/>
        <v>2.6848611151504762E-3</v>
      </c>
      <c r="W65">
        <f t="shared" si="2"/>
        <v>5.7756010449810397E-3</v>
      </c>
      <c r="X65">
        <f t="shared" si="3"/>
        <v>6.6781999924198209E-3</v>
      </c>
      <c r="Y65">
        <f t="shared" si="4"/>
        <v>4.2007031336544279E-3</v>
      </c>
      <c r="Z65">
        <f t="shared" si="5"/>
        <v>3.3929213598868527E-3</v>
      </c>
    </row>
    <row r="66" spans="1:26" x14ac:dyDescent="0.2">
      <c r="A66">
        <v>0.64</v>
      </c>
      <c r="B66">
        <v>-0.59676926887064197</v>
      </c>
      <c r="C66">
        <v>-0.77051324277578936</v>
      </c>
      <c r="U66">
        <v>0.64</v>
      </c>
      <c r="V66">
        <f t="shared" si="1"/>
        <v>2.4757318174909305E-3</v>
      </c>
      <c r="W66">
        <f t="shared" si="2"/>
        <v>5.5470461203427791E-3</v>
      </c>
      <c r="X66">
        <f t="shared" si="3"/>
        <v>6.413926978390723E-3</v>
      </c>
      <c r="Y66">
        <f t="shared" si="4"/>
        <v>4.0755255237755654E-3</v>
      </c>
      <c r="Z66">
        <f t="shared" si="5"/>
        <v>3.3929213598868527E-3</v>
      </c>
    </row>
    <row r="67" spans="1:26" x14ac:dyDescent="0.2">
      <c r="A67">
        <v>0.65</v>
      </c>
      <c r="B67">
        <v>-1.0192165298565801</v>
      </c>
      <c r="C67">
        <v>-0.80901699437494734</v>
      </c>
      <c r="U67">
        <v>0.65</v>
      </c>
      <c r="V67">
        <f t="shared" ref="V67:V130" si="6">$J$5*F$9*(1+IF(AND($U67&gt;=$J$2,$U67&lt;$J$3),F$11*$C67,F$10*$B67))</f>
        <v>2.3878677620207105E-3</v>
      </c>
      <c r="W67">
        <f t="shared" ref="W67:W130" si="7">$J$5*G$9*(1+IF(AND($U67&gt;=$J$2,$U67&lt;$J$3),G$11*$C67,G$10*$B67))</f>
        <v>5.4510205380778757E-3</v>
      </c>
      <c r="X67">
        <f t="shared" ref="X67:X130" si="8">$J$5*H$9*(1+IF(AND($U67&gt;=$J$2,$U67&lt;$J$3),H$11*$C67,H$10*$B67))</f>
        <v>6.3028947173742085E-3</v>
      </c>
      <c r="Y67">
        <f t="shared" ref="Y67:Y130" si="9">$J$5*I$9*(1+IF(AND($U67&gt;=$J$2,$U67&lt;$J$3),I$11*$C67,I$10*$B67))</f>
        <v>4.0229331200276643E-3</v>
      </c>
      <c r="Z67">
        <f t="shared" ref="Z67:Z130" si="10">$J$5*J$9*(1+IF(AND($U67&gt;=$J$2,$U67&lt;$J$3),J$11*$C67,J$10*$B67))</f>
        <v>3.3929213598868527E-3</v>
      </c>
    </row>
    <row r="68" spans="1:26" x14ac:dyDescent="0.2">
      <c r="A68">
        <v>0.66</v>
      </c>
      <c r="B68">
        <v>0.98847941461153599</v>
      </c>
      <c r="C68">
        <v>-0.8443279255020153</v>
      </c>
      <c r="U68">
        <v>0.66</v>
      </c>
      <c r="V68">
        <f t="shared" si="6"/>
        <v>2.8054448754818747E-3</v>
      </c>
      <c r="W68">
        <f t="shared" si="7"/>
        <v>5.9073856039289089E-3</v>
      </c>
      <c r="X68">
        <f t="shared" si="8"/>
        <v>6.8305795687985411E-3</v>
      </c>
      <c r="Y68">
        <f t="shared" si="9"/>
        <v>4.2728804281675237E-3</v>
      </c>
      <c r="Z68">
        <f t="shared" si="10"/>
        <v>3.3929213598868527E-3</v>
      </c>
    </row>
    <row r="69" spans="1:26" x14ac:dyDescent="0.2">
      <c r="A69">
        <v>0.67</v>
      </c>
      <c r="B69">
        <v>-1.85225455725443</v>
      </c>
      <c r="C69">
        <v>-0.87630668004386358</v>
      </c>
      <c r="U69">
        <v>0.67</v>
      </c>
      <c r="V69">
        <f t="shared" si="6"/>
        <v>2.2146056623274565E-3</v>
      </c>
      <c r="W69">
        <f t="shared" si="7"/>
        <v>5.2616644479401582E-3</v>
      </c>
      <c r="X69">
        <f t="shared" si="8"/>
        <v>6.0839464503672207E-3</v>
      </c>
      <c r="Y69">
        <f t="shared" si="9"/>
        <v>3.9192243821084913E-3</v>
      </c>
      <c r="Z69">
        <f t="shared" si="10"/>
        <v>3.3929213598868527E-3</v>
      </c>
    </row>
    <row r="70" spans="1:26" x14ac:dyDescent="0.2">
      <c r="A70">
        <v>0.68</v>
      </c>
      <c r="B70">
        <v>0.91110063305850397</v>
      </c>
      <c r="C70">
        <v>-0.9048270524660198</v>
      </c>
      <c r="U70">
        <v>0.68</v>
      </c>
      <c r="V70">
        <f t="shared" si="6"/>
        <v>2.7893510001452794E-3</v>
      </c>
      <c r="W70">
        <f t="shared" si="7"/>
        <v>5.8897967987932391E-3</v>
      </c>
      <c r="X70">
        <f t="shared" si="8"/>
        <v>6.8102420216915134E-3</v>
      </c>
      <c r="Y70">
        <f t="shared" si="9"/>
        <v>4.2632471875318524E-3</v>
      </c>
      <c r="Z70">
        <f t="shared" si="10"/>
        <v>3.3929213598868527E-3</v>
      </c>
    </row>
    <row r="71" spans="1:26" x14ac:dyDescent="0.2">
      <c r="A71">
        <v>0.69</v>
      </c>
      <c r="B71">
        <v>0.78216684579014595</v>
      </c>
      <c r="C71">
        <v>-0.92977648588825113</v>
      </c>
      <c r="U71">
        <v>0.69</v>
      </c>
      <c r="V71">
        <f t="shared" si="6"/>
        <v>2.7625342907409084E-3</v>
      </c>
      <c r="W71">
        <f t="shared" si="7"/>
        <v>5.8604891357084609E-3</v>
      </c>
      <c r="X71">
        <f t="shared" si="8"/>
        <v>6.7763542178307032E-3</v>
      </c>
      <c r="Y71">
        <f t="shared" si="9"/>
        <v>4.2471956269632318E-3</v>
      </c>
      <c r="Z71">
        <f t="shared" si="10"/>
        <v>3.3929213598868527E-3</v>
      </c>
    </row>
    <row r="72" spans="1:26" x14ac:dyDescent="0.2">
      <c r="A72">
        <v>0.7</v>
      </c>
      <c r="B72">
        <v>-0.448001812598817</v>
      </c>
      <c r="C72">
        <v>-0.95105651629515353</v>
      </c>
      <c r="U72">
        <v>0.7</v>
      </c>
      <c r="V72">
        <f t="shared" si="6"/>
        <v>2.5066736964831733E-3</v>
      </c>
      <c r="W72">
        <f t="shared" si="7"/>
        <v>5.580862132256858E-3</v>
      </c>
      <c r="X72">
        <f t="shared" si="8"/>
        <v>6.4530276864814447E-3</v>
      </c>
      <c r="Y72">
        <f t="shared" si="9"/>
        <v>4.094046269078863E-3</v>
      </c>
      <c r="Z72">
        <f t="shared" si="10"/>
        <v>3.3929213598868527E-3</v>
      </c>
    </row>
    <row r="73" spans="1:26" x14ac:dyDescent="0.2">
      <c r="A73">
        <v>0.71</v>
      </c>
      <c r="B73">
        <v>1.5035290396579</v>
      </c>
      <c r="C73">
        <v>-0.96858316112863097</v>
      </c>
      <c r="U73">
        <v>0.71</v>
      </c>
      <c r="V73">
        <f t="shared" si="6"/>
        <v>2.9125691321745845E-3</v>
      </c>
      <c r="W73">
        <f t="shared" si="7"/>
        <v>6.0244604312694123E-3</v>
      </c>
      <c r="X73">
        <f t="shared" si="8"/>
        <v>6.9659506072357142E-3</v>
      </c>
      <c r="Y73">
        <f t="shared" si="9"/>
        <v>4.3370013264008899E-3</v>
      </c>
      <c r="Z73">
        <f t="shared" si="10"/>
        <v>3.3929213598868527E-3</v>
      </c>
    </row>
    <row r="74" spans="1:26" x14ac:dyDescent="0.2">
      <c r="A74">
        <v>0.72</v>
      </c>
      <c r="B74">
        <v>0.858751714915028</v>
      </c>
      <c r="C74">
        <v>-0.98228725072868872</v>
      </c>
      <c r="U74">
        <v>0.72</v>
      </c>
      <c r="V74">
        <f t="shared" si="6"/>
        <v>2.7784630416417037E-3</v>
      </c>
      <c r="W74">
        <f t="shared" si="7"/>
        <v>5.8778974783101744E-3</v>
      </c>
      <c r="X74">
        <f t="shared" si="8"/>
        <v>6.7964831000934117E-3</v>
      </c>
      <c r="Y74">
        <f t="shared" si="9"/>
        <v>4.2567300297869023E-3</v>
      </c>
      <c r="Z74">
        <f t="shared" si="10"/>
        <v>3.3929213598868527E-3</v>
      </c>
    </row>
    <row r="75" spans="1:26" x14ac:dyDescent="0.2">
      <c r="A75">
        <v>0.73</v>
      </c>
      <c r="B75">
        <v>-0.54638222239826295</v>
      </c>
      <c r="C75">
        <v>-0.99211470131447776</v>
      </c>
      <c r="U75">
        <v>0.73</v>
      </c>
      <c r="V75">
        <f t="shared" si="6"/>
        <v>2.4862117297902724E-3</v>
      </c>
      <c r="W75">
        <f t="shared" si="7"/>
        <v>5.5584994919774464E-3</v>
      </c>
      <c r="X75">
        <f t="shared" si="8"/>
        <v>6.4271702591797032E-3</v>
      </c>
      <c r="Y75">
        <f t="shared" si="9"/>
        <v>4.0817984390870646E-3</v>
      </c>
      <c r="Z75">
        <f t="shared" si="10"/>
        <v>3.3929213598868527E-3</v>
      </c>
    </row>
    <row r="76" spans="1:26" x14ac:dyDescent="0.2">
      <c r="A76">
        <v>0.74</v>
      </c>
      <c r="B76">
        <v>0.70417987943153204</v>
      </c>
      <c r="C76">
        <v>-0.99802672842827156</v>
      </c>
      <c r="U76">
        <v>0.74</v>
      </c>
      <c r="V76">
        <f t="shared" si="6"/>
        <v>2.7463139201268456E-3</v>
      </c>
      <c r="W76">
        <f t="shared" si="7"/>
        <v>5.8427620853870044E-3</v>
      </c>
      <c r="X76">
        <f t="shared" si="8"/>
        <v>6.7558568208671002E-3</v>
      </c>
      <c r="Y76">
        <f t="shared" si="9"/>
        <v>4.2374866706020664E-3</v>
      </c>
      <c r="Z76">
        <f t="shared" si="10"/>
        <v>3.3929213598868527E-3</v>
      </c>
    </row>
    <row r="77" spans="1:26" x14ac:dyDescent="0.2">
      <c r="A77">
        <v>0.75</v>
      </c>
      <c r="B77">
        <v>1.3756032564759699</v>
      </c>
      <c r="C77">
        <v>-1</v>
      </c>
      <c r="U77">
        <v>0.75</v>
      </c>
      <c r="V77">
        <f t="shared" si="6"/>
        <v>2.885962075749753E-3</v>
      </c>
      <c r="W77">
        <f t="shared" si="7"/>
        <v>5.9953818954349772E-3</v>
      </c>
      <c r="X77">
        <f t="shared" si="8"/>
        <v>6.932327738156511E-3</v>
      </c>
      <c r="Y77">
        <f t="shared" si="9"/>
        <v>4.3210752569001233E-3</v>
      </c>
      <c r="Z77">
        <f t="shared" si="10"/>
        <v>3.3929213598868527E-3</v>
      </c>
    </row>
    <row r="78" spans="1:26" x14ac:dyDescent="0.2">
      <c r="A78">
        <v>0.76</v>
      </c>
      <c r="B78">
        <v>-0.38990277233439802</v>
      </c>
      <c r="C78">
        <v>-0.99802672842827156</v>
      </c>
      <c r="U78">
        <v>0.76</v>
      </c>
      <c r="V78">
        <f t="shared" si="6"/>
        <v>2.5187576126734345E-3</v>
      </c>
      <c r="W78">
        <f t="shared" si="7"/>
        <v>5.5940685006859074E-3</v>
      </c>
      <c r="X78">
        <f t="shared" si="8"/>
        <v>6.4682979187665173E-3</v>
      </c>
      <c r="Y78">
        <f t="shared" si="9"/>
        <v>4.1012792859904191E-3</v>
      </c>
      <c r="Z78">
        <f t="shared" si="10"/>
        <v>3.3929213598868527E-3</v>
      </c>
    </row>
    <row r="79" spans="1:26" x14ac:dyDescent="0.2">
      <c r="A79">
        <v>0.77</v>
      </c>
      <c r="B79">
        <v>-0.63833946137044395</v>
      </c>
      <c r="C79">
        <v>-0.99211470131447788</v>
      </c>
      <c r="U79">
        <v>0.77</v>
      </c>
      <c r="V79">
        <f t="shared" si="6"/>
        <v>2.4670857069890285E-3</v>
      </c>
      <c r="W79">
        <f t="shared" si="7"/>
        <v>5.5375968889041817E-3</v>
      </c>
      <c r="X79">
        <f t="shared" si="8"/>
        <v>6.4030010406692373E-3</v>
      </c>
      <c r="Y79">
        <f t="shared" si="9"/>
        <v>4.0703502591928932E-3</v>
      </c>
      <c r="Z79">
        <f t="shared" si="10"/>
        <v>3.3929213598868527E-3</v>
      </c>
    </row>
    <row r="80" spans="1:26" x14ac:dyDescent="0.2">
      <c r="A80">
        <v>0.78</v>
      </c>
      <c r="B80">
        <v>-1.2288455883420699</v>
      </c>
      <c r="C80">
        <v>-0.98228725072868872</v>
      </c>
      <c r="U80">
        <v>0.78</v>
      </c>
      <c r="V80">
        <f t="shared" si="6"/>
        <v>2.3442673864851895E-3</v>
      </c>
      <c r="W80">
        <f t="shared" si="7"/>
        <v>5.4033702056938224E-3</v>
      </c>
      <c r="X80">
        <f t="shared" si="8"/>
        <v>6.24779768991548E-3</v>
      </c>
      <c r="Y80">
        <f t="shared" si="9"/>
        <v>3.9968354337616184E-3</v>
      </c>
      <c r="Z80">
        <f t="shared" si="10"/>
        <v>3.3929213598868527E-3</v>
      </c>
    </row>
    <row r="81" spans="1:26" x14ac:dyDescent="0.2">
      <c r="A81">
        <v>0.79</v>
      </c>
      <c r="B81">
        <v>-0.94258164663899602</v>
      </c>
      <c r="C81">
        <v>-0.96858316112863108</v>
      </c>
      <c r="U81">
        <v>0.79</v>
      </c>
      <c r="V81">
        <f t="shared" si="6"/>
        <v>2.4038069152638127E-3</v>
      </c>
      <c r="W81">
        <f t="shared" si="7"/>
        <v>5.4684402492759E-3</v>
      </c>
      <c r="X81">
        <f t="shared" si="8"/>
        <v>6.3230367448938712E-3</v>
      </c>
      <c r="Y81">
        <f t="shared" si="9"/>
        <v>4.0324737493359145E-3</v>
      </c>
      <c r="Z81">
        <f t="shared" si="10"/>
        <v>3.3929213598868527E-3</v>
      </c>
    </row>
    <row r="82" spans="1:26" x14ac:dyDescent="0.2">
      <c r="A82">
        <v>0.8</v>
      </c>
      <c r="B82">
        <v>0.79955561437169698</v>
      </c>
      <c r="C82">
        <v>-0.95105651629515364</v>
      </c>
      <c r="U82">
        <v>0.8</v>
      </c>
      <c r="V82">
        <f t="shared" si="6"/>
        <v>2.7661509498326073E-3</v>
      </c>
      <c r="W82">
        <f t="shared" si="7"/>
        <v>5.8644417394583728E-3</v>
      </c>
      <c r="X82">
        <f t="shared" si="8"/>
        <v>6.7809245262933412E-3</v>
      </c>
      <c r="Y82">
        <f t="shared" si="9"/>
        <v>4.2493604347922263E-3</v>
      </c>
      <c r="Z82">
        <f t="shared" si="10"/>
        <v>3.3929213598868527E-3</v>
      </c>
    </row>
    <row r="83" spans="1:26" x14ac:dyDescent="0.2">
      <c r="A83">
        <v>0.81</v>
      </c>
      <c r="B83">
        <v>-0.82316224766700297</v>
      </c>
      <c r="C83">
        <v>-0.92977648588825124</v>
      </c>
      <c r="U83">
        <v>0.81</v>
      </c>
      <c r="V83">
        <f t="shared" si="6"/>
        <v>2.4286447439456865E-3</v>
      </c>
      <c r="W83">
        <f t="shared" si="7"/>
        <v>5.4955852171311706E-3</v>
      </c>
      <c r="X83">
        <f t="shared" si="8"/>
        <v>6.3544238720021117E-3</v>
      </c>
      <c r="Y83">
        <f t="shared" si="9"/>
        <v>4.0473408199174794E-3</v>
      </c>
      <c r="Z83">
        <f t="shared" si="10"/>
        <v>3.3929213598868527E-3</v>
      </c>
    </row>
    <row r="84" spans="1:26" x14ac:dyDescent="0.2">
      <c r="A84">
        <v>0.82</v>
      </c>
      <c r="B84">
        <v>7.1243941173941297E-2</v>
      </c>
      <c r="C84">
        <v>-0.90482705246601991</v>
      </c>
      <c r="U84">
        <v>0.82</v>
      </c>
      <c r="V84">
        <f t="shared" si="6"/>
        <v>2.6146706985366074E-3</v>
      </c>
      <c r="W84">
        <f t="shared" si="7"/>
        <v>5.6988907726325559E-3</v>
      </c>
      <c r="X84">
        <f t="shared" si="8"/>
        <v>6.5895015978758732E-3</v>
      </c>
      <c r="Y84">
        <f t="shared" si="9"/>
        <v>4.1586895626892087E-3</v>
      </c>
      <c r="Z84">
        <f t="shared" si="10"/>
        <v>3.3929213598868527E-3</v>
      </c>
    </row>
    <row r="85" spans="1:26" x14ac:dyDescent="0.2">
      <c r="A85">
        <v>0.83</v>
      </c>
      <c r="B85">
        <v>-0.18508296606831301</v>
      </c>
      <c r="C85">
        <v>-0.87630668004386381</v>
      </c>
      <c r="U85">
        <v>0.83</v>
      </c>
      <c r="V85">
        <f t="shared" si="6"/>
        <v>2.5613577203819375E-3</v>
      </c>
      <c r="W85">
        <f t="shared" si="7"/>
        <v>5.6406256522465144E-3</v>
      </c>
      <c r="X85">
        <f t="shared" si="8"/>
        <v>6.5221309253709675E-3</v>
      </c>
      <c r="Y85">
        <f t="shared" si="9"/>
        <v>4.126778246314064E-3</v>
      </c>
      <c r="Z85">
        <f t="shared" si="10"/>
        <v>3.3929213598868527E-3</v>
      </c>
    </row>
    <row r="86" spans="1:26" x14ac:dyDescent="0.2">
      <c r="A86">
        <v>0.84</v>
      </c>
      <c r="B86">
        <v>0.625984714959535</v>
      </c>
      <c r="C86">
        <v>-0.84432792550201552</v>
      </c>
      <c r="U86">
        <v>0.84</v>
      </c>
      <c r="V86">
        <f t="shared" si="6"/>
        <v>2.7300502467569781E-3</v>
      </c>
      <c r="W86">
        <f t="shared" si="7"/>
        <v>5.8249877099982314E-3</v>
      </c>
      <c r="X86">
        <f t="shared" si="8"/>
        <v>6.7353047029728554E-3</v>
      </c>
      <c r="Y86">
        <f t="shared" si="9"/>
        <v>4.2277517946995771E-3</v>
      </c>
      <c r="Z86">
        <f t="shared" si="10"/>
        <v>3.3929213598868527E-3</v>
      </c>
    </row>
    <row r="87" spans="1:26" x14ac:dyDescent="0.2">
      <c r="A87">
        <v>0.85</v>
      </c>
      <c r="B87">
        <v>-0.115553214857638</v>
      </c>
      <c r="C87">
        <v>-0.80901699437494756</v>
      </c>
      <c r="U87">
        <v>0.85</v>
      </c>
      <c r="V87">
        <f t="shared" si="6"/>
        <v>2.5758190898389141E-3</v>
      </c>
      <c r="W87">
        <f t="shared" si="7"/>
        <v>5.656430311102998E-3</v>
      </c>
      <c r="X87">
        <f t="shared" si="8"/>
        <v>6.5404055035202472E-3</v>
      </c>
      <c r="Y87">
        <f t="shared" si="9"/>
        <v>4.1354343250388469E-3</v>
      </c>
      <c r="Z87">
        <f t="shared" si="10"/>
        <v>3.3929213598868527E-3</v>
      </c>
    </row>
    <row r="88" spans="1:26" x14ac:dyDescent="0.2">
      <c r="A88">
        <v>0.86</v>
      </c>
      <c r="B88">
        <v>-0.31510617598801899</v>
      </c>
      <c r="C88">
        <v>-0.77051324277578959</v>
      </c>
      <c r="U88">
        <v>0.86</v>
      </c>
      <c r="V88">
        <f t="shared" si="6"/>
        <v>2.5343144238953227E-3</v>
      </c>
      <c r="W88">
        <f t="shared" si="7"/>
        <v>5.61107035483175E-3</v>
      </c>
      <c r="X88">
        <f t="shared" si="8"/>
        <v>6.487956787400901E-3</v>
      </c>
      <c r="Y88">
        <f t="shared" si="9"/>
        <v>4.1105910585057309E-3</v>
      </c>
      <c r="Z88">
        <f t="shared" si="10"/>
        <v>3.3929213598868527E-3</v>
      </c>
    </row>
    <row r="89" spans="1:26" x14ac:dyDescent="0.2">
      <c r="A89">
        <v>0.87</v>
      </c>
      <c r="B89">
        <v>-1.01984947543173</v>
      </c>
      <c r="C89">
        <v>-0.72896862742141155</v>
      </c>
      <c r="U89">
        <v>0.87</v>
      </c>
      <c r="V89">
        <f t="shared" si="6"/>
        <v>2.3877361167947597E-3</v>
      </c>
      <c r="W89">
        <f t="shared" si="7"/>
        <v>5.4508766645745797E-3</v>
      </c>
      <c r="X89">
        <f t="shared" si="8"/>
        <v>6.3027283596183425E-3</v>
      </c>
      <c r="Y89">
        <f t="shared" si="9"/>
        <v>4.0228543217200102E-3</v>
      </c>
      <c r="Z89">
        <f t="shared" si="10"/>
        <v>3.3929213598868527E-3</v>
      </c>
    </row>
    <row r="90" spans="1:26" x14ac:dyDescent="0.2">
      <c r="A90">
        <v>0.88</v>
      </c>
      <c r="B90">
        <v>-0.23223428455536799</v>
      </c>
      <c r="C90">
        <v>-0.68454710592868895</v>
      </c>
      <c r="U90">
        <v>0.88</v>
      </c>
      <c r="V90">
        <f t="shared" si="6"/>
        <v>2.5515508013990297E-3</v>
      </c>
      <c r="W90">
        <f t="shared" si="7"/>
        <v>5.629907787011194E-3</v>
      </c>
      <c r="X90">
        <f t="shared" si="8"/>
        <v>6.5097380943953112E-3</v>
      </c>
      <c r="Y90">
        <f t="shared" si="9"/>
        <v>4.1209081616712393E-3</v>
      </c>
      <c r="Z90">
        <f t="shared" si="10"/>
        <v>3.3929213598868527E-3</v>
      </c>
    </row>
    <row r="91" spans="1:26" x14ac:dyDescent="0.2">
      <c r="A91">
        <v>0.89</v>
      </c>
      <c r="B91">
        <v>1.0374930856255</v>
      </c>
      <c r="C91">
        <v>-0.63742398974868963</v>
      </c>
      <c r="U91">
        <v>0.89</v>
      </c>
      <c r="V91">
        <f t="shared" si="6"/>
        <v>2.8156391418589816E-3</v>
      </c>
      <c r="W91">
        <f t="shared" si="7"/>
        <v>5.9185267965290731E-3</v>
      </c>
      <c r="X91">
        <f t="shared" si="8"/>
        <v>6.8434618838612519E-3</v>
      </c>
      <c r="Y91">
        <f t="shared" si="9"/>
        <v>4.2789823656475224E-3</v>
      </c>
      <c r="Z91">
        <f t="shared" si="10"/>
        <v>3.3929213598868527E-3</v>
      </c>
    </row>
    <row r="92" spans="1:26" x14ac:dyDescent="0.2">
      <c r="A92">
        <v>0.9</v>
      </c>
      <c r="B92">
        <v>-1.77933192084586</v>
      </c>
      <c r="C92">
        <v>-0.58778525229247336</v>
      </c>
      <c r="U92">
        <v>0.9</v>
      </c>
      <c r="V92">
        <f t="shared" si="6"/>
        <v>2.2297727119503694E-3</v>
      </c>
      <c r="W92">
        <f t="shared" si="7"/>
        <v>5.2782403362654417E-3</v>
      </c>
      <c r="X92">
        <f t="shared" si="8"/>
        <v>6.1031127841264486E-3</v>
      </c>
      <c r="Y92">
        <f t="shared" si="9"/>
        <v>3.9283028567266244E-3</v>
      </c>
      <c r="Z92">
        <f t="shared" si="10"/>
        <v>3.3929213598868527E-3</v>
      </c>
    </row>
    <row r="93" spans="1:26" x14ac:dyDescent="0.2">
      <c r="A93">
        <v>0.91</v>
      </c>
      <c r="B93">
        <v>-2.2286871609485099</v>
      </c>
      <c r="C93">
        <v>-0.53582679497899632</v>
      </c>
      <c r="U93">
        <v>0.91</v>
      </c>
      <c r="V93">
        <f t="shared" si="6"/>
        <v>2.13631211369707E-3</v>
      </c>
      <c r="W93">
        <f t="shared" si="7"/>
        <v>5.176098358888344E-3</v>
      </c>
      <c r="X93">
        <f t="shared" si="8"/>
        <v>5.9850082704605958E-3</v>
      </c>
      <c r="Y93">
        <f t="shared" si="9"/>
        <v>3.8723605548199721E-3</v>
      </c>
      <c r="Z93">
        <f t="shared" si="10"/>
        <v>3.3929213598868527E-3</v>
      </c>
    </row>
    <row r="94" spans="1:26" x14ac:dyDescent="0.2">
      <c r="A94">
        <v>0.92</v>
      </c>
      <c r="B94">
        <v>0.22324438925989001</v>
      </c>
      <c r="C94">
        <v>-0.48175367410171532</v>
      </c>
      <c r="U94">
        <v>0.92</v>
      </c>
      <c r="V94">
        <f t="shared" si="6"/>
        <v>2.6462850017538956E-3</v>
      </c>
      <c r="W94">
        <f t="shared" si="7"/>
        <v>5.7334416689927654E-3</v>
      </c>
      <c r="X94">
        <f t="shared" si="8"/>
        <v>6.6294520366291443E-3</v>
      </c>
      <c r="Y94">
        <f t="shared" si="9"/>
        <v>4.1776127980226348E-3</v>
      </c>
      <c r="Z94">
        <f t="shared" si="10"/>
        <v>3.3929213598868527E-3</v>
      </c>
    </row>
    <row r="95" spans="1:26" x14ac:dyDescent="0.2">
      <c r="A95">
        <v>0.93</v>
      </c>
      <c r="B95">
        <v>1.07009760074808</v>
      </c>
      <c r="C95">
        <v>-0.42577929156507222</v>
      </c>
      <c r="U95">
        <v>0.93</v>
      </c>
      <c r="V95">
        <f t="shared" si="6"/>
        <v>2.8224204970478499E-3</v>
      </c>
      <c r="W95">
        <f t="shared" si="7"/>
        <v>5.9259380590421821E-3</v>
      </c>
      <c r="X95">
        <f t="shared" si="8"/>
        <v>6.8520313631021835E-3</v>
      </c>
      <c r="Y95">
        <f t="shared" si="9"/>
        <v>4.2830414517907945E-3</v>
      </c>
      <c r="Z95">
        <f t="shared" si="10"/>
        <v>3.3929213598868527E-3</v>
      </c>
    </row>
    <row r="96" spans="1:26" x14ac:dyDescent="0.2">
      <c r="A96">
        <v>0.94</v>
      </c>
      <c r="B96">
        <v>1.02967343461595</v>
      </c>
      <c r="C96">
        <v>-0.3681245526846787</v>
      </c>
      <c r="U96">
        <v>0.94</v>
      </c>
      <c r="V96">
        <f t="shared" si="6"/>
        <v>2.8140127465346109E-3</v>
      </c>
      <c r="W96">
        <f t="shared" si="7"/>
        <v>5.9167493284031161E-3</v>
      </c>
      <c r="X96">
        <f t="shared" si="8"/>
        <v>6.8414066367046625E-3</v>
      </c>
      <c r="Y96">
        <f t="shared" si="9"/>
        <v>4.2780088613049881E-3</v>
      </c>
      <c r="Z96">
        <f t="shared" si="10"/>
        <v>3.3929213598868527E-3</v>
      </c>
    </row>
    <row r="97" spans="1:26" x14ac:dyDescent="0.2">
      <c r="A97">
        <v>0.95</v>
      </c>
      <c r="B97">
        <v>1.3906409744956501</v>
      </c>
      <c r="C97">
        <v>-0.30901699437494762</v>
      </c>
      <c r="U97">
        <v>0.95</v>
      </c>
      <c r="V97">
        <f t="shared" si="6"/>
        <v>2.8890897440109766E-3</v>
      </c>
      <c r="W97">
        <f t="shared" si="7"/>
        <v>5.9988000869162159E-3</v>
      </c>
      <c r="X97">
        <f t="shared" si="8"/>
        <v>6.9362801175099874E-3</v>
      </c>
      <c r="Y97">
        <f t="shared" si="9"/>
        <v>4.3229473716244375E-3</v>
      </c>
      <c r="Z97">
        <f t="shared" si="10"/>
        <v>3.3929213598868527E-3</v>
      </c>
    </row>
    <row r="98" spans="1:26" x14ac:dyDescent="0.2">
      <c r="A98">
        <v>0.96</v>
      </c>
      <c r="B98">
        <v>-1.1929018946311001</v>
      </c>
      <c r="C98">
        <v>-0.24868988716485535</v>
      </c>
      <c r="U98">
        <v>0.96</v>
      </c>
      <c r="V98">
        <f t="shared" si="6"/>
        <v>2.3517432514976754E-3</v>
      </c>
      <c r="W98">
        <f t="shared" si="7"/>
        <v>5.411540489741332E-3</v>
      </c>
      <c r="X98">
        <f t="shared" si="8"/>
        <v>6.2572448090013038E-3</v>
      </c>
      <c r="Y98">
        <f t="shared" si="9"/>
        <v>4.0013102296152505E-3</v>
      </c>
      <c r="Z98">
        <f t="shared" si="10"/>
        <v>3.3929213598868527E-3</v>
      </c>
    </row>
    <row r="99" spans="1:26" x14ac:dyDescent="0.2">
      <c r="A99">
        <v>0.97</v>
      </c>
      <c r="B99">
        <v>0.37307157203067598</v>
      </c>
      <c r="C99">
        <v>-0.18738131458572468</v>
      </c>
      <c r="U99">
        <v>0.97</v>
      </c>
      <c r="V99">
        <f t="shared" si="6"/>
        <v>2.6774472913783922E-3</v>
      </c>
      <c r="W99">
        <f t="shared" si="7"/>
        <v>5.7674985650680213E-3</v>
      </c>
      <c r="X99">
        <f t="shared" si="8"/>
        <v>6.6688312737579383E-3</v>
      </c>
      <c r="Y99">
        <f t="shared" si="9"/>
        <v>4.1962654735549637E-3</v>
      </c>
      <c r="Z99">
        <f t="shared" si="10"/>
        <v>3.3929213598868527E-3</v>
      </c>
    </row>
    <row r="100" spans="1:26" x14ac:dyDescent="0.2">
      <c r="A100">
        <v>0.98</v>
      </c>
      <c r="B100">
        <v>-0.65794532702228803</v>
      </c>
      <c r="C100">
        <v>-0.12533323356430465</v>
      </c>
      <c r="U100">
        <v>0.98</v>
      </c>
      <c r="V100">
        <f t="shared" si="6"/>
        <v>2.4630079178156418E-3</v>
      </c>
      <c r="W100">
        <f t="shared" si="7"/>
        <v>5.5331403215669196E-3</v>
      </c>
      <c r="X100">
        <f t="shared" si="8"/>
        <v>6.3978480102354976E-3</v>
      </c>
      <c r="Y100">
        <f t="shared" si="9"/>
        <v>4.0679094347458788E-3</v>
      </c>
      <c r="Z100">
        <f t="shared" si="10"/>
        <v>3.3929213598868527E-3</v>
      </c>
    </row>
    <row r="101" spans="1:26" x14ac:dyDescent="0.2">
      <c r="A101">
        <v>0.99</v>
      </c>
      <c r="B101">
        <v>-0.64458039830219904</v>
      </c>
      <c r="C101">
        <v>-6.2790519529313263E-2</v>
      </c>
      <c r="U101">
        <v>0.99</v>
      </c>
      <c r="V101">
        <f t="shared" si="6"/>
        <v>2.4657876656016182E-3</v>
      </c>
      <c r="W101">
        <f t="shared" si="7"/>
        <v>5.5361782748945855E-3</v>
      </c>
      <c r="X101">
        <f t="shared" si="8"/>
        <v>6.4013607286057209E-3</v>
      </c>
      <c r="Y101">
        <f t="shared" si="9"/>
        <v>4.069573296231613E-3</v>
      </c>
      <c r="Z101">
        <f t="shared" si="10"/>
        <v>3.3929213598868527E-3</v>
      </c>
    </row>
    <row r="102" spans="1:26" x14ac:dyDescent="0.2">
      <c r="A102">
        <v>1</v>
      </c>
      <c r="B102">
        <v>-0.54536282159022997</v>
      </c>
      <c r="C102">
        <v>-2.45029690981724E-16</v>
      </c>
      <c r="U102">
        <v>1</v>
      </c>
      <c r="V102">
        <f t="shared" si="6"/>
        <v>2.4864237531536963E-3</v>
      </c>
      <c r="W102">
        <f t="shared" si="7"/>
        <v>5.5587312097921714E-3</v>
      </c>
      <c r="X102">
        <f t="shared" si="8"/>
        <v>6.4274381893737196E-3</v>
      </c>
      <c r="Y102">
        <f t="shared" si="9"/>
        <v>4.0819253489852419E-3</v>
      </c>
      <c r="Z102">
        <f t="shared" si="10"/>
        <v>3.3929213598868527E-3</v>
      </c>
    </row>
    <row r="103" spans="1:26" x14ac:dyDescent="0.2">
      <c r="A103">
        <v>1.01</v>
      </c>
      <c r="B103">
        <v>-0.69087424318808799</v>
      </c>
      <c r="C103">
        <v>6.2790519529312777E-2</v>
      </c>
      <c r="U103">
        <v>1.01</v>
      </c>
      <c r="V103">
        <f t="shared" si="6"/>
        <v>2.4561590910299894E-3</v>
      </c>
      <c r="W103">
        <f t="shared" si="7"/>
        <v>5.5256553201473496E-3</v>
      </c>
      <c r="X103">
        <f t="shared" si="8"/>
        <v>6.3891932683248056E-3</v>
      </c>
      <c r="Y103">
        <f t="shared" si="9"/>
        <v>4.0638099624237456E-3</v>
      </c>
      <c r="Z103">
        <f t="shared" si="10"/>
        <v>3.3929213598868527E-3</v>
      </c>
    </row>
    <row r="104" spans="1:26" x14ac:dyDescent="0.2">
      <c r="A104">
        <v>1.02</v>
      </c>
      <c r="B104">
        <v>-1.5404605185139399</v>
      </c>
      <c r="C104">
        <v>0.12533323356430418</v>
      </c>
      <c r="U104">
        <v>1.02</v>
      </c>
      <c r="V104">
        <f t="shared" si="6"/>
        <v>2.279455150642852E-3</v>
      </c>
      <c r="W104">
        <f t="shared" si="7"/>
        <v>5.3325376832095853E-3</v>
      </c>
      <c r="X104">
        <f t="shared" si="8"/>
        <v>6.1658956077887414E-3</v>
      </c>
      <c r="Y104">
        <f t="shared" si="9"/>
        <v>3.9580410569600641E-3</v>
      </c>
      <c r="Z104">
        <f t="shared" si="10"/>
        <v>3.3929213598868527E-3</v>
      </c>
    </row>
    <row r="105" spans="1:26" x14ac:dyDescent="0.2">
      <c r="A105">
        <v>1.03</v>
      </c>
      <c r="B105">
        <v>1.6505306693919199</v>
      </c>
      <c r="C105">
        <v>0.18738131458572421</v>
      </c>
      <c r="U105">
        <v>1.03</v>
      </c>
      <c r="V105">
        <f t="shared" si="6"/>
        <v>2.9431437400416543E-3</v>
      </c>
      <c r="W105">
        <f t="shared" si="7"/>
        <v>6.0578750569345282E-3</v>
      </c>
      <c r="X105">
        <f t="shared" si="8"/>
        <v>7.0045872012673262E-3</v>
      </c>
      <c r="Y105">
        <f t="shared" si="9"/>
        <v>4.3553022358316373E-3</v>
      </c>
      <c r="Z105">
        <f t="shared" si="10"/>
        <v>3.3929213598868527E-3</v>
      </c>
    </row>
    <row r="106" spans="1:26" x14ac:dyDescent="0.2">
      <c r="A106">
        <v>1.04</v>
      </c>
      <c r="B106">
        <v>-0.215978674871528</v>
      </c>
      <c r="C106">
        <v>0.24868988716485488</v>
      </c>
      <c r="U106">
        <v>1.04</v>
      </c>
      <c r="V106">
        <f t="shared" si="6"/>
        <v>2.5549317767842874E-3</v>
      </c>
      <c r="W106">
        <f t="shared" si="7"/>
        <v>5.6336028148386173E-3</v>
      </c>
      <c r="X106">
        <f t="shared" si="8"/>
        <v>6.5140105735047426E-3</v>
      </c>
      <c r="Y106">
        <f t="shared" si="9"/>
        <v>4.122931897333924E-3</v>
      </c>
      <c r="Z106">
        <f t="shared" si="10"/>
        <v>3.3929213598868527E-3</v>
      </c>
    </row>
    <row r="107" spans="1:26" x14ac:dyDescent="0.2">
      <c r="A107">
        <v>1.05</v>
      </c>
      <c r="B107">
        <v>1.07099606623392</v>
      </c>
      <c r="C107">
        <v>0.30901699437494717</v>
      </c>
      <c r="U107">
        <v>1.05</v>
      </c>
      <c r="V107">
        <f t="shared" si="6"/>
        <v>2.8226073672884136E-3</v>
      </c>
      <c r="W107">
        <f t="shared" si="7"/>
        <v>5.9261422873077918E-3</v>
      </c>
      <c r="X107">
        <f t="shared" si="8"/>
        <v>6.8522675077373855E-3</v>
      </c>
      <c r="Y107">
        <f t="shared" si="9"/>
        <v>4.2831533058941317E-3</v>
      </c>
      <c r="Z107">
        <f t="shared" si="10"/>
        <v>3.3929213598868527E-3</v>
      </c>
    </row>
    <row r="108" spans="1:26" x14ac:dyDescent="0.2">
      <c r="A108">
        <v>1.06</v>
      </c>
      <c r="B108">
        <v>0.234695694514891</v>
      </c>
      <c r="C108">
        <v>0.3681245526846782</v>
      </c>
      <c r="U108">
        <v>1.06</v>
      </c>
      <c r="V108">
        <f t="shared" si="6"/>
        <v>2.6486667383943075E-3</v>
      </c>
      <c r="W108">
        <f t="shared" si="7"/>
        <v>5.7360446406684203E-3</v>
      </c>
      <c r="X108">
        <f t="shared" si="8"/>
        <v>6.6324617953173312E-3</v>
      </c>
      <c r="Y108">
        <f t="shared" si="9"/>
        <v>4.1790384237161381E-3</v>
      </c>
      <c r="Z108">
        <f t="shared" si="10"/>
        <v>3.3929213598868527E-3</v>
      </c>
    </row>
    <row r="109" spans="1:26" x14ac:dyDescent="0.2">
      <c r="A109">
        <v>1.07</v>
      </c>
      <c r="B109">
        <v>-0.43691096663720702</v>
      </c>
      <c r="C109">
        <v>0.42577929156507255</v>
      </c>
      <c r="U109">
        <v>1.07</v>
      </c>
      <c r="V109">
        <f t="shared" si="6"/>
        <v>2.5089804618353933E-3</v>
      </c>
      <c r="W109">
        <f t="shared" si="7"/>
        <v>5.5833831687024209E-3</v>
      </c>
      <c r="X109">
        <f t="shared" si="8"/>
        <v>6.455942705271789E-3</v>
      </c>
      <c r="Y109">
        <f t="shared" si="9"/>
        <v>4.0954270195359905E-3</v>
      </c>
      <c r="Z109">
        <f t="shared" si="10"/>
        <v>3.3929213598868527E-3</v>
      </c>
    </row>
    <row r="110" spans="1:26" x14ac:dyDescent="0.2">
      <c r="A110">
        <v>1.08</v>
      </c>
      <c r="B110">
        <v>6.2535907653537101E-2</v>
      </c>
      <c r="C110">
        <v>0.48175367410171566</v>
      </c>
      <c r="U110">
        <v>1.08</v>
      </c>
      <c r="V110">
        <f t="shared" si="6"/>
        <v>2.6128595301117313E-3</v>
      </c>
      <c r="W110">
        <f t="shared" si="7"/>
        <v>5.6969113681804417E-3</v>
      </c>
      <c r="X110">
        <f t="shared" si="8"/>
        <v>6.587212856203074E-3</v>
      </c>
      <c r="Y110">
        <f t="shared" si="9"/>
        <v>4.1576054595192967E-3</v>
      </c>
      <c r="Z110">
        <f t="shared" si="10"/>
        <v>3.3929213598868527E-3</v>
      </c>
    </row>
    <row r="111" spans="1:26" x14ac:dyDescent="0.2">
      <c r="A111">
        <v>1.0900000000000001</v>
      </c>
      <c r="B111">
        <v>0.75261871873220798</v>
      </c>
      <c r="C111">
        <v>0.53582679497899666</v>
      </c>
      <c r="U111">
        <v>1.0900000000000001</v>
      </c>
      <c r="V111">
        <f t="shared" si="6"/>
        <v>2.7563886282769108E-3</v>
      </c>
      <c r="W111">
        <f t="shared" si="7"/>
        <v>5.8537726142213675E-3</v>
      </c>
      <c r="X111">
        <f t="shared" si="8"/>
        <v>6.768588052301806E-3</v>
      </c>
      <c r="Y111">
        <f t="shared" si="9"/>
        <v>4.2435170446365328E-3</v>
      </c>
      <c r="Z111">
        <f t="shared" si="10"/>
        <v>3.3929213598868527E-3</v>
      </c>
    </row>
    <row r="112" spans="1:26" x14ac:dyDescent="0.2">
      <c r="A112">
        <v>1.1000000000000001</v>
      </c>
      <c r="B112">
        <v>-0.49565557581196601</v>
      </c>
      <c r="C112">
        <v>0.58778525229247358</v>
      </c>
      <c r="U112">
        <v>1.1000000000000001</v>
      </c>
      <c r="V112">
        <f t="shared" si="6"/>
        <v>2.4967622749141167E-3</v>
      </c>
      <c r="W112">
        <f t="shared" si="7"/>
        <v>5.5700300573867864E-3</v>
      </c>
      <c r="X112">
        <f t="shared" si="8"/>
        <v>6.4405027974262933E-3</v>
      </c>
      <c r="Y112">
        <f t="shared" si="9"/>
        <v>4.0881136327796863E-3</v>
      </c>
      <c r="Z112">
        <f t="shared" si="10"/>
        <v>3.3929213598868527E-3</v>
      </c>
    </row>
    <row r="113" spans="1:26" x14ac:dyDescent="0.2">
      <c r="A113">
        <v>1.1100000000000001</v>
      </c>
      <c r="B113">
        <v>-0.101998830617323</v>
      </c>
      <c r="C113">
        <v>0.63742398974868986</v>
      </c>
      <c r="U113">
        <v>1.1100000000000001</v>
      </c>
      <c r="V113">
        <f t="shared" si="6"/>
        <v>2.5786382421420354E-3</v>
      </c>
      <c r="W113">
        <f t="shared" si="7"/>
        <v>5.6595113291592657E-3</v>
      </c>
      <c r="X113">
        <f t="shared" si="8"/>
        <v>6.5439680166855035E-3</v>
      </c>
      <c r="Y113">
        <f t="shared" si="9"/>
        <v>4.1371217727142256E-3</v>
      </c>
      <c r="Z113">
        <f t="shared" si="10"/>
        <v>3.3929213598868527E-3</v>
      </c>
    </row>
    <row r="114" spans="1:26" x14ac:dyDescent="0.2">
      <c r="A114">
        <v>1.1200000000000001</v>
      </c>
      <c r="B114">
        <v>0.45246805506617499</v>
      </c>
      <c r="C114">
        <v>0.68454710592868928</v>
      </c>
      <c r="U114">
        <v>1.1200000000000001</v>
      </c>
      <c r="V114">
        <f t="shared" si="6"/>
        <v>2.6939608248625251E-3</v>
      </c>
      <c r="W114">
        <f t="shared" si="7"/>
        <v>5.7855460096069575E-3</v>
      </c>
      <c r="X114">
        <f t="shared" si="8"/>
        <v>6.6896991354825387E-3</v>
      </c>
      <c r="Y114">
        <f t="shared" si="9"/>
        <v>4.206149907134249E-3</v>
      </c>
      <c r="Z114">
        <f t="shared" si="10"/>
        <v>3.3929213598868527E-3</v>
      </c>
    </row>
    <row r="115" spans="1:26" x14ac:dyDescent="0.2">
      <c r="A115">
        <v>1.1299999999999999</v>
      </c>
      <c r="B115">
        <v>0.196261236015011</v>
      </c>
      <c r="C115">
        <v>0.72896862742141055</v>
      </c>
      <c r="U115">
        <v>1.1299999999999999</v>
      </c>
      <c r="V115">
        <f t="shared" si="6"/>
        <v>2.6406728236374219E-3</v>
      </c>
      <c r="W115">
        <f t="shared" si="7"/>
        <v>5.7273081862104754E-3</v>
      </c>
      <c r="X115">
        <f t="shared" si="8"/>
        <v>6.6223600258840829E-3</v>
      </c>
      <c r="Y115">
        <f t="shared" si="9"/>
        <v>4.1742535410906941E-3</v>
      </c>
      <c r="Z115">
        <f t="shared" si="10"/>
        <v>3.3929213598868527E-3</v>
      </c>
    </row>
    <row r="116" spans="1:26" x14ac:dyDescent="0.2">
      <c r="A116">
        <v>1.1399999999999999</v>
      </c>
      <c r="B116">
        <v>-0.37602530308753701</v>
      </c>
      <c r="C116">
        <v>0.7705132427757887</v>
      </c>
      <c r="U116">
        <v>1.1399999999999999</v>
      </c>
      <c r="V116">
        <f t="shared" si="6"/>
        <v>2.52164396285321E-3</v>
      </c>
      <c r="W116">
        <f t="shared" si="7"/>
        <v>5.5972229585031577E-3</v>
      </c>
      <c r="X116">
        <f t="shared" si="8"/>
        <v>6.4719453487062208E-3</v>
      </c>
      <c r="Y116">
        <f t="shared" si="9"/>
        <v>4.1030069560051962E-3</v>
      </c>
      <c r="Z116">
        <f t="shared" si="10"/>
        <v>3.3929213598868527E-3</v>
      </c>
    </row>
    <row r="117" spans="1:26" x14ac:dyDescent="0.2">
      <c r="A117">
        <v>1.1499999999999999</v>
      </c>
      <c r="B117">
        <v>1.7327462960345299</v>
      </c>
      <c r="C117">
        <v>0.80901699437494679</v>
      </c>
      <c r="U117">
        <v>1.1499999999999999</v>
      </c>
      <c r="V117">
        <f t="shared" si="6"/>
        <v>2.9602436221973245E-3</v>
      </c>
      <c r="W117">
        <f t="shared" si="7"/>
        <v>6.0765633149698749E-3</v>
      </c>
      <c r="X117">
        <f t="shared" si="8"/>
        <v>7.0261960214919239E-3</v>
      </c>
      <c r="Y117">
        <f t="shared" si="9"/>
        <v>4.3655376375731072E-3</v>
      </c>
      <c r="Z117">
        <f t="shared" si="10"/>
        <v>3.3929213598868527E-3</v>
      </c>
    </row>
    <row r="118" spans="1:26" x14ac:dyDescent="0.2">
      <c r="A118">
        <v>1.1599999999999999</v>
      </c>
      <c r="B118">
        <v>-0.42570201399404001</v>
      </c>
      <c r="C118">
        <v>0.84432792550201474</v>
      </c>
      <c r="U118">
        <v>1.1599999999999999</v>
      </c>
      <c r="V118">
        <f t="shared" si="6"/>
        <v>2.5113117919865319E-3</v>
      </c>
      <c r="W118">
        <f t="shared" si="7"/>
        <v>5.5859310517248559E-3</v>
      </c>
      <c r="X118">
        <f t="shared" si="8"/>
        <v>6.4588887661663329E-3</v>
      </c>
      <c r="Y118">
        <f t="shared" si="9"/>
        <v>4.0968224736374678E-3</v>
      </c>
      <c r="Z118">
        <f t="shared" si="10"/>
        <v>3.3929213598868527E-3</v>
      </c>
    </row>
    <row r="119" spans="1:26" x14ac:dyDescent="0.2">
      <c r="A119">
        <v>1.17</v>
      </c>
      <c r="B119">
        <v>-1.5329038049150501</v>
      </c>
      <c r="C119">
        <v>0.87630668004386314</v>
      </c>
      <c r="U119">
        <v>1.17</v>
      </c>
      <c r="V119">
        <f t="shared" si="6"/>
        <v>2.2810268580822036E-3</v>
      </c>
      <c r="W119">
        <f t="shared" si="7"/>
        <v>5.3342553835957797E-3</v>
      </c>
      <c r="X119">
        <f t="shared" si="8"/>
        <v>6.1678817468272121E-3</v>
      </c>
      <c r="Y119">
        <f t="shared" si="9"/>
        <v>3.95898182701423E-3</v>
      </c>
      <c r="Z119">
        <f t="shared" si="10"/>
        <v>3.3929213598868527E-3</v>
      </c>
    </row>
    <row r="120" spans="1:26" x14ac:dyDescent="0.2">
      <c r="A120">
        <v>1.18</v>
      </c>
      <c r="B120">
        <v>1.4102494816020099</v>
      </c>
      <c r="C120">
        <v>0.90482705246601935</v>
      </c>
      <c r="U120">
        <v>1.18</v>
      </c>
      <c r="V120">
        <f t="shared" si="6"/>
        <v>2.8931680825757967E-3</v>
      </c>
      <c r="W120">
        <f t="shared" si="7"/>
        <v>6.0032572546768479E-3</v>
      </c>
      <c r="X120">
        <f t="shared" si="8"/>
        <v>6.9414338422000149E-3</v>
      </c>
      <c r="Y120">
        <f t="shared" si="9"/>
        <v>4.325388524918281E-3</v>
      </c>
      <c r="Z120">
        <f t="shared" si="10"/>
        <v>3.3929213598868527E-3</v>
      </c>
    </row>
    <row r="121" spans="1:26" x14ac:dyDescent="0.2">
      <c r="A121">
        <v>1.19</v>
      </c>
      <c r="B121">
        <v>0.19059582427389701</v>
      </c>
      <c r="C121">
        <v>0.92977648588825113</v>
      </c>
      <c r="U121">
        <v>1.19</v>
      </c>
      <c r="V121">
        <f t="shared" si="6"/>
        <v>2.6394944847121771E-3</v>
      </c>
      <c r="W121">
        <f t="shared" si="7"/>
        <v>5.7260203935995324E-3</v>
      </c>
      <c r="X121">
        <f t="shared" si="8"/>
        <v>6.6208709797159595E-3</v>
      </c>
      <c r="Y121">
        <f t="shared" si="9"/>
        <v>4.173548227909136E-3</v>
      </c>
      <c r="Z121">
        <f t="shared" si="10"/>
        <v>3.3929213598868527E-3</v>
      </c>
    </row>
    <row r="122" spans="1:26" x14ac:dyDescent="0.2">
      <c r="A122">
        <v>1.2</v>
      </c>
      <c r="B122">
        <v>-0.34636468982236801</v>
      </c>
      <c r="C122">
        <v>0.95105651629515353</v>
      </c>
      <c r="U122">
        <v>1.2</v>
      </c>
      <c r="V122">
        <f t="shared" si="6"/>
        <v>2.5278130211236539E-3</v>
      </c>
      <c r="W122">
        <f t="shared" si="7"/>
        <v>5.6039650489891381E-3</v>
      </c>
      <c r="X122">
        <f t="shared" si="8"/>
        <v>6.4797410791040989E-3</v>
      </c>
      <c r="Y122">
        <f t="shared" si="9"/>
        <v>4.1066995422575281E-3</v>
      </c>
      <c r="Z122">
        <f t="shared" si="10"/>
        <v>3.3929213598868527E-3</v>
      </c>
    </row>
    <row r="123" spans="1:26" x14ac:dyDescent="0.2">
      <c r="A123">
        <v>1.21</v>
      </c>
      <c r="B123">
        <v>-1.3884906749044299</v>
      </c>
      <c r="C123">
        <v>0.96858316112863097</v>
      </c>
      <c r="U123">
        <v>1.21</v>
      </c>
      <c r="V123">
        <f t="shared" si="6"/>
        <v>2.3110630884894444E-3</v>
      </c>
      <c r="W123">
        <f t="shared" si="7"/>
        <v>5.3670816229317922E-3</v>
      </c>
      <c r="X123">
        <f t="shared" si="8"/>
        <v>6.2058380027350578E-3</v>
      </c>
      <c r="Y123">
        <f t="shared" si="9"/>
        <v>3.9769604822013672E-3</v>
      </c>
      <c r="Z123">
        <f t="shared" si="10"/>
        <v>3.3929213598868527E-3</v>
      </c>
    </row>
    <row r="124" spans="1:26" x14ac:dyDescent="0.2">
      <c r="A124">
        <v>1.22</v>
      </c>
      <c r="B124">
        <v>-0.89765478163761203</v>
      </c>
      <c r="C124">
        <v>0.98228725072868861</v>
      </c>
      <c r="U124">
        <v>1.22</v>
      </c>
      <c r="V124">
        <f t="shared" si="6"/>
        <v>2.4131511741172654E-3</v>
      </c>
      <c r="W124">
        <f t="shared" si="7"/>
        <v>5.4786524787528426E-3</v>
      </c>
      <c r="X124">
        <f t="shared" si="8"/>
        <v>6.3348449204039814E-3</v>
      </c>
      <c r="Y124">
        <f t="shared" si="9"/>
        <v>4.0380669015267125E-3</v>
      </c>
      <c r="Z124">
        <f t="shared" si="10"/>
        <v>3.3929213598868527E-3</v>
      </c>
    </row>
    <row r="125" spans="1:26" x14ac:dyDescent="0.2">
      <c r="A125">
        <v>1.23</v>
      </c>
      <c r="B125">
        <v>0.98789372146337395</v>
      </c>
      <c r="C125">
        <v>0.99211470131447776</v>
      </c>
      <c r="U125">
        <v>1.23</v>
      </c>
      <c r="V125">
        <f t="shared" si="6"/>
        <v>2.8053230582042845E-3</v>
      </c>
      <c r="W125">
        <f t="shared" si="7"/>
        <v>5.9072524712736043E-3</v>
      </c>
      <c r="X125">
        <f t="shared" si="8"/>
        <v>6.8304256304481045E-3</v>
      </c>
      <c r="Y125">
        <f t="shared" si="9"/>
        <v>4.2728075125319743E-3</v>
      </c>
      <c r="Z125">
        <f t="shared" si="10"/>
        <v>3.3929213598868527E-3</v>
      </c>
    </row>
    <row r="126" spans="1:26" x14ac:dyDescent="0.2">
      <c r="A126">
        <v>1.24</v>
      </c>
      <c r="B126">
        <v>0.137068446572881</v>
      </c>
      <c r="C126">
        <v>0.99802672842827156</v>
      </c>
      <c r="U126">
        <v>1.24</v>
      </c>
      <c r="V126">
        <f t="shared" si="6"/>
        <v>2.6283614204983831E-3</v>
      </c>
      <c r="W126">
        <f t="shared" si="7"/>
        <v>5.7138531999979987E-3</v>
      </c>
      <c r="X126">
        <f t="shared" si="8"/>
        <v>6.6068023223442487E-3</v>
      </c>
      <c r="Y126">
        <f t="shared" si="9"/>
        <v>4.1668843583102461E-3</v>
      </c>
      <c r="Z126">
        <f t="shared" si="10"/>
        <v>3.3929213598868527E-3</v>
      </c>
    </row>
    <row r="127" spans="1:26" x14ac:dyDescent="0.2">
      <c r="A127">
        <v>1.25</v>
      </c>
      <c r="B127">
        <v>0.75350259343693005</v>
      </c>
      <c r="C127">
        <v>1</v>
      </c>
      <c r="U127">
        <v>1.25</v>
      </c>
      <c r="V127">
        <f t="shared" si="6"/>
        <v>2.7565724638068255E-3</v>
      </c>
      <c r="W127">
        <f t="shared" si="7"/>
        <v>5.8539735258877658E-3</v>
      </c>
      <c r="X127">
        <f t="shared" si="8"/>
        <v>6.7688203620265546E-3</v>
      </c>
      <c r="Y127">
        <f t="shared" si="9"/>
        <v>4.2436270822663776E-3</v>
      </c>
      <c r="Z127">
        <f t="shared" si="10"/>
        <v>3.3929213598868527E-3</v>
      </c>
    </row>
    <row r="128" spans="1:26" x14ac:dyDescent="0.2">
      <c r="A128">
        <v>1.26</v>
      </c>
      <c r="B128">
        <v>0.75432385627666398</v>
      </c>
      <c r="C128">
        <v>0.99802672842827156</v>
      </c>
      <c r="U128">
        <v>1.26</v>
      </c>
      <c r="V128">
        <f t="shared" si="6"/>
        <v>2.7567432768061517E-3</v>
      </c>
      <c r="W128">
        <f t="shared" si="7"/>
        <v>5.8541602053852112E-3</v>
      </c>
      <c r="X128">
        <f t="shared" si="8"/>
        <v>6.7690362154085165E-3</v>
      </c>
      <c r="Y128">
        <f t="shared" si="9"/>
        <v>4.2437293250569916E-3</v>
      </c>
      <c r="Z128">
        <f t="shared" si="10"/>
        <v>3.3929213598868527E-3</v>
      </c>
    </row>
    <row r="129" spans="1:26" x14ac:dyDescent="0.2">
      <c r="A129">
        <v>1.27</v>
      </c>
      <c r="B129">
        <v>0.14946044280913101</v>
      </c>
      <c r="C129">
        <v>0.99211470131447788</v>
      </c>
      <c r="U129">
        <v>1.27</v>
      </c>
      <c r="V129">
        <f t="shared" si="6"/>
        <v>2.6309388097851493E-3</v>
      </c>
      <c r="W129">
        <f t="shared" si="7"/>
        <v>5.716669998126203E-3</v>
      </c>
      <c r="X129">
        <f t="shared" si="8"/>
        <v>6.6100593238393171E-3</v>
      </c>
      <c r="Y129">
        <f t="shared" si="9"/>
        <v>4.1684270949533444E-3</v>
      </c>
      <c r="Z129">
        <f t="shared" si="10"/>
        <v>3.3929213598868527E-3</v>
      </c>
    </row>
    <row r="130" spans="1:26" x14ac:dyDescent="0.2">
      <c r="A130">
        <v>1.28</v>
      </c>
      <c r="B130">
        <v>0.26085463152514998</v>
      </c>
      <c r="C130">
        <v>0.98228725072868861</v>
      </c>
      <c r="U130">
        <v>1.28</v>
      </c>
      <c r="V130">
        <f t="shared" si="6"/>
        <v>2.6541074892400987E-3</v>
      </c>
      <c r="W130">
        <f t="shared" si="7"/>
        <v>5.7419907726233973E-3</v>
      </c>
      <c r="X130">
        <f t="shared" si="8"/>
        <v>6.6393371764365237E-3</v>
      </c>
      <c r="Y130">
        <f t="shared" si="9"/>
        <v>4.1822950701757419E-3</v>
      </c>
      <c r="Z130">
        <f t="shared" si="10"/>
        <v>3.3929213598868527E-3</v>
      </c>
    </row>
    <row r="131" spans="1:26" x14ac:dyDescent="0.2">
      <c r="A131">
        <v>1.29</v>
      </c>
      <c r="B131">
        <v>1.1666835457985201E-2</v>
      </c>
      <c r="C131">
        <v>0.96858316112863108</v>
      </c>
      <c r="U131">
        <v>1.29</v>
      </c>
      <c r="V131">
        <f t="shared" ref="V131:V194" si="11">$J$5*F$9*(1+IF(AND($U131&gt;=$J$2,$U131&lt;$J$3),F$11*$C131,F$10*$B131))</f>
        <v>2.6022793621383912E-3</v>
      </c>
      <c r="W131">
        <f t="shared" ref="W131:W194" si="12">$J$5*G$9*(1+IF(AND($U131&gt;=$J$2,$U131&lt;$J$3),G$11*$C131,G$10*$B131))</f>
        <v>5.6853484283108519E-3</v>
      </c>
      <c r="X131">
        <f t="shared" ref="X131:X194" si="13">$J$5*H$9*(1+IF(AND($U131&gt;=$J$2,$U131&lt;$J$3),H$11*$C131,H$10*$B131))</f>
        <v>6.5738428840827609E-3</v>
      </c>
      <c r="Y131">
        <f t="shared" ref="Y131:Y194" si="14">$J$5*I$9*(1+IF(AND($U131&gt;=$J$2,$U131&lt;$J$3),I$11*$C131,I$10*$B131))</f>
        <v>4.151272534607094E-3</v>
      </c>
      <c r="Z131">
        <f t="shared" ref="Z131:Z194" si="15">$J$5*J$9*(1+IF(AND($U131&gt;=$J$2,$U131&lt;$J$3),J$11*$C131,J$10*$B131))</f>
        <v>3.3929213598868527E-3</v>
      </c>
    </row>
    <row r="132" spans="1:26" x14ac:dyDescent="0.2">
      <c r="A132">
        <v>1.3</v>
      </c>
      <c r="B132">
        <v>-7.6805706153555406E-2</v>
      </c>
      <c r="C132">
        <v>0.95105651629515364</v>
      </c>
      <c r="U132">
        <v>1.3</v>
      </c>
      <c r="V132">
        <f t="shared" si="11"/>
        <v>2.5838781153517381E-3</v>
      </c>
      <c r="W132">
        <f t="shared" si="12"/>
        <v>5.6652379243324943E-3</v>
      </c>
      <c r="X132">
        <f t="shared" si="13"/>
        <v>6.5505895522702164E-3</v>
      </c>
      <c r="Y132">
        <f t="shared" si="14"/>
        <v>4.140258180724961E-3</v>
      </c>
      <c r="Z132">
        <f t="shared" si="15"/>
        <v>3.3929213598868527E-3</v>
      </c>
    </row>
    <row r="133" spans="1:26" x14ac:dyDescent="0.2">
      <c r="A133">
        <v>1.31</v>
      </c>
      <c r="B133">
        <v>-0.78053571056706605</v>
      </c>
      <c r="C133">
        <v>0.92977648588825168</v>
      </c>
      <c r="U133">
        <v>1.31</v>
      </c>
      <c r="V133">
        <f t="shared" si="11"/>
        <v>2.437510561684713E-3</v>
      </c>
      <c r="W133">
        <f t="shared" si="12"/>
        <v>5.5052745639987653E-3</v>
      </c>
      <c r="X133">
        <f t="shared" si="13"/>
        <v>6.3656274498936202E-3</v>
      </c>
      <c r="Y133">
        <f t="shared" si="14"/>
        <v>4.0526475937010349E-3</v>
      </c>
      <c r="Z133">
        <f t="shared" si="15"/>
        <v>3.3929213598868527E-3</v>
      </c>
    </row>
    <row r="134" spans="1:26" x14ac:dyDescent="0.2">
      <c r="A134">
        <v>1.32</v>
      </c>
      <c r="B134">
        <v>-0.276072672914492</v>
      </c>
      <c r="C134">
        <v>0.90482705246601924</v>
      </c>
      <c r="U134">
        <v>1.32</v>
      </c>
      <c r="V134">
        <f t="shared" si="11"/>
        <v>2.5424329328690705E-3</v>
      </c>
      <c r="W134">
        <f t="shared" si="12"/>
        <v>5.6199429768289356E-3</v>
      </c>
      <c r="X134">
        <f t="shared" si="13"/>
        <v>6.4982160043538855E-3</v>
      </c>
      <c r="Y134">
        <f t="shared" si="14"/>
        <v>4.1154505189471289E-3</v>
      </c>
      <c r="Z134">
        <f t="shared" si="15"/>
        <v>3.3929213598868527E-3</v>
      </c>
    </row>
    <row r="135" spans="1:26" x14ac:dyDescent="0.2">
      <c r="A135">
        <v>1.33</v>
      </c>
      <c r="B135">
        <v>1.06607926364507</v>
      </c>
      <c r="C135">
        <v>0.87630668004386336</v>
      </c>
      <c r="U135">
        <v>1.33</v>
      </c>
      <c r="V135">
        <f t="shared" si="11"/>
        <v>2.8215847302510834E-3</v>
      </c>
      <c r="W135">
        <f t="shared" si="12"/>
        <v>5.9250246594401753E-3</v>
      </c>
      <c r="X135">
        <f t="shared" si="13"/>
        <v>6.8509752193055993E-3</v>
      </c>
      <c r="Y135">
        <f t="shared" si="14"/>
        <v>4.2825411905112604E-3</v>
      </c>
      <c r="Z135">
        <f t="shared" si="15"/>
        <v>3.3929213598868527E-3</v>
      </c>
    </row>
    <row r="136" spans="1:26" x14ac:dyDescent="0.2">
      <c r="A136">
        <v>1.34</v>
      </c>
      <c r="B136">
        <v>0.96613533684014097</v>
      </c>
      <c r="C136">
        <v>0.84432792550201508</v>
      </c>
      <c r="U136">
        <v>1.34</v>
      </c>
      <c r="V136">
        <f t="shared" si="11"/>
        <v>2.800797570433299E-3</v>
      </c>
      <c r="W136">
        <f t="shared" si="12"/>
        <v>5.9023066194583661E-3</v>
      </c>
      <c r="X136">
        <f t="shared" si="13"/>
        <v>6.8247068511733946E-3</v>
      </c>
      <c r="Y136">
        <f t="shared" si="14"/>
        <v>4.2700987110916803E-3</v>
      </c>
      <c r="Z136">
        <f t="shared" si="15"/>
        <v>3.3929213598868527E-3</v>
      </c>
    </row>
    <row r="137" spans="1:26" x14ac:dyDescent="0.2">
      <c r="A137">
        <v>1.35</v>
      </c>
      <c r="B137">
        <v>2.5754979541099199</v>
      </c>
      <c r="C137">
        <v>0.80901699437494767</v>
      </c>
      <c r="U137">
        <v>1.35</v>
      </c>
      <c r="V137">
        <f t="shared" si="11"/>
        <v>3.1355260426820467E-3</v>
      </c>
      <c r="W137">
        <f t="shared" si="12"/>
        <v>6.2681273896961062E-3</v>
      </c>
      <c r="X137">
        <f t="shared" si="13"/>
        <v>7.2476973323375429E-3</v>
      </c>
      <c r="Y137">
        <f t="shared" si="14"/>
        <v>4.470455670080341E-3</v>
      </c>
      <c r="Z137">
        <f t="shared" si="15"/>
        <v>3.3929213598868527E-3</v>
      </c>
    </row>
    <row r="138" spans="1:26" x14ac:dyDescent="0.2">
      <c r="A138">
        <v>1.36</v>
      </c>
      <c r="B138">
        <v>-0.295688315309105</v>
      </c>
      <c r="C138">
        <v>0.77051324277578859</v>
      </c>
      <c r="U138">
        <v>1.36</v>
      </c>
      <c r="V138">
        <f t="shared" si="11"/>
        <v>2.5383531102483202E-3</v>
      </c>
      <c r="W138">
        <f t="shared" si="12"/>
        <v>5.6154841871612097E-3</v>
      </c>
      <c r="X138">
        <f t="shared" si="13"/>
        <v>6.49306040428849E-3</v>
      </c>
      <c r="Y138">
        <f t="shared" si="14"/>
        <v>4.1130084773484113E-3</v>
      </c>
      <c r="Z138">
        <f t="shared" si="15"/>
        <v>3.3929213598868527E-3</v>
      </c>
    </row>
    <row r="139" spans="1:26" x14ac:dyDescent="0.2">
      <c r="A139">
        <v>1.37</v>
      </c>
      <c r="B139">
        <v>2.8545173018521299E-2</v>
      </c>
      <c r="C139">
        <v>0.728968627421411</v>
      </c>
      <c r="U139">
        <v>1.37</v>
      </c>
      <c r="V139">
        <f t="shared" si="11"/>
        <v>2.6057898575886466E-3</v>
      </c>
      <c r="W139">
        <f t="shared" si="12"/>
        <v>5.6891850070784162E-3</v>
      </c>
      <c r="X139">
        <f t="shared" si="13"/>
        <v>6.5782790354195521E-3</v>
      </c>
      <c r="Y139">
        <f t="shared" si="14"/>
        <v>4.1533737965291275E-3</v>
      </c>
      <c r="Z139">
        <f t="shared" si="15"/>
        <v>3.3929213598868527E-3</v>
      </c>
    </row>
    <row r="140" spans="1:26" x14ac:dyDescent="0.2">
      <c r="A140">
        <v>1.38</v>
      </c>
      <c r="B140">
        <v>-0.48553966640302099</v>
      </c>
      <c r="C140">
        <v>0.68454710592868973</v>
      </c>
      <c r="U140">
        <v>1.38</v>
      </c>
      <c r="V140">
        <f t="shared" si="11"/>
        <v>2.4988662649444108E-3</v>
      </c>
      <c r="W140">
        <f t="shared" si="12"/>
        <v>5.5723294830922953E-3</v>
      </c>
      <c r="X140">
        <f t="shared" si="13"/>
        <v>6.443161572609951E-3</v>
      </c>
      <c r="Y140">
        <f t="shared" si="14"/>
        <v>4.0893730088984257E-3</v>
      </c>
      <c r="Z140">
        <f t="shared" si="15"/>
        <v>3.3929213598868527E-3</v>
      </c>
    </row>
    <row r="141" spans="1:26" x14ac:dyDescent="0.2">
      <c r="A141">
        <v>1.39</v>
      </c>
      <c r="B141">
        <v>0.66828678005824704</v>
      </c>
      <c r="C141">
        <v>0.63742398974869108</v>
      </c>
      <c r="U141">
        <v>1.39</v>
      </c>
      <c r="V141">
        <f t="shared" si="11"/>
        <v>2.7388485781407903E-3</v>
      </c>
      <c r="W141">
        <f t="shared" si="12"/>
        <v>5.8346033018300521E-3</v>
      </c>
      <c r="X141">
        <f t="shared" si="13"/>
        <v>6.7464229995446347E-3</v>
      </c>
      <c r="Y141">
        <f t="shared" si="14"/>
        <v>4.233018173470382E-3</v>
      </c>
      <c r="Z141">
        <f t="shared" si="15"/>
        <v>3.3929213598868527E-3</v>
      </c>
    </row>
    <row r="142" spans="1:26" x14ac:dyDescent="0.2">
      <c r="A142">
        <v>1.4</v>
      </c>
      <c r="B142">
        <v>1.19107319722127</v>
      </c>
      <c r="C142">
        <v>0.58778525229247336</v>
      </c>
      <c r="U142">
        <v>1.4</v>
      </c>
      <c r="V142">
        <f t="shared" si="11"/>
        <v>2.8475819964839115E-3</v>
      </c>
      <c r="W142">
        <f t="shared" si="12"/>
        <v>5.9534367628190036E-3</v>
      </c>
      <c r="X142">
        <f t="shared" si="13"/>
        <v>6.8838275072478231E-3</v>
      </c>
      <c r="Y142">
        <f t="shared" si="14"/>
        <v>4.2981022605613674E-3</v>
      </c>
      <c r="Z142">
        <f t="shared" si="15"/>
        <v>3.3929213598868527E-3</v>
      </c>
    </row>
    <row r="143" spans="1:26" x14ac:dyDescent="0.2">
      <c r="A143">
        <v>1.41</v>
      </c>
      <c r="B143">
        <v>0.32364905972121999</v>
      </c>
      <c r="C143">
        <v>0.53582679497899721</v>
      </c>
      <c r="U143">
        <v>1.41</v>
      </c>
      <c r="V143">
        <f t="shared" si="11"/>
        <v>2.6671679908264112E-3</v>
      </c>
      <c r="W143">
        <f t="shared" si="12"/>
        <v>5.756264439628473E-3</v>
      </c>
      <c r="X143">
        <f t="shared" si="13"/>
        <v>6.6558415025045319E-3</v>
      </c>
      <c r="Y143">
        <f t="shared" si="14"/>
        <v>4.1901126375404798E-3</v>
      </c>
      <c r="Z143">
        <f t="shared" si="15"/>
        <v>3.3929213598868527E-3</v>
      </c>
    </row>
    <row r="144" spans="1:26" x14ac:dyDescent="0.2">
      <c r="A144">
        <v>1.42</v>
      </c>
      <c r="B144">
        <v>0.25096792804101498</v>
      </c>
      <c r="C144">
        <v>0.48175367410171621</v>
      </c>
      <c r="U144">
        <v>1.42</v>
      </c>
      <c r="V144">
        <f t="shared" si="11"/>
        <v>2.6520511713429952E-3</v>
      </c>
      <c r="W144">
        <f t="shared" si="12"/>
        <v>5.7397434472258348E-3</v>
      </c>
      <c r="X144">
        <f t="shared" si="13"/>
        <v>6.6367386436888345E-3</v>
      </c>
      <c r="Y144">
        <f t="shared" si="14"/>
        <v>4.1810642289574571E-3</v>
      </c>
      <c r="Z144">
        <f t="shared" si="15"/>
        <v>3.3929213598868527E-3</v>
      </c>
    </row>
    <row r="145" spans="1:26" x14ac:dyDescent="0.2">
      <c r="A145">
        <v>1.43</v>
      </c>
      <c r="B145">
        <v>2.9186800899817702</v>
      </c>
      <c r="C145">
        <v>0.42577929156507394</v>
      </c>
      <c r="U145">
        <v>1.43</v>
      </c>
      <c r="V145">
        <f t="shared" si="11"/>
        <v>3.2069038855688935E-3</v>
      </c>
      <c r="W145">
        <f t="shared" si="12"/>
        <v>6.3461353861098985E-3</v>
      </c>
      <c r="X145">
        <f t="shared" si="13"/>
        <v>7.3378962565710613E-3</v>
      </c>
      <c r="Y145">
        <f t="shared" si="14"/>
        <v>4.5131799936011432E-3</v>
      </c>
      <c r="Z145">
        <f t="shared" si="15"/>
        <v>3.3929213598868527E-3</v>
      </c>
    </row>
    <row r="146" spans="1:26" x14ac:dyDescent="0.2">
      <c r="A146">
        <v>1.44</v>
      </c>
      <c r="B146">
        <v>-1.24312336059258</v>
      </c>
      <c r="C146">
        <v>0.36812455268467797</v>
      </c>
      <c r="U146">
        <v>1.44</v>
      </c>
      <c r="V146">
        <f t="shared" si="11"/>
        <v>2.3412977779946951E-3</v>
      </c>
      <c r="W146">
        <f t="shared" si="12"/>
        <v>5.4001247558580229E-3</v>
      </c>
      <c r="X146">
        <f t="shared" si="13"/>
        <v>6.2440450479133679E-3</v>
      </c>
      <c r="Y146">
        <f t="shared" si="14"/>
        <v>3.9950579281836044E-3</v>
      </c>
      <c r="Z146">
        <f t="shared" si="15"/>
        <v>3.3929213598868527E-3</v>
      </c>
    </row>
    <row r="147" spans="1:26" x14ac:dyDescent="0.2">
      <c r="A147">
        <v>1.45</v>
      </c>
      <c r="B147">
        <v>-0.13528690786640901</v>
      </c>
      <c r="C147">
        <v>0.30901699437494778</v>
      </c>
      <c r="U147">
        <v>1.45</v>
      </c>
      <c r="V147">
        <f t="shared" si="11"/>
        <v>2.5717147140806042E-3</v>
      </c>
      <c r="W147">
        <f t="shared" si="12"/>
        <v>5.6519446876029632E-3</v>
      </c>
      <c r="X147">
        <f t="shared" si="13"/>
        <v>6.5352188760869068E-3</v>
      </c>
      <c r="Y147">
        <f t="shared" si="14"/>
        <v>4.1329775867758687E-3</v>
      </c>
      <c r="Z147">
        <f t="shared" si="15"/>
        <v>3.3929213598868527E-3</v>
      </c>
    </row>
    <row r="148" spans="1:26" x14ac:dyDescent="0.2">
      <c r="A148">
        <v>1.46</v>
      </c>
      <c r="B148">
        <v>1.35782744874637</v>
      </c>
      <c r="C148">
        <v>0.24868988716485549</v>
      </c>
      <c r="U148">
        <v>1.46</v>
      </c>
      <c r="V148">
        <f t="shared" si="11"/>
        <v>2.8822649170731022E-3</v>
      </c>
      <c r="W148">
        <f t="shared" si="12"/>
        <v>5.9913413146451275E-3</v>
      </c>
      <c r="X148">
        <f t="shared" si="13"/>
        <v>6.9276557037846785E-3</v>
      </c>
      <c r="Y148">
        <f t="shared" si="14"/>
        <v>4.3188622647863184E-3</v>
      </c>
      <c r="Z148">
        <f t="shared" si="15"/>
        <v>3.3929213598868527E-3</v>
      </c>
    </row>
    <row r="149" spans="1:26" x14ac:dyDescent="0.2">
      <c r="A149">
        <v>1.47</v>
      </c>
      <c r="B149">
        <v>0.26726928022673802</v>
      </c>
      <c r="C149">
        <v>0.18738131458572568</v>
      </c>
      <c r="U149">
        <v>1.47</v>
      </c>
      <c r="V149">
        <f t="shared" si="11"/>
        <v>2.6554416606299727E-3</v>
      </c>
      <c r="W149">
        <f t="shared" si="12"/>
        <v>5.7434488726834081E-3</v>
      </c>
      <c r="X149">
        <f t="shared" si="13"/>
        <v>6.6410231453484818E-3</v>
      </c>
      <c r="Y149">
        <f t="shared" si="14"/>
        <v>4.1830936593147223E-3</v>
      </c>
      <c r="Z149">
        <f t="shared" si="15"/>
        <v>3.3929213598868527E-3</v>
      </c>
    </row>
    <row r="150" spans="1:26" x14ac:dyDescent="0.2">
      <c r="A150">
        <v>1.48</v>
      </c>
      <c r="B150">
        <v>0.34895713215067398</v>
      </c>
      <c r="C150">
        <v>0.1253332335643039</v>
      </c>
      <c r="U150">
        <v>1.48</v>
      </c>
      <c r="V150">
        <f t="shared" si="11"/>
        <v>2.6724317718593289E-3</v>
      </c>
      <c r="W150">
        <f t="shared" si="12"/>
        <v>5.7620171633776312E-3</v>
      </c>
      <c r="X150">
        <f t="shared" si="13"/>
        <v>6.6624932499848065E-3</v>
      </c>
      <c r="Y150">
        <f t="shared" si="14"/>
        <v>4.1932633559524889E-3</v>
      </c>
      <c r="Z150">
        <f t="shared" si="15"/>
        <v>3.3929213598868527E-3</v>
      </c>
    </row>
    <row r="151" spans="1:26" x14ac:dyDescent="0.2">
      <c r="A151">
        <v>1.49</v>
      </c>
      <c r="B151">
        <v>0.90205632752110798</v>
      </c>
      <c r="C151">
        <v>6.2790519529313388E-2</v>
      </c>
      <c r="U151">
        <v>1.49</v>
      </c>
      <c r="V151">
        <f t="shared" si="11"/>
        <v>2.7874698911008683E-3</v>
      </c>
      <c r="W151">
        <f t="shared" si="12"/>
        <v>5.8877409570690358E-3</v>
      </c>
      <c r="X151">
        <f t="shared" si="13"/>
        <v>6.8078648972883446E-3</v>
      </c>
      <c r="Y151">
        <f t="shared" si="14"/>
        <v>4.2621212203109212E-3</v>
      </c>
      <c r="Z151">
        <f t="shared" si="15"/>
        <v>3.3929213598868527E-3</v>
      </c>
    </row>
    <row r="152" spans="1:26" x14ac:dyDescent="0.2">
      <c r="A152">
        <v>1.5</v>
      </c>
      <c r="B152">
        <v>-2.6877575873974598E-2</v>
      </c>
      <c r="C152">
        <v>3.67544536472586E-16</v>
      </c>
      <c r="U152">
        <v>1.5</v>
      </c>
      <c r="V152">
        <f t="shared" si="11"/>
        <v>2.5942625784872572E-3</v>
      </c>
      <c r="W152">
        <f t="shared" si="12"/>
        <v>5.6765869807100999E-3</v>
      </c>
      <c r="X152">
        <f t="shared" si="13"/>
        <v>6.5637122156302075E-3</v>
      </c>
      <c r="Y152">
        <f t="shared" si="14"/>
        <v>4.1464739634475504E-3</v>
      </c>
      <c r="Z152">
        <f t="shared" si="15"/>
        <v>3.3929213598868527E-3</v>
      </c>
    </row>
    <row r="153" spans="1:26" x14ac:dyDescent="0.2">
      <c r="A153">
        <v>1.51</v>
      </c>
      <c r="B153">
        <v>-0.78269619189031703</v>
      </c>
      <c r="C153">
        <v>-6.2790519529312652E-2</v>
      </c>
      <c r="U153">
        <v>1.51</v>
      </c>
      <c r="V153">
        <f t="shared" si="11"/>
        <v>2.4370612070116929E-3</v>
      </c>
      <c r="W153">
        <f t="shared" si="12"/>
        <v>5.5047834696156381E-3</v>
      </c>
      <c r="X153">
        <f t="shared" si="13"/>
        <v>6.3650596082992757E-3</v>
      </c>
      <c r="Y153">
        <f t="shared" si="14"/>
        <v>4.052378625437926E-3</v>
      </c>
      <c r="Z153">
        <f t="shared" si="15"/>
        <v>3.3929213598868527E-3</v>
      </c>
    </row>
    <row r="154" spans="1:26" x14ac:dyDescent="0.2">
      <c r="A154">
        <v>1.52</v>
      </c>
      <c r="B154">
        <v>-1.1145909683822699</v>
      </c>
      <c r="C154">
        <v>-0.12533323356430318</v>
      </c>
      <c r="U154">
        <v>1.52</v>
      </c>
      <c r="V154">
        <f t="shared" si="11"/>
        <v>2.3680310019538928E-3</v>
      </c>
      <c r="W154">
        <f t="shared" si="12"/>
        <v>5.4293411786917045E-3</v>
      </c>
      <c r="X154">
        <f t="shared" si="13"/>
        <v>6.2778273526859565E-3</v>
      </c>
      <c r="Y154">
        <f t="shared" si="14"/>
        <v>4.0110595172341088E-3</v>
      </c>
      <c r="Z154">
        <f t="shared" si="15"/>
        <v>3.3929213598868527E-3</v>
      </c>
    </row>
    <row r="155" spans="1:26" x14ac:dyDescent="0.2">
      <c r="A155">
        <v>1.53</v>
      </c>
      <c r="B155">
        <v>0.63418097068843604</v>
      </c>
      <c r="C155">
        <v>-0.18738131458572496</v>
      </c>
      <c r="U155">
        <v>1.53</v>
      </c>
      <c r="V155">
        <f t="shared" si="11"/>
        <v>2.7317549714280091E-3</v>
      </c>
      <c r="W155">
        <f t="shared" si="12"/>
        <v>5.8268507833364805E-3</v>
      </c>
      <c r="X155">
        <f t="shared" si="13"/>
        <v>6.7374589335466913E-3</v>
      </c>
      <c r="Y155">
        <f t="shared" si="14"/>
        <v>4.2287721842968707E-3</v>
      </c>
      <c r="Z155">
        <f t="shared" si="15"/>
        <v>3.3929213598868527E-3</v>
      </c>
    </row>
    <row r="156" spans="1:26" x14ac:dyDescent="0.2">
      <c r="A156">
        <v>1.54</v>
      </c>
      <c r="B156">
        <v>-0.671113895491804</v>
      </c>
      <c r="C156">
        <v>-0.24868988716485477</v>
      </c>
      <c r="U156">
        <v>1.54</v>
      </c>
      <c r="V156">
        <f t="shared" si="11"/>
        <v>2.4602690106494112E-3</v>
      </c>
      <c r="W156">
        <f t="shared" si="12"/>
        <v>5.530147002467325E-3</v>
      </c>
      <c r="X156">
        <f t="shared" si="13"/>
        <v>6.3943869014378958E-3</v>
      </c>
      <c r="Y156">
        <f t="shared" si="14"/>
        <v>4.0662700190514448E-3</v>
      </c>
      <c r="Z156">
        <f t="shared" si="15"/>
        <v>3.3929213598868527E-3</v>
      </c>
    </row>
    <row r="157" spans="1:26" x14ac:dyDescent="0.2">
      <c r="A157">
        <v>1.55</v>
      </c>
      <c r="B157">
        <v>0.53362237247022404</v>
      </c>
      <c r="C157">
        <v>-0.30901699437494706</v>
      </c>
      <c r="U157">
        <v>1.55</v>
      </c>
      <c r="V157">
        <f t="shared" si="11"/>
        <v>2.7108399671947432E-3</v>
      </c>
      <c r="W157">
        <f t="shared" si="12"/>
        <v>5.8039930237119772E-3</v>
      </c>
      <c r="X157">
        <f t="shared" si="13"/>
        <v>6.7110290106759379E-3</v>
      </c>
      <c r="Y157">
        <f t="shared" si="14"/>
        <v>4.2162531816041507E-3</v>
      </c>
      <c r="Z157">
        <f t="shared" si="15"/>
        <v>3.3929213598868527E-3</v>
      </c>
    </row>
    <row r="158" spans="1:26" x14ac:dyDescent="0.2">
      <c r="A158">
        <v>1.56</v>
      </c>
      <c r="B158">
        <v>-0.303893373200119</v>
      </c>
      <c r="C158">
        <v>-0.36812455268467725</v>
      </c>
      <c r="U158">
        <v>1.56</v>
      </c>
      <c r="V158">
        <f t="shared" si="11"/>
        <v>2.5366465548312253E-3</v>
      </c>
      <c r="W158">
        <f t="shared" si="12"/>
        <v>5.6136191130223391E-3</v>
      </c>
      <c r="X158">
        <f t="shared" si="13"/>
        <v>6.4909038602330629E-3</v>
      </c>
      <c r="Y158">
        <f t="shared" si="14"/>
        <v>4.1119869919294455E-3</v>
      </c>
      <c r="Z158">
        <f t="shared" si="15"/>
        <v>3.3929213598868527E-3</v>
      </c>
    </row>
    <row r="159" spans="1:26" x14ac:dyDescent="0.2">
      <c r="A159">
        <v>1.57</v>
      </c>
      <c r="B159">
        <v>-0.797109988002495</v>
      </c>
      <c r="C159">
        <v>-0.42577929156507327</v>
      </c>
      <c r="U159">
        <v>1.57</v>
      </c>
      <c r="V159">
        <f t="shared" si="11"/>
        <v>2.434063307159813E-3</v>
      </c>
      <c r="W159">
        <f t="shared" si="12"/>
        <v>5.5015071004871239E-3</v>
      </c>
      <c r="X159">
        <f t="shared" si="13"/>
        <v>6.3612712150015399E-3</v>
      </c>
      <c r="Y159">
        <f t="shared" si="14"/>
        <v>4.0505841856233503E-3</v>
      </c>
      <c r="Z159">
        <f t="shared" si="15"/>
        <v>3.3929213598868527E-3</v>
      </c>
    </row>
    <row r="160" spans="1:26" x14ac:dyDescent="0.2">
      <c r="A160">
        <v>1.58</v>
      </c>
      <c r="B160">
        <v>0.41354704656746</v>
      </c>
      <c r="C160">
        <v>-0.48175367410171555</v>
      </c>
      <c r="U160">
        <v>1.58</v>
      </c>
      <c r="V160">
        <f t="shared" si="11"/>
        <v>2.6858657134355823E-3</v>
      </c>
      <c r="W160">
        <f t="shared" si="12"/>
        <v>5.7766989585106773E-3</v>
      </c>
      <c r="X160">
        <f t="shared" si="13"/>
        <v>6.6794694855977941E-3</v>
      </c>
      <c r="Y160">
        <f t="shared" si="14"/>
        <v>4.2013044516602026E-3</v>
      </c>
      <c r="Z160">
        <f t="shared" si="15"/>
        <v>3.3929213598868527E-3</v>
      </c>
    </row>
    <row r="161" spans="1:26" x14ac:dyDescent="0.2">
      <c r="A161">
        <v>1.59</v>
      </c>
      <c r="B161">
        <v>-0.43939913669307401</v>
      </c>
      <c r="C161">
        <v>-0.53582679497899655</v>
      </c>
      <c r="U161">
        <v>1.59</v>
      </c>
      <c r="V161">
        <f t="shared" si="11"/>
        <v>2.5084629517649107E-3</v>
      </c>
      <c r="W161">
        <f t="shared" si="12"/>
        <v>5.582817588095197E-3</v>
      </c>
      <c r="X161">
        <f t="shared" si="13"/>
        <v>6.4552887369007982E-3</v>
      </c>
      <c r="Y161">
        <f t="shared" si="14"/>
        <v>4.0951172557944383E-3</v>
      </c>
      <c r="Z161">
        <f t="shared" si="15"/>
        <v>3.3929213598868527E-3</v>
      </c>
    </row>
    <row r="162" spans="1:26" x14ac:dyDescent="0.2">
      <c r="A162">
        <v>1.6</v>
      </c>
      <c r="B162">
        <v>7.1352209471520003E-2</v>
      </c>
      <c r="C162">
        <v>-0.5877852522924728</v>
      </c>
      <c r="U162">
        <v>1.6</v>
      </c>
      <c r="V162">
        <f t="shared" si="11"/>
        <v>2.6146932170675171E-3</v>
      </c>
      <c r="W162">
        <f t="shared" si="12"/>
        <v>5.6989153828674328E-3</v>
      </c>
      <c r="X162">
        <f t="shared" si="13"/>
        <v>6.5895300541471916E-3</v>
      </c>
      <c r="Y162">
        <f t="shared" si="14"/>
        <v>4.1587030415078576E-3</v>
      </c>
      <c r="Z162">
        <f t="shared" si="15"/>
        <v>3.3929213598868527E-3</v>
      </c>
    </row>
    <row r="163" spans="1:26" x14ac:dyDescent="0.2">
      <c r="A163">
        <v>1.61</v>
      </c>
      <c r="B163">
        <v>9.7363604507578597E-2</v>
      </c>
      <c r="C163">
        <v>-0.63742398974869052</v>
      </c>
      <c r="U163">
        <v>1.61</v>
      </c>
      <c r="V163">
        <f t="shared" si="11"/>
        <v>2.6201032809201551E-3</v>
      </c>
      <c r="W163">
        <f t="shared" si="12"/>
        <v>5.7048279773722005E-3</v>
      </c>
      <c r="X163">
        <f t="shared" si="13"/>
        <v>6.5963666566530446E-3</v>
      </c>
      <c r="Y163">
        <f t="shared" si="14"/>
        <v>4.1619413197880612E-3</v>
      </c>
      <c r="Z163">
        <f t="shared" si="15"/>
        <v>3.3929213598868527E-3</v>
      </c>
    </row>
    <row r="164" spans="1:26" x14ac:dyDescent="0.2">
      <c r="A164">
        <v>1.62</v>
      </c>
      <c r="B164">
        <v>0.31089421296616199</v>
      </c>
      <c r="C164">
        <v>-0.68454710592868917</v>
      </c>
      <c r="U164">
        <v>1.62</v>
      </c>
      <c r="V164">
        <f t="shared" si="11"/>
        <v>2.6645151329047264E-3</v>
      </c>
      <c r="W164">
        <f t="shared" si="12"/>
        <v>5.7533651627258466E-3</v>
      </c>
      <c r="X164">
        <f t="shared" si="13"/>
        <v>6.6524891326233118E-3</v>
      </c>
      <c r="Y164">
        <f t="shared" si="14"/>
        <v>4.1885247279663503E-3</v>
      </c>
      <c r="Z164">
        <f t="shared" si="15"/>
        <v>3.3929213598868527E-3</v>
      </c>
    </row>
    <row r="165" spans="1:26" x14ac:dyDescent="0.2">
      <c r="A165">
        <v>1.63</v>
      </c>
      <c r="B165">
        <v>1.3600260437326199</v>
      </c>
      <c r="C165">
        <v>-0.72896862742141055</v>
      </c>
      <c r="U165">
        <v>1.63</v>
      </c>
      <c r="V165">
        <f t="shared" si="11"/>
        <v>2.8827221989391927E-3</v>
      </c>
      <c r="W165">
        <f t="shared" si="12"/>
        <v>5.9918410725633749E-3</v>
      </c>
      <c r="X165">
        <f t="shared" si="13"/>
        <v>6.928233562833435E-3</v>
      </c>
      <c r="Y165">
        <f t="shared" si="14"/>
        <v>4.3191359779947442E-3</v>
      </c>
      <c r="Z165">
        <f t="shared" si="15"/>
        <v>3.3929213598868527E-3</v>
      </c>
    </row>
    <row r="166" spans="1:26" x14ac:dyDescent="0.2">
      <c r="A166">
        <v>1.64</v>
      </c>
      <c r="B166">
        <v>-1.7967328611217901</v>
      </c>
      <c r="C166">
        <v>-0.77051324277578803</v>
      </c>
      <c r="U166">
        <v>1.64</v>
      </c>
      <c r="V166">
        <f t="shared" si="11"/>
        <v>2.2261535212895751E-3</v>
      </c>
      <c r="W166">
        <f t="shared" si="12"/>
        <v>5.2742849657937442E-3</v>
      </c>
      <c r="X166">
        <f t="shared" si="13"/>
        <v>6.0985392765644858E-3</v>
      </c>
      <c r="Y166">
        <f t="shared" si="14"/>
        <v>3.9261365335873785E-3</v>
      </c>
      <c r="Z166">
        <f t="shared" si="15"/>
        <v>3.3929213598868527E-3</v>
      </c>
    </row>
    <row r="167" spans="1:26" x14ac:dyDescent="0.2">
      <c r="A167">
        <v>1.65</v>
      </c>
      <c r="B167">
        <v>-0.100837762454867</v>
      </c>
      <c r="C167">
        <v>-0.80901699437494723</v>
      </c>
      <c r="U167">
        <v>1.65</v>
      </c>
      <c r="V167">
        <f t="shared" si="11"/>
        <v>2.5788797306468786E-3</v>
      </c>
      <c r="W167">
        <f t="shared" si="12"/>
        <v>5.6597752490769593E-3</v>
      </c>
      <c r="X167">
        <f t="shared" si="13"/>
        <v>6.5442731814603231E-3</v>
      </c>
      <c r="Y167">
        <f t="shared" si="14"/>
        <v>4.1372663194333501E-3</v>
      </c>
      <c r="Z167">
        <f t="shared" si="15"/>
        <v>3.3929213598868527E-3</v>
      </c>
    </row>
    <row r="168" spans="1:26" x14ac:dyDescent="0.2">
      <c r="A168">
        <v>1.66</v>
      </c>
      <c r="B168">
        <v>-0.40905953156039598</v>
      </c>
      <c r="C168">
        <v>-0.84432792550201463</v>
      </c>
      <c r="U168">
        <v>1.66</v>
      </c>
      <c r="V168">
        <f t="shared" si="11"/>
        <v>2.5147732323478659E-3</v>
      </c>
      <c r="W168">
        <f t="shared" si="12"/>
        <v>5.5897140187685865E-3</v>
      </c>
      <c r="X168">
        <f t="shared" si="13"/>
        <v>6.4632629274503292E-3</v>
      </c>
      <c r="Y168">
        <f t="shared" si="14"/>
        <v>4.0988943728692794E-3</v>
      </c>
      <c r="Z168">
        <f t="shared" si="15"/>
        <v>3.3929213598868527E-3</v>
      </c>
    </row>
    <row r="169" spans="1:26" x14ac:dyDescent="0.2">
      <c r="A169">
        <v>1.67</v>
      </c>
      <c r="B169">
        <v>0.71170694936046497</v>
      </c>
      <c r="C169">
        <v>-0.87630668004386303</v>
      </c>
      <c r="U169">
        <v>1.67</v>
      </c>
      <c r="V169">
        <f t="shared" si="11"/>
        <v>2.7478794620319361E-3</v>
      </c>
      <c r="W169">
        <f t="shared" si="12"/>
        <v>5.8444730475340602E-3</v>
      </c>
      <c r="X169">
        <f t="shared" si="13"/>
        <v>6.7578351686283997E-3</v>
      </c>
      <c r="Y169">
        <f t="shared" si="14"/>
        <v>4.23842375017933E-3</v>
      </c>
      <c r="Z169">
        <f t="shared" si="15"/>
        <v>3.3929213598868527E-3</v>
      </c>
    </row>
    <row r="170" spans="1:26" x14ac:dyDescent="0.2">
      <c r="A170">
        <v>1.68</v>
      </c>
      <c r="B170">
        <v>0.71748568858054695</v>
      </c>
      <c r="C170">
        <v>-0.90482705246601891</v>
      </c>
      <c r="U170">
        <v>1.68</v>
      </c>
      <c r="V170">
        <f t="shared" si="11"/>
        <v>2.7490813717382413E-3</v>
      </c>
      <c r="W170">
        <f t="shared" si="12"/>
        <v>5.8457866003715688E-3</v>
      </c>
      <c r="X170">
        <f t="shared" si="13"/>
        <v>6.7593540007778461E-3</v>
      </c>
      <c r="Y170">
        <f t="shared" si="14"/>
        <v>4.2391431720203128E-3</v>
      </c>
      <c r="Z170">
        <f t="shared" si="15"/>
        <v>3.3929213598868527E-3</v>
      </c>
    </row>
    <row r="171" spans="1:26" x14ac:dyDescent="0.2">
      <c r="A171">
        <v>1.69</v>
      </c>
      <c r="B171">
        <v>-2.01135832366902</v>
      </c>
      <c r="C171">
        <v>-0.92977648588825135</v>
      </c>
      <c r="U171">
        <v>1.69</v>
      </c>
      <c r="V171">
        <f t="shared" si="11"/>
        <v>2.1815139525477641E-3</v>
      </c>
      <c r="W171">
        <f t="shared" si="12"/>
        <v>5.225498911501732E-3</v>
      </c>
      <c r="X171">
        <f t="shared" si="13"/>
        <v>6.0421290389345459E-3</v>
      </c>
      <c r="Y171">
        <f t="shared" si="14"/>
        <v>3.8994168219847513E-3</v>
      </c>
      <c r="Z171">
        <f t="shared" si="15"/>
        <v>3.3929213598868527E-3</v>
      </c>
    </row>
    <row r="172" spans="1:26" x14ac:dyDescent="0.2">
      <c r="A172">
        <v>1.7</v>
      </c>
      <c r="B172">
        <v>-4.5527188022339203E-2</v>
      </c>
      <c r="C172">
        <v>-0.95105651629515342</v>
      </c>
      <c r="U172">
        <v>1.7</v>
      </c>
      <c r="V172">
        <f t="shared" si="11"/>
        <v>2.5903836787815812E-3</v>
      </c>
      <c r="W172">
        <f t="shared" si="12"/>
        <v>5.6723477773089892E-3</v>
      </c>
      <c r="X172">
        <f t="shared" si="13"/>
        <v>6.5588105183175503E-3</v>
      </c>
      <c r="Y172">
        <f t="shared" si="14"/>
        <v>4.1441521874001465E-3</v>
      </c>
      <c r="Z172">
        <f t="shared" si="15"/>
        <v>3.3929213598868527E-3</v>
      </c>
    </row>
    <row r="173" spans="1:26" x14ac:dyDescent="0.2">
      <c r="A173">
        <v>1.71</v>
      </c>
      <c r="B173">
        <v>1.16108902477734</v>
      </c>
      <c r="C173">
        <v>-0.96858316112863097</v>
      </c>
      <c r="U173">
        <v>1.71</v>
      </c>
      <c r="V173">
        <f t="shared" si="11"/>
        <v>2.8413456417145763E-3</v>
      </c>
      <c r="W173">
        <f t="shared" si="12"/>
        <v>5.9466211247889691E-3</v>
      </c>
      <c r="X173">
        <f t="shared" si="13"/>
        <v>6.8759467354483116E-3</v>
      </c>
      <c r="Y173">
        <f t="shared" si="14"/>
        <v>4.2943693929377554E-3</v>
      </c>
      <c r="Z173">
        <f t="shared" si="15"/>
        <v>3.3929213598868527E-3</v>
      </c>
    </row>
    <row r="174" spans="1:26" x14ac:dyDescent="0.2">
      <c r="A174">
        <v>1.72</v>
      </c>
      <c r="B174">
        <v>0.72323412532656906</v>
      </c>
      <c r="C174">
        <v>-0.9822872507286885</v>
      </c>
      <c r="U174">
        <v>1.72</v>
      </c>
      <c r="V174">
        <f t="shared" si="11"/>
        <v>2.7502769788867896E-3</v>
      </c>
      <c r="W174">
        <f t="shared" si="12"/>
        <v>5.8470932652185878E-3</v>
      </c>
      <c r="X174">
        <f t="shared" si="13"/>
        <v>6.7608648684959411E-3</v>
      </c>
      <c r="Y174">
        <f t="shared" si="14"/>
        <v>4.2398588213668383E-3</v>
      </c>
      <c r="Z174">
        <f t="shared" si="15"/>
        <v>3.3929213598868527E-3</v>
      </c>
    </row>
    <row r="175" spans="1:26" x14ac:dyDescent="0.2">
      <c r="A175">
        <v>1.73</v>
      </c>
      <c r="B175">
        <v>-0.33912031742323001</v>
      </c>
      <c r="C175">
        <v>-0.99211470131447788</v>
      </c>
      <c r="U175">
        <v>1.73</v>
      </c>
      <c r="V175">
        <f t="shared" si="11"/>
        <v>2.5293197652716433E-3</v>
      </c>
      <c r="W175">
        <f t="shared" si="12"/>
        <v>5.605611751766066E-3</v>
      </c>
      <c r="X175">
        <f t="shared" si="13"/>
        <v>6.4816451251742393E-3</v>
      </c>
      <c r="Y175">
        <f t="shared" si="14"/>
        <v>4.1076014275182506E-3</v>
      </c>
      <c r="Z175">
        <f t="shared" si="15"/>
        <v>3.3929213598868527E-3</v>
      </c>
    </row>
    <row r="176" spans="1:26" x14ac:dyDescent="0.2">
      <c r="A176">
        <v>1.74</v>
      </c>
      <c r="B176">
        <v>-0.98610249758815904</v>
      </c>
      <c r="C176">
        <v>-0.99802672842827156</v>
      </c>
      <c r="U176">
        <v>1.74</v>
      </c>
      <c r="V176">
        <f t="shared" si="11"/>
        <v>2.3947550907757477E-3</v>
      </c>
      <c r="W176">
        <f t="shared" si="12"/>
        <v>5.4585476178423244E-3</v>
      </c>
      <c r="X176">
        <f t="shared" si="13"/>
        <v>6.3115981135462079E-3</v>
      </c>
      <c r="Y176">
        <f t="shared" si="14"/>
        <v>4.0270556383053711E-3</v>
      </c>
      <c r="Z176">
        <f t="shared" si="15"/>
        <v>3.3929213598868527E-3</v>
      </c>
    </row>
    <row r="177" spans="1:26" x14ac:dyDescent="0.2">
      <c r="A177">
        <v>1.75</v>
      </c>
      <c r="B177">
        <v>-1.7188320515509199</v>
      </c>
      <c r="C177">
        <v>-1</v>
      </c>
      <c r="U177">
        <v>1.75</v>
      </c>
      <c r="V177">
        <f t="shared" si="11"/>
        <v>2.2423559723063848E-3</v>
      </c>
      <c r="W177">
        <f t="shared" si="12"/>
        <v>5.2919924320002764E-3</v>
      </c>
      <c r="X177">
        <f t="shared" si="13"/>
        <v>6.1190140288483186E-3</v>
      </c>
      <c r="Y177">
        <f t="shared" si="14"/>
        <v>3.9358347638935188E-3</v>
      </c>
      <c r="Z177">
        <f t="shared" si="15"/>
        <v>3.3929213598868527E-3</v>
      </c>
    </row>
    <row r="178" spans="1:26" x14ac:dyDescent="0.2">
      <c r="A178">
        <v>1.76</v>
      </c>
      <c r="B178">
        <v>7.8163539396162805E-3</v>
      </c>
      <c r="C178">
        <v>-0.99802672842827156</v>
      </c>
      <c r="U178">
        <v>1.76</v>
      </c>
      <c r="V178">
        <f t="shared" si="11"/>
        <v>2.6014785073265323E-3</v>
      </c>
      <c r="W178">
        <f t="shared" si="12"/>
        <v>5.6844731836023432E-3</v>
      </c>
      <c r="X178">
        <f t="shared" si="13"/>
        <v>6.5728308579472644E-3</v>
      </c>
      <c r="Y178">
        <f t="shared" si="14"/>
        <v>4.1507931704418133E-3</v>
      </c>
      <c r="Z178">
        <f t="shared" si="15"/>
        <v>3.3929213598868527E-3</v>
      </c>
    </row>
    <row r="179" spans="1:26" x14ac:dyDescent="0.2">
      <c r="A179">
        <v>1.77</v>
      </c>
      <c r="B179">
        <v>-0.16222353867012601</v>
      </c>
      <c r="C179">
        <v>-0.99211470131447799</v>
      </c>
      <c r="U179">
        <v>1.77</v>
      </c>
      <c r="V179">
        <f t="shared" si="11"/>
        <v>2.5661122120840363E-3</v>
      </c>
      <c r="W179">
        <f t="shared" si="12"/>
        <v>5.6458217797371504E-3</v>
      </c>
      <c r="X179">
        <f t="shared" si="13"/>
        <v>6.5281390928843275E-3</v>
      </c>
      <c r="Y179">
        <f t="shared" si="14"/>
        <v>4.129624121636739E-3</v>
      </c>
      <c r="Z179">
        <f t="shared" si="15"/>
        <v>3.3929213598868527E-3</v>
      </c>
    </row>
    <row r="180" spans="1:26" x14ac:dyDescent="0.2">
      <c r="A180">
        <v>1.78</v>
      </c>
      <c r="B180">
        <v>-0.74797662253319996</v>
      </c>
      <c r="C180">
        <v>-0.98228725072868861</v>
      </c>
      <c r="U180">
        <v>1.78</v>
      </c>
      <c r="V180">
        <f t="shared" si="11"/>
        <v>2.4442824685740857E-3</v>
      </c>
      <c r="W180">
        <f t="shared" si="12"/>
        <v>5.5126755005776157E-3</v>
      </c>
      <c r="X180">
        <f t="shared" si="13"/>
        <v>6.3741849894847127E-3</v>
      </c>
      <c r="Y180">
        <f t="shared" si="14"/>
        <v>4.0567010244169635E-3</v>
      </c>
      <c r="Z180">
        <f t="shared" si="15"/>
        <v>3.3929213598868527E-3</v>
      </c>
    </row>
    <row r="181" spans="1:26" x14ac:dyDescent="0.2">
      <c r="A181">
        <v>1.79</v>
      </c>
      <c r="B181">
        <v>0.69291552469831996</v>
      </c>
      <c r="C181">
        <v>-0.96858316112863119</v>
      </c>
      <c r="U181">
        <v>1.79</v>
      </c>
      <c r="V181">
        <f t="shared" si="11"/>
        <v>2.743971066993403E-3</v>
      </c>
      <c r="W181">
        <f t="shared" si="12"/>
        <v>5.8402016090341197E-3</v>
      </c>
      <c r="X181">
        <f t="shared" si="13"/>
        <v>6.7528961985825527E-3</v>
      </c>
      <c r="Y181">
        <f t="shared" si="14"/>
        <v>4.2360843192394233E-3</v>
      </c>
      <c r="Z181">
        <f t="shared" si="15"/>
        <v>3.3929213598868527E-3</v>
      </c>
    </row>
    <row r="182" spans="1:26" x14ac:dyDescent="0.2">
      <c r="A182">
        <v>1.8</v>
      </c>
      <c r="B182">
        <v>1.35457815907707</v>
      </c>
      <c r="C182">
        <v>-0.95105651629515375</v>
      </c>
      <c r="U182">
        <v>1.8</v>
      </c>
      <c r="V182">
        <f t="shared" si="11"/>
        <v>2.8815891030861064E-3</v>
      </c>
      <c r="W182">
        <f t="shared" si="12"/>
        <v>5.9906027255684381E-3</v>
      </c>
      <c r="X182">
        <f t="shared" si="13"/>
        <v>6.9268016895395919E-3</v>
      </c>
      <c r="Y182">
        <f t="shared" si="14"/>
        <v>4.318457745761191E-3</v>
      </c>
      <c r="Z182">
        <f t="shared" si="15"/>
        <v>3.3929213598868527E-3</v>
      </c>
    </row>
    <row r="183" spans="1:26" x14ac:dyDescent="0.2">
      <c r="A183">
        <v>1.81</v>
      </c>
      <c r="B183">
        <v>-1.7640955598508901</v>
      </c>
      <c r="C183">
        <v>-0.92977648588825168</v>
      </c>
      <c r="U183">
        <v>1.81</v>
      </c>
      <c r="V183">
        <f t="shared" si="11"/>
        <v>2.232941695611198E-3</v>
      </c>
      <c r="W183">
        <f t="shared" si="12"/>
        <v>5.2817036808560204E-3</v>
      </c>
      <c r="X183">
        <f t="shared" si="13"/>
        <v>6.107117373023504E-3</v>
      </c>
      <c r="Y183">
        <f t="shared" si="14"/>
        <v>3.9301997014291471E-3</v>
      </c>
      <c r="Z183">
        <f t="shared" si="15"/>
        <v>3.3929213598868527E-3</v>
      </c>
    </row>
    <row r="184" spans="1:26" x14ac:dyDescent="0.2">
      <c r="A184">
        <v>1.82</v>
      </c>
      <c r="B184">
        <v>-0.25621713288020198</v>
      </c>
      <c r="C184">
        <v>-0.90482705246601924</v>
      </c>
      <c r="U184">
        <v>1.82</v>
      </c>
      <c r="V184">
        <f t="shared" si="11"/>
        <v>2.5465626513737952E-3</v>
      </c>
      <c r="W184">
        <f t="shared" si="12"/>
        <v>5.6244562971154181E-3</v>
      </c>
      <c r="X184">
        <f t="shared" si="13"/>
        <v>6.5034346569699921E-3</v>
      </c>
      <c r="Y184">
        <f t="shared" si="14"/>
        <v>4.1179224265070896E-3</v>
      </c>
      <c r="Z184">
        <f t="shared" si="15"/>
        <v>3.3929213598868527E-3</v>
      </c>
    </row>
    <row r="185" spans="1:26" x14ac:dyDescent="0.2">
      <c r="A185">
        <v>1.83</v>
      </c>
      <c r="B185">
        <v>1.4218690709781101</v>
      </c>
      <c r="C185">
        <v>-0.87630668004386347</v>
      </c>
      <c r="U185">
        <v>1.83</v>
      </c>
      <c r="V185">
        <f t="shared" si="11"/>
        <v>2.895584820331653E-3</v>
      </c>
      <c r="W185">
        <f t="shared" si="12"/>
        <v>6.0058984786557062E-3</v>
      </c>
      <c r="X185">
        <f t="shared" si="13"/>
        <v>6.9444878311819783E-3</v>
      </c>
      <c r="Y185">
        <f t="shared" si="14"/>
        <v>4.3268351010765146E-3</v>
      </c>
      <c r="Z185">
        <f t="shared" si="15"/>
        <v>3.3929213598868527E-3</v>
      </c>
    </row>
    <row r="186" spans="1:26" x14ac:dyDescent="0.2">
      <c r="A186">
        <v>1.84</v>
      </c>
      <c r="B186">
        <v>2.7101090741829301E-2</v>
      </c>
      <c r="C186">
        <v>-0.84432792550201508</v>
      </c>
      <c r="U186">
        <v>1.84</v>
      </c>
      <c r="V186">
        <f t="shared" si="11"/>
        <v>2.6054895054808671E-3</v>
      </c>
      <c r="W186">
        <f t="shared" si="12"/>
        <v>5.6888567558284623E-3</v>
      </c>
      <c r="X186">
        <f t="shared" si="13"/>
        <v>6.5778994857453484E-3</v>
      </c>
      <c r="Y186">
        <f t="shared" si="14"/>
        <v>4.1531940160804068E-3</v>
      </c>
      <c r="Z186">
        <f t="shared" si="15"/>
        <v>3.3929213598868527E-3</v>
      </c>
    </row>
    <row r="187" spans="1:26" x14ac:dyDescent="0.2">
      <c r="A187">
        <v>1.85</v>
      </c>
      <c r="B187">
        <v>-0.44744844454250599</v>
      </c>
      <c r="C187">
        <v>-0.80901699437494767</v>
      </c>
      <c r="U187">
        <v>1.85</v>
      </c>
      <c r="V187">
        <f t="shared" si="11"/>
        <v>2.5067887905223245E-3</v>
      </c>
      <c r="W187">
        <f t="shared" si="12"/>
        <v>5.5809879171647538E-3</v>
      </c>
      <c r="X187">
        <f t="shared" si="13"/>
        <v>6.4531731287937539E-3</v>
      </c>
      <c r="Y187">
        <f t="shared" si="14"/>
        <v>4.0941151604149571E-3</v>
      </c>
      <c r="Z187">
        <f t="shared" si="15"/>
        <v>3.3929213598868527E-3</v>
      </c>
    </row>
    <row r="188" spans="1:26" x14ac:dyDescent="0.2">
      <c r="A188">
        <v>1.86</v>
      </c>
      <c r="B188">
        <v>-0.50658021202869497</v>
      </c>
      <c r="C188">
        <v>-0.77051324277578859</v>
      </c>
      <c r="U188">
        <v>1.86</v>
      </c>
      <c r="V188">
        <f t="shared" si="11"/>
        <v>2.4944900792315161E-3</v>
      </c>
      <c r="W188">
        <f t="shared" si="12"/>
        <v>5.5675468017224094E-3</v>
      </c>
      <c r="X188">
        <f t="shared" si="13"/>
        <v>6.437631463719228E-3</v>
      </c>
      <c r="Y188">
        <f t="shared" si="14"/>
        <v>4.0867535745386452E-3</v>
      </c>
      <c r="Z188">
        <f t="shared" si="15"/>
        <v>3.3929213598868527E-3</v>
      </c>
    </row>
    <row r="189" spans="1:26" x14ac:dyDescent="0.2">
      <c r="A189">
        <v>1.87</v>
      </c>
      <c r="B189">
        <v>1.34566015467077</v>
      </c>
      <c r="C189">
        <v>-0.72896862742141111</v>
      </c>
      <c r="U189">
        <v>1.87</v>
      </c>
      <c r="V189">
        <f t="shared" si="11"/>
        <v>2.8797342631896186E-3</v>
      </c>
      <c r="W189">
        <f t="shared" si="12"/>
        <v>5.9885755930838827E-3</v>
      </c>
      <c r="X189">
        <f t="shared" si="13"/>
        <v>6.9244577609964744E-3</v>
      </c>
      <c r="Y189">
        <f t="shared" si="14"/>
        <v>4.3173475023493462E-3</v>
      </c>
      <c r="Z189">
        <f t="shared" si="15"/>
        <v>3.3929213598868527E-3</v>
      </c>
    </row>
    <row r="190" spans="1:26" x14ac:dyDescent="0.2">
      <c r="A190">
        <v>1.88</v>
      </c>
      <c r="B190">
        <v>0.79932294266830695</v>
      </c>
      <c r="C190">
        <v>-0.68454710592868984</v>
      </c>
      <c r="U190">
        <v>1.88</v>
      </c>
      <c r="V190">
        <f t="shared" si="11"/>
        <v>2.7661025568582859E-3</v>
      </c>
      <c r="W190">
        <f t="shared" si="12"/>
        <v>5.8643888513517199E-3</v>
      </c>
      <c r="X190">
        <f t="shared" si="13"/>
        <v>6.7808633729431189E-3</v>
      </c>
      <c r="Y190">
        <f t="shared" si="14"/>
        <v>4.249331468421047E-3</v>
      </c>
      <c r="Z190">
        <f t="shared" si="15"/>
        <v>3.3929213598868527E-3</v>
      </c>
    </row>
    <row r="191" spans="1:26" x14ac:dyDescent="0.2">
      <c r="A191">
        <v>1.89</v>
      </c>
      <c r="B191">
        <v>0.39510351644083103</v>
      </c>
      <c r="C191">
        <v>-0.63742398974869119</v>
      </c>
      <c r="U191">
        <v>1.89</v>
      </c>
      <c r="V191">
        <f t="shared" si="11"/>
        <v>2.6820296763635683E-3</v>
      </c>
      <c r="W191">
        <f t="shared" si="12"/>
        <v>5.7725065991726231E-3</v>
      </c>
      <c r="X191">
        <f t="shared" si="13"/>
        <v>6.6746219530411715E-3</v>
      </c>
      <c r="Y191">
        <f t="shared" si="14"/>
        <v>4.1990083317121358E-3</v>
      </c>
      <c r="Z191">
        <f t="shared" si="15"/>
        <v>3.3929213598868527E-3</v>
      </c>
    </row>
    <row r="192" spans="1:26" x14ac:dyDescent="0.2">
      <c r="A192">
        <v>1.9</v>
      </c>
      <c r="B192">
        <v>-0.12391378103589901</v>
      </c>
      <c r="C192">
        <v>-0.58778525229247347</v>
      </c>
      <c r="U192">
        <v>1.9</v>
      </c>
      <c r="V192">
        <f t="shared" si="11"/>
        <v>2.5740801905293656E-3</v>
      </c>
      <c r="W192">
        <f t="shared" si="12"/>
        <v>5.6545298887083588E-3</v>
      </c>
      <c r="X192">
        <f t="shared" si="13"/>
        <v>6.5382080870569851E-3</v>
      </c>
      <c r="Y192">
        <f t="shared" si="14"/>
        <v>4.1343934796775061E-3</v>
      </c>
      <c r="Z192">
        <f t="shared" si="15"/>
        <v>3.3929213598868527E-3</v>
      </c>
    </row>
    <row r="193" spans="1:26" x14ac:dyDescent="0.2">
      <c r="A193">
        <v>1.91</v>
      </c>
      <c r="B193">
        <v>-0.24318042446667101</v>
      </c>
      <c r="C193">
        <v>-0.53582679497899732</v>
      </c>
      <c r="U193">
        <v>1.91</v>
      </c>
      <c r="V193">
        <f t="shared" si="11"/>
        <v>2.5492741332011886E-3</v>
      </c>
      <c r="W193">
        <f t="shared" si="12"/>
        <v>5.6274196433880519E-3</v>
      </c>
      <c r="X193">
        <f t="shared" si="13"/>
        <v>6.5068611088494269E-3</v>
      </c>
      <c r="Y193">
        <f t="shared" si="14"/>
        <v>4.119545426336294E-3</v>
      </c>
      <c r="Z193">
        <f t="shared" si="15"/>
        <v>3.3929213598868527E-3</v>
      </c>
    </row>
    <row r="194" spans="1:26" x14ac:dyDescent="0.2">
      <c r="A194">
        <v>1.92</v>
      </c>
      <c r="B194">
        <v>-1.83840756281568</v>
      </c>
      <c r="C194">
        <v>-0.48175367410171632</v>
      </c>
      <c r="U194">
        <v>1.92</v>
      </c>
      <c r="V194">
        <f t="shared" si="11"/>
        <v>2.2174856741060218E-3</v>
      </c>
      <c r="W194">
        <f t="shared" si="12"/>
        <v>5.264811978594036E-3</v>
      </c>
      <c r="X194">
        <f t="shared" si="13"/>
        <v>6.0875858705808326E-3</v>
      </c>
      <c r="Y194">
        <f t="shared" si="14"/>
        <v>3.9209482581741518E-3</v>
      </c>
      <c r="Z194">
        <f t="shared" si="15"/>
        <v>3.3929213598868527E-3</v>
      </c>
    </row>
    <row r="195" spans="1:26" x14ac:dyDescent="0.2">
      <c r="A195">
        <v>1.93</v>
      </c>
      <c r="B195">
        <v>-0.870922337004155</v>
      </c>
      <c r="C195">
        <v>-0.42577929156507405</v>
      </c>
      <c r="U195">
        <v>1.93</v>
      </c>
      <c r="V195">
        <f t="shared" ref="V195:V258" si="16">$J$5*F$9*(1+IF(AND($U195&gt;=$J$2,$U195&lt;$J$3),F$11*$C195,F$10*$B195))</f>
        <v>2.4187112077949527E-3</v>
      </c>
      <c r="W195">
        <f t="shared" ref="W195:W258" si="17">$J$5*G$9*(1+IF(AND($U195&gt;=$J$2,$U195&lt;$J$3),G$11*$C195,G$10*$B195))</f>
        <v>5.484728973497539E-3</v>
      </c>
      <c r="X195">
        <f t="shared" ref="X195:X258" si="18">$J$5*H$9*(1+IF(AND($U195&gt;=$J$2,$U195&lt;$J$3),H$11*$C195,H$10*$B195))</f>
        <v>6.3418710371391795E-3</v>
      </c>
      <c r="Y195">
        <f t="shared" ref="Y195:Y258" si="19">$J$5*I$9*(1+IF(AND($U195&gt;=$J$2,$U195&lt;$J$3),I$11*$C195,I$10*$B195))</f>
        <v>4.0413949465897816E-3</v>
      </c>
      <c r="Z195">
        <f t="shared" ref="Z195:Z258" si="20">$J$5*J$9*(1+IF(AND($U195&gt;=$J$2,$U195&lt;$J$3),J$11*$C195,J$10*$B195))</f>
        <v>3.3929213598868527E-3</v>
      </c>
    </row>
    <row r="196" spans="1:26" x14ac:dyDescent="0.2">
      <c r="A196">
        <v>1.94</v>
      </c>
      <c r="B196">
        <v>-0.124326907141389</v>
      </c>
      <c r="C196">
        <v>-0.36812455268467809</v>
      </c>
      <c r="U196">
        <v>1.94</v>
      </c>
      <c r="V196">
        <f t="shared" si="16"/>
        <v>2.5739942651644707E-3</v>
      </c>
      <c r="W196">
        <f t="shared" si="17"/>
        <v>5.6544359818979893E-3</v>
      </c>
      <c r="X196">
        <f t="shared" si="18"/>
        <v>6.5380995046851395E-3</v>
      </c>
      <c r="Y196">
        <f t="shared" si="19"/>
        <v>4.1343420477073052E-3</v>
      </c>
      <c r="Z196">
        <f t="shared" si="20"/>
        <v>3.3929213598868527E-3</v>
      </c>
    </row>
    <row r="197" spans="1:26" x14ac:dyDescent="0.2">
      <c r="A197">
        <v>1.95</v>
      </c>
      <c r="B197">
        <v>0.49460330094746002</v>
      </c>
      <c r="C197">
        <v>-0.3090169943749479</v>
      </c>
      <c r="U197">
        <v>1.95</v>
      </c>
      <c r="V197">
        <f t="shared" si="16"/>
        <v>2.7027244598136057E-3</v>
      </c>
      <c r="W197">
        <f t="shared" si="17"/>
        <v>5.7951236821196933E-3</v>
      </c>
      <c r="X197">
        <f t="shared" si="18"/>
        <v>6.700773586782725E-3</v>
      </c>
      <c r="Y197">
        <f t="shared" si="19"/>
        <v>4.2113955178129259E-3</v>
      </c>
      <c r="Z197">
        <f t="shared" si="20"/>
        <v>3.3929213598868527E-3</v>
      </c>
    </row>
    <row r="198" spans="1:26" x14ac:dyDescent="0.2">
      <c r="A198">
        <v>1.96</v>
      </c>
      <c r="B198">
        <v>-1.02555689196385</v>
      </c>
      <c r="C198">
        <v>-0.2486898871648556</v>
      </c>
      <c r="U198">
        <v>1.96</v>
      </c>
      <c r="V198">
        <f t="shared" si="16"/>
        <v>2.3865490413676419E-3</v>
      </c>
      <c r="W198">
        <f t="shared" si="17"/>
        <v>5.4495793239445426E-3</v>
      </c>
      <c r="X198">
        <f t="shared" si="18"/>
        <v>6.3012282732865122E-3</v>
      </c>
      <c r="Y198">
        <f t="shared" si="19"/>
        <v>4.0221437791687006E-3</v>
      </c>
      <c r="Z198">
        <f t="shared" si="20"/>
        <v>3.3929213598868527E-3</v>
      </c>
    </row>
    <row r="199" spans="1:26" x14ac:dyDescent="0.2">
      <c r="A199">
        <v>1.97</v>
      </c>
      <c r="B199">
        <v>-3</v>
      </c>
      <c r="C199">
        <v>-0.18738131458572579</v>
      </c>
      <c r="U199">
        <v>1.97</v>
      </c>
      <c r="V199">
        <f t="shared" si="16"/>
        <v>1.9758881262929495E-3</v>
      </c>
      <c r="W199">
        <f t="shared" si="17"/>
        <v>5.0007728891351376E-3</v>
      </c>
      <c r="X199">
        <f t="shared" si="18"/>
        <v>5.7822833000794908E-3</v>
      </c>
      <c r="Y199">
        <f t="shared" si="19"/>
        <v>3.7763362696756862E-3</v>
      </c>
      <c r="Z199">
        <f t="shared" si="20"/>
        <v>3.3929213598868527E-3</v>
      </c>
    </row>
    <row r="200" spans="1:26" x14ac:dyDescent="0.2">
      <c r="A200">
        <v>1.98</v>
      </c>
      <c r="B200">
        <v>1.8935940524802199</v>
      </c>
      <c r="C200">
        <v>-0.12533323356430401</v>
      </c>
      <c r="U200">
        <v>1.98</v>
      </c>
      <c r="V200">
        <f t="shared" si="16"/>
        <v>2.9936980613659452E-3</v>
      </c>
      <c r="W200">
        <f t="shared" si="17"/>
        <v>6.1131252740476844E-3</v>
      </c>
      <c r="X200">
        <f t="shared" si="18"/>
        <v>7.0684718076715215E-3</v>
      </c>
      <c r="Y200">
        <f t="shared" si="19"/>
        <v>4.3855623150421789E-3</v>
      </c>
      <c r="Z200">
        <f t="shared" si="20"/>
        <v>3.3929213598868527E-3</v>
      </c>
    </row>
    <row r="201" spans="1:26" x14ac:dyDescent="0.2">
      <c r="A201">
        <v>1.99</v>
      </c>
      <c r="B201">
        <v>0.12775673127755199</v>
      </c>
      <c r="C201">
        <v>-6.2790519529313513E-2</v>
      </c>
      <c r="U201">
        <v>1.99</v>
      </c>
      <c r="V201">
        <f t="shared" si="16"/>
        <v>2.6264246933733874E-3</v>
      </c>
      <c r="W201">
        <f t="shared" si="17"/>
        <v>5.7117365739343517E-3</v>
      </c>
      <c r="X201">
        <f t="shared" si="18"/>
        <v>6.60435491435119E-3</v>
      </c>
      <c r="Y201">
        <f t="shared" si="19"/>
        <v>4.165725100017852E-3</v>
      </c>
      <c r="Z201">
        <f t="shared" si="20"/>
        <v>3.3929213598868527E-3</v>
      </c>
    </row>
    <row r="202" spans="1:26" x14ac:dyDescent="0.2">
      <c r="A202">
        <v>2</v>
      </c>
      <c r="B202">
        <v>1.0200854652984901</v>
      </c>
      <c r="C202">
        <v>-4.90059381963448E-16</v>
      </c>
      <c r="U202">
        <v>2</v>
      </c>
      <c r="V202">
        <f t="shared" si="16"/>
        <v>2.5998527977538809E-3</v>
      </c>
      <c r="W202">
        <f t="shared" si="17"/>
        <v>5.6826964649262929E-3</v>
      </c>
      <c r="X202">
        <f t="shared" si="18"/>
        <v>6.5707764773630575E-3</v>
      </c>
      <c r="Y202">
        <f t="shared" si="19"/>
        <v>4.1498200765666881E-3</v>
      </c>
      <c r="Z202">
        <f t="shared" si="20"/>
        <v>3.3929213598868522E-3</v>
      </c>
    </row>
    <row r="203" spans="1:26" x14ac:dyDescent="0.2">
      <c r="A203">
        <v>2.0099999999999998</v>
      </c>
      <c r="B203">
        <v>0.54705341221006598</v>
      </c>
      <c r="C203">
        <v>6.2790519529310751E-2</v>
      </c>
      <c r="U203">
        <v>2.0099999999999998</v>
      </c>
      <c r="V203">
        <f t="shared" si="16"/>
        <v>2.5998527977538809E-3</v>
      </c>
      <c r="W203">
        <f t="shared" si="17"/>
        <v>5.6826964649262929E-3</v>
      </c>
      <c r="X203">
        <f t="shared" si="18"/>
        <v>6.5707764773630575E-3</v>
      </c>
      <c r="Y203">
        <f t="shared" si="19"/>
        <v>4.1498200765666881E-3</v>
      </c>
      <c r="Z203">
        <f t="shared" si="20"/>
        <v>3.4374116694003832E-3</v>
      </c>
    </row>
    <row r="204" spans="1:26" x14ac:dyDescent="0.2">
      <c r="A204">
        <v>2.02</v>
      </c>
      <c r="B204">
        <v>1.2166117317974401</v>
      </c>
      <c r="C204">
        <v>0.12533323356430304</v>
      </c>
      <c r="U204">
        <v>2.02</v>
      </c>
      <c r="V204">
        <f t="shared" si="16"/>
        <v>2.5998527977538809E-3</v>
      </c>
      <c r="W204">
        <f t="shared" si="17"/>
        <v>5.6826964649262929E-3</v>
      </c>
      <c r="X204">
        <f t="shared" si="18"/>
        <v>6.5707764773630575E-3</v>
      </c>
      <c r="Y204">
        <f t="shared" si="19"/>
        <v>4.1498200765666881E-3</v>
      </c>
      <c r="Z204">
        <f t="shared" si="20"/>
        <v>3.4817263959879556E-3</v>
      </c>
    </row>
    <row r="205" spans="1:26" x14ac:dyDescent="0.2">
      <c r="A205">
        <v>2.0299999999999998</v>
      </c>
      <c r="B205">
        <v>-0.658465912262025</v>
      </c>
      <c r="C205">
        <v>0.1873813145857231</v>
      </c>
      <c r="U205">
        <v>2.0299999999999998</v>
      </c>
      <c r="V205">
        <f t="shared" si="16"/>
        <v>2.5998527977538809E-3</v>
      </c>
      <c r="W205">
        <f t="shared" si="17"/>
        <v>5.6826964649262929E-3</v>
      </c>
      <c r="X205">
        <f t="shared" si="18"/>
        <v>6.5707764773630575E-3</v>
      </c>
      <c r="Y205">
        <f t="shared" si="19"/>
        <v>4.1498200765666881E-3</v>
      </c>
      <c r="Z205">
        <f t="shared" si="20"/>
        <v>3.5256906496691979E-3</v>
      </c>
    </row>
    <row r="206" spans="1:26" x14ac:dyDescent="0.2">
      <c r="A206">
        <v>2.04</v>
      </c>
      <c r="B206">
        <v>-0.15860336041213999</v>
      </c>
      <c r="C206">
        <v>0.24868988716485466</v>
      </c>
      <c r="U206">
        <v>2.04</v>
      </c>
      <c r="V206">
        <f t="shared" si="16"/>
        <v>2.5998527977538809E-3</v>
      </c>
      <c r="W206">
        <f t="shared" si="17"/>
        <v>5.6826964649262929E-3</v>
      </c>
      <c r="X206">
        <f t="shared" si="18"/>
        <v>6.5707764773630575E-3</v>
      </c>
      <c r="Y206">
        <f t="shared" si="19"/>
        <v>4.1498200765666881E-3</v>
      </c>
      <c r="Z206">
        <f t="shared" si="20"/>
        <v>3.5691309236201888E-3</v>
      </c>
    </row>
    <row r="207" spans="1:26" x14ac:dyDescent="0.2">
      <c r="A207">
        <v>2.0499999999999998</v>
      </c>
      <c r="B207">
        <v>1.5532730102625101</v>
      </c>
      <c r="C207">
        <v>0.30901699437494523</v>
      </c>
      <c r="U207">
        <v>2.0499999999999998</v>
      </c>
      <c r="V207">
        <f t="shared" si="16"/>
        <v>2.5998527977538809E-3</v>
      </c>
      <c r="W207">
        <f t="shared" si="17"/>
        <v>5.6826964649262929E-3</v>
      </c>
      <c r="X207">
        <f t="shared" si="18"/>
        <v>6.5707764773630575E-3</v>
      </c>
      <c r="Y207">
        <f t="shared" si="19"/>
        <v>4.1498200765666881E-3</v>
      </c>
      <c r="Z207">
        <f t="shared" si="20"/>
        <v>3.6118757789256146E-3</v>
      </c>
    </row>
    <row r="208" spans="1:26" x14ac:dyDescent="0.2">
      <c r="A208">
        <v>2.06</v>
      </c>
      <c r="B208">
        <v>0.73179322516724399</v>
      </c>
      <c r="C208">
        <v>0.36812455268467714</v>
      </c>
      <c r="U208">
        <v>2.06</v>
      </c>
      <c r="V208">
        <f t="shared" si="16"/>
        <v>2.5998527977538809E-3</v>
      </c>
      <c r="W208">
        <f t="shared" si="17"/>
        <v>5.6826964649262929E-3</v>
      </c>
      <c r="X208">
        <f t="shared" si="18"/>
        <v>6.5707764773630575E-3</v>
      </c>
      <c r="Y208">
        <f t="shared" si="19"/>
        <v>4.1498200765666881E-3</v>
      </c>
      <c r="Z208">
        <f t="shared" si="20"/>
        <v>3.6537565211698549E-3</v>
      </c>
    </row>
    <row r="209" spans="1:26" x14ac:dyDescent="0.2">
      <c r="A209">
        <v>2.0699999999999998</v>
      </c>
      <c r="B209">
        <v>-0.49698293969266599</v>
      </c>
      <c r="C209">
        <v>0.42577929156507155</v>
      </c>
      <c r="U209">
        <v>2.0699999999999998</v>
      </c>
      <c r="V209">
        <f t="shared" si="16"/>
        <v>2.5998527977538809E-3</v>
      </c>
      <c r="W209">
        <f t="shared" si="17"/>
        <v>5.6826964649262929E-3</v>
      </c>
      <c r="X209">
        <f t="shared" si="18"/>
        <v>6.5707764773630575E-3</v>
      </c>
      <c r="Y209">
        <f t="shared" si="19"/>
        <v>4.1498200765666881E-3</v>
      </c>
      <c r="Z209">
        <f t="shared" si="20"/>
        <v>3.6946078661967605E-3</v>
      </c>
    </row>
    <row r="210" spans="1:26" x14ac:dyDescent="0.2">
      <c r="A210">
        <v>2.08</v>
      </c>
      <c r="B210">
        <v>-1.54438239475906</v>
      </c>
      <c r="C210">
        <v>0.48175367410171543</v>
      </c>
      <c r="U210">
        <v>2.08</v>
      </c>
      <c r="V210">
        <f t="shared" si="16"/>
        <v>2.5998527977538809E-3</v>
      </c>
      <c r="W210">
        <f t="shared" si="17"/>
        <v>5.6826964649262929E-3</v>
      </c>
      <c r="X210">
        <f t="shared" si="18"/>
        <v>6.5707764773630575E-3</v>
      </c>
      <c r="Y210">
        <f t="shared" si="19"/>
        <v>4.1498200765666881E-3</v>
      </c>
      <c r="Z210">
        <f t="shared" si="20"/>
        <v>3.7342685924107166E-3</v>
      </c>
    </row>
    <row r="211" spans="1:26" x14ac:dyDescent="0.2">
      <c r="A211">
        <v>2.09</v>
      </c>
      <c r="B211">
        <v>-0.28378766013206502</v>
      </c>
      <c r="C211">
        <v>0.53582679497899499</v>
      </c>
      <c r="U211">
        <v>2.09</v>
      </c>
      <c r="V211">
        <f t="shared" si="16"/>
        <v>2.5998527977538809E-3</v>
      </c>
      <c r="W211">
        <f t="shared" si="17"/>
        <v>5.6826964649262929E-3</v>
      </c>
      <c r="X211">
        <f t="shared" si="18"/>
        <v>6.5707764773630575E-3</v>
      </c>
      <c r="Y211">
        <f t="shared" si="19"/>
        <v>4.1498200765666881E-3</v>
      </c>
      <c r="Z211">
        <f t="shared" si="20"/>
        <v>3.7725821770446151E-3</v>
      </c>
    </row>
    <row r="212" spans="1:26" x14ac:dyDescent="0.2">
      <c r="A212">
        <v>2.1</v>
      </c>
      <c r="B212">
        <v>-2.0158556537129</v>
      </c>
      <c r="C212">
        <v>0.58778525229247269</v>
      </c>
      <c r="U212">
        <v>2.1</v>
      </c>
      <c r="V212">
        <f t="shared" si="16"/>
        <v>2.5998527977538809E-3</v>
      </c>
      <c r="W212">
        <f t="shared" si="17"/>
        <v>5.6826964649262929E-3</v>
      </c>
      <c r="X212">
        <f t="shared" si="18"/>
        <v>6.5707764773630575E-3</v>
      </c>
      <c r="Y212">
        <f t="shared" si="19"/>
        <v>4.1498200765666881E-3</v>
      </c>
      <c r="Z212">
        <f t="shared" si="20"/>
        <v>3.8093974138837233E-3</v>
      </c>
    </row>
    <row r="213" spans="1:26" x14ac:dyDescent="0.2">
      <c r="A213">
        <v>2.11</v>
      </c>
      <c r="B213">
        <v>0.59442111684222998</v>
      </c>
      <c r="C213">
        <v>0.63742398974868908</v>
      </c>
      <c r="U213">
        <v>2.11</v>
      </c>
      <c r="V213">
        <f t="shared" si="16"/>
        <v>2.5998527977538809E-3</v>
      </c>
      <c r="W213">
        <f t="shared" si="17"/>
        <v>5.6826964649262929E-3</v>
      </c>
      <c r="X213">
        <f t="shared" si="18"/>
        <v>6.5707764773630575E-3</v>
      </c>
      <c r="Y213">
        <f t="shared" si="19"/>
        <v>4.1498200765666881E-3</v>
      </c>
      <c r="Z213">
        <f t="shared" si="20"/>
        <v>3.8445690100075139E-3</v>
      </c>
    </row>
    <row r="214" spans="1:26" x14ac:dyDescent="0.2">
      <c r="A214">
        <v>2.12</v>
      </c>
      <c r="B214">
        <v>-9.5649995710418198E-2</v>
      </c>
      <c r="C214">
        <v>0.68454710592868906</v>
      </c>
      <c r="U214">
        <v>2.12</v>
      </c>
      <c r="V214">
        <f t="shared" si="16"/>
        <v>2.5998527977538809E-3</v>
      </c>
      <c r="W214">
        <f t="shared" si="17"/>
        <v>5.6826964649262929E-3</v>
      </c>
      <c r="X214">
        <f t="shared" si="18"/>
        <v>6.5707764773630575E-3</v>
      </c>
      <c r="Y214">
        <f t="shared" si="19"/>
        <v>4.1498200765666881E-3</v>
      </c>
      <c r="Z214">
        <f t="shared" si="20"/>
        <v>3.877958159194464E-3</v>
      </c>
    </row>
    <row r="215" spans="1:26" x14ac:dyDescent="0.2">
      <c r="A215">
        <v>2.13</v>
      </c>
      <c r="B215">
        <v>1.76139542712835E-2</v>
      </c>
      <c r="C215">
        <v>0.72896862742141044</v>
      </c>
      <c r="U215">
        <v>2.13</v>
      </c>
      <c r="V215">
        <f t="shared" si="16"/>
        <v>2.5998527977538809E-3</v>
      </c>
      <c r="W215">
        <f t="shared" si="17"/>
        <v>5.6826964649262929E-3</v>
      </c>
      <c r="X215">
        <f t="shared" si="18"/>
        <v>6.5707764773630575E-3</v>
      </c>
      <c r="Y215">
        <f t="shared" si="19"/>
        <v>4.1498200765666881E-3</v>
      </c>
      <c r="Z215">
        <f t="shared" si="20"/>
        <v>3.909433089726781E-3</v>
      </c>
    </row>
    <row r="216" spans="1:26" x14ac:dyDescent="0.2">
      <c r="A216">
        <v>2.14</v>
      </c>
      <c r="B216">
        <v>0.60675725439604999</v>
      </c>
      <c r="C216">
        <v>0.77051324277578914</v>
      </c>
      <c r="U216">
        <v>2.14</v>
      </c>
      <c r="V216">
        <f t="shared" si="16"/>
        <v>2.5998527977538809E-3</v>
      </c>
      <c r="W216">
        <f t="shared" si="17"/>
        <v>5.6826964649262929E-3</v>
      </c>
      <c r="X216">
        <f t="shared" si="18"/>
        <v>6.5707764773630575E-3</v>
      </c>
      <c r="Y216">
        <f t="shared" si="19"/>
        <v>4.1498200765666881E-3</v>
      </c>
      <c r="Z216">
        <f t="shared" si="20"/>
        <v>3.9388695844331844E-3</v>
      </c>
    </row>
    <row r="217" spans="1:26" x14ac:dyDescent="0.2">
      <c r="A217">
        <v>2.15</v>
      </c>
      <c r="B217">
        <v>8.2659474896391194E-2</v>
      </c>
      <c r="C217">
        <v>0.80901699437494712</v>
      </c>
      <c r="U217">
        <v>2.15</v>
      </c>
      <c r="V217">
        <f t="shared" si="16"/>
        <v>2.5998527977538809E-3</v>
      </c>
      <c r="W217">
        <f t="shared" si="17"/>
        <v>5.6826964649262929E-3</v>
      </c>
      <c r="X217">
        <f t="shared" si="18"/>
        <v>6.5707764773630575E-3</v>
      </c>
      <c r="Y217">
        <f t="shared" si="19"/>
        <v>4.1498200765666881E-3</v>
      </c>
      <c r="Z217">
        <f t="shared" si="20"/>
        <v>3.966151470917321E-3</v>
      </c>
    </row>
    <row r="218" spans="1:26" x14ac:dyDescent="0.2">
      <c r="A218">
        <v>2.16</v>
      </c>
      <c r="B218">
        <v>-0.28281070521273799</v>
      </c>
      <c r="C218">
        <v>0.84432792550201552</v>
      </c>
      <c r="U218">
        <v>2.16</v>
      </c>
      <c r="V218">
        <f t="shared" si="16"/>
        <v>2.5998527977538809E-3</v>
      </c>
      <c r="W218">
        <f t="shared" si="17"/>
        <v>5.6826964649262929E-3</v>
      </c>
      <c r="X218">
        <f t="shared" si="18"/>
        <v>6.5707764773630575E-3</v>
      </c>
      <c r="Y218">
        <f t="shared" si="19"/>
        <v>4.1498200765666881E-3</v>
      </c>
      <c r="Z218">
        <f t="shared" si="20"/>
        <v>3.9911710800371479E-3</v>
      </c>
    </row>
    <row r="219" spans="1:26" x14ac:dyDescent="0.2">
      <c r="A219">
        <v>2.17</v>
      </c>
      <c r="B219">
        <v>-0.28479958983026799</v>
      </c>
      <c r="C219">
        <v>0.87630668004386303</v>
      </c>
      <c r="U219">
        <v>2.17</v>
      </c>
      <c r="V219">
        <f t="shared" si="16"/>
        <v>2.5998527977538809E-3</v>
      </c>
      <c r="W219">
        <f t="shared" si="17"/>
        <v>5.6826964649262929E-3</v>
      </c>
      <c r="X219">
        <f t="shared" si="18"/>
        <v>6.5707764773630575E-3</v>
      </c>
      <c r="Y219">
        <f t="shared" si="19"/>
        <v>4.1498200765666881E-3</v>
      </c>
      <c r="Z219">
        <f t="shared" si="20"/>
        <v>4.0138296708258402E-3</v>
      </c>
    </row>
    <row r="220" spans="1:26" x14ac:dyDescent="0.2">
      <c r="A220">
        <v>2.1800000000000002</v>
      </c>
      <c r="B220">
        <v>-0.27684655692928301</v>
      </c>
      <c r="C220">
        <v>0.90482705246601958</v>
      </c>
      <c r="U220">
        <v>2.1800000000000002</v>
      </c>
      <c r="V220">
        <f t="shared" si="16"/>
        <v>2.5998527977538809E-3</v>
      </c>
      <c r="W220">
        <f t="shared" si="17"/>
        <v>5.6826964649262929E-3</v>
      </c>
      <c r="X220">
        <f t="shared" si="18"/>
        <v>6.5707764773630575E-3</v>
      </c>
      <c r="Y220">
        <f t="shared" si="19"/>
        <v>4.1498200765666881E-3</v>
      </c>
      <c r="Z220">
        <f t="shared" si="20"/>
        <v>4.0340378201772819E-3</v>
      </c>
    </row>
    <row r="221" spans="1:26" x14ac:dyDescent="0.2">
      <c r="A221">
        <v>2.19</v>
      </c>
      <c r="B221">
        <v>0.58568239852467996</v>
      </c>
      <c r="C221">
        <v>0.92977648588825135</v>
      </c>
      <c r="U221">
        <v>2.19</v>
      </c>
      <c r="V221">
        <f t="shared" si="16"/>
        <v>2.5998527977538809E-3</v>
      </c>
      <c r="W221">
        <f t="shared" si="17"/>
        <v>5.6826964649262929E-3</v>
      </c>
      <c r="X221">
        <f t="shared" si="18"/>
        <v>6.5707764773630575E-3</v>
      </c>
      <c r="Y221">
        <f t="shared" si="19"/>
        <v>4.1498200765666881E-3</v>
      </c>
      <c r="Z221">
        <f t="shared" si="20"/>
        <v>4.0517157757582059E-3</v>
      </c>
    </row>
    <row r="222" spans="1:26" x14ac:dyDescent="0.2">
      <c r="A222">
        <v>2.2000000000000002</v>
      </c>
      <c r="B222">
        <v>0.76361094591147405</v>
      </c>
      <c r="C222">
        <v>0.95105651629515398</v>
      </c>
      <c r="U222">
        <v>2.2000000000000002</v>
      </c>
      <c r="V222">
        <f t="shared" si="16"/>
        <v>2.5998527977538809E-3</v>
      </c>
      <c r="W222">
        <f t="shared" si="17"/>
        <v>5.6826964649262929E-3</v>
      </c>
      <c r="X222">
        <f t="shared" si="18"/>
        <v>6.5707764773630575E-3</v>
      </c>
      <c r="Y222">
        <f t="shared" si="19"/>
        <v>4.1498200765666881E-3</v>
      </c>
      <c r="Z222">
        <f t="shared" si="20"/>
        <v>4.0667937707542252E-3</v>
      </c>
    </row>
    <row r="223" spans="1:26" x14ac:dyDescent="0.2">
      <c r="A223">
        <v>2.21</v>
      </c>
      <c r="B223">
        <v>0.80596132239082996</v>
      </c>
      <c r="C223">
        <v>0.96858316112863085</v>
      </c>
      <c r="U223">
        <v>2.21</v>
      </c>
      <c r="V223">
        <f t="shared" si="16"/>
        <v>2.5998527977538809E-3</v>
      </c>
      <c r="W223">
        <f t="shared" si="17"/>
        <v>5.6826964649262929E-3</v>
      </c>
      <c r="X223">
        <f t="shared" si="18"/>
        <v>6.5707764773630575E-3</v>
      </c>
      <c r="Y223">
        <f t="shared" si="19"/>
        <v>4.1498200765666881E-3</v>
      </c>
      <c r="Z223">
        <f t="shared" si="20"/>
        <v>4.0792122992075715E-3</v>
      </c>
    </row>
    <row r="224" spans="1:26" x14ac:dyDescent="0.2">
      <c r="A224">
        <v>2.2200000000000002</v>
      </c>
      <c r="B224">
        <v>1.28747783709638</v>
      </c>
      <c r="C224">
        <v>0.98228725072868883</v>
      </c>
      <c r="U224">
        <v>2.2200000000000002</v>
      </c>
      <c r="V224">
        <f t="shared" si="16"/>
        <v>2.5998527977538809E-3</v>
      </c>
      <c r="W224">
        <f t="shared" si="17"/>
        <v>5.6826964649262929E-3</v>
      </c>
      <c r="X224">
        <f t="shared" si="18"/>
        <v>6.5707764773630575E-3</v>
      </c>
      <c r="Y224">
        <f t="shared" si="19"/>
        <v>4.1498200765666881E-3</v>
      </c>
      <c r="Z224">
        <f t="shared" si="20"/>
        <v>4.0889223508599254E-3</v>
      </c>
    </row>
    <row r="225" spans="1:26" x14ac:dyDescent="0.2">
      <c r="A225">
        <v>2.23</v>
      </c>
      <c r="B225">
        <v>-0.83458065341629095</v>
      </c>
      <c r="C225">
        <v>0.99211470131447788</v>
      </c>
      <c r="U225">
        <v>2.23</v>
      </c>
      <c r="V225">
        <f t="shared" si="16"/>
        <v>2.5998527977538809E-3</v>
      </c>
      <c r="W225">
        <f t="shared" si="17"/>
        <v>5.6826964649262929E-3</v>
      </c>
      <c r="X225">
        <f t="shared" si="18"/>
        <v>6.5707764773630575E-3</v>
      </c>
      <c r="Y225">
        <f t="shared" si="19"/>
        <v>4.1498200765666881E-3</v>
      </c>
      <c r="Z225">
        <f t="shared" si="20"/>
        <v>4.095885604573515E-3</v>
      </c>
    </row>
    <row r="226" spans="1:26" x14ac:dyDescent="0.2">
      <c r="A226">
        <v>2.2400000000000002</v>
      </c>
      <c r="B226">
        <v>-0.52173234920260503</v>
      </c>
      <c r="C226">
        <v>0.99802672842827167</v>
      </c>
      <c r="U226">
        <v>2.2400000000000002</v>
      </c>
      <c r="V226">
        <f t="shared" si="16"/>
        <v>2.5998527977538809E-3</v>
      </c>
      <c r="W226">
        <f t="shared" si="17"/>
        <v>5.6826964649262929E-3</v>
      </c>
      <c r="X226">
        <f t="shared" si="18"/>
        <v>6.5707764773630575E-3</v>
      </c>
      <c r="Y226">
        <f t="shared" si="19"/>
        <v>4.1498200765666881E-3</v>
      </c>
      <c r="Z226">
        <f t="shared" si="20"/>
        <v>4.1000745795671412E-3</v>
      </c>
    </row>
    <row r="227" spans="1:26" x14ac:dyDescent="0.2">
      <c r="A227">
        <v>2.25</v>
      </c>
      <c r="B227">
        <v>-0.16222520480769101</v>
      </c>
      <c r="C227">
        <v>1</v>
      </c>
      <c r="U227">
        <v>2.25</v>
      </c>
      <c r="V227">
        <f t="shared" si="16"/>
        <v>2.5998527977538809E-3</v>
      </c>
      <c r="W227">
        <f t="shared" si="17"/>
        <v>5.6826964649262929E-3</v>
      </c>
      <c r="X227">
        <f t="shared" si="18"/>
        <v>6.5707764773630575E-3</v>
      </c>
      <c r="Y227">
        <f t="shared" si="19"/>
        <v>4.1498200765666881E-3</v>
      </c>
      <c r="Z227">
        <f t="shared" si="20"/>
        <v>4.1014727438702641E-3</v>
      </c>
    </row>
    <row r="228" spans="1:26" x14ac:dyDescent="0.2">
      <c r="A228">
        <v>2.2599999999999998</v>
      </c>
      <c r="B228">
        <v>2.3671032031863501</v>
      </c>
      <c r="C228">
        <v>0.99802672842827178</v>
      </c>
      <c r="U228">
        <v>2.2599999999999998</v>
      </c>
      <c r="V228">
        <f t="shared" si="16"/>
        <v>2.5998527977538809E-3</v>
      </c>
      <c r="W228">
        <f t="shared" si="17"/>
        <v>5.6826964649262929E-3</v>
      </c>
      <c r="X228">
        <f t="shared" si="18"/>
        <v>6.5707764773630575E-3</v>
      </c>
      <c r="Y228">
        <f t="shared" si="19"/>
        <v>4.1498200765666881E-3</v>
      </c>
      <c r="Z228">
        <f t="shared" si="20"/>
        <v>4.1000745795671412E-3</v>
      </c>
    </row>
    <row r="229" spans="1:26" x14ac:dyDescent="0.2">
      <c r="A229">
        <v>2.27</v>
      </c>
      <c r="B229">
        <v>1.0419707748324201</v>
      </c>
      <c r="C229">
        <v>0.99211470131447799</v>
      </c>
      <c r="U229">
        <v>2.27</v>
      </c>
      <c r="V229">
        <f t="shared" si="16"/>
        <v>2.5998527977538809E-3</v>
      </c>
      <c r="W229">
        <f t="shared" si="17"/>
        <v>5.6826964649262929E-3</v>
      </c>
      <c r="X229">
        <f t="shared" si="18"/>
        <v>6.5707764773630575E-3</v>
      </c>
      <c r="Y229">
        <f t="shared" si="19"/>
        <v>4.1498200765666881E-3</v>
      </c>
      <c r="Z229">
        <f t="shared" si="20"/>
        <v>4.095885604573515E-3</v>
      </c>
    </row>
    <row r="230" spans="1:26" x14ac:dyDescent="0.2">
      <c r="A230">
        <v>2.2799999999999998</v>
      </c>
      <c r="B230">
        <v>0.77143105869890505</v>
      </c>
      <c r="C230">
        <v>0.98228725072868894</v>
      </c>
      <c r="U230">
        <v>2.2799999999999998</v>
      </c>
      <c r="V230">
        <f t="shared" si="16"/>
        <v>2.5998527977538809E-3</v>
      </c>
      <c r="W230">
        <f t="shared" si="17"/>
        <v>5.6826964649262929E-3</v>
      </c>
      <c r="X230">
        <f t="shared" si="18"/>
        <v>6.5707764773630575E-3</v>
      </c>
      <c r="Y230">
        <f t="shared" si="19"/>
        <v>4.1498200765666881E-3</v>
      </c>
      <c r="Z230">
        <f t="shared" si="20"/>
        <v>4.0889223508599254E-3</v>
      </c>
    </row>
    <row r="231" spans="1:26" x14ac:dyDescent="0.2">
      <c r="A231">
        <v>2.29</v>
      </c>
      <c r="B231">
        <v>1.73571853878168</v>
      </c>
      <c r="C231">
        <v>0.96858316112863119</v>
      </c>
      <c r="U231">
        <v>2.29</v>
      </c>
      <c r="V231">
        <f t="shared" si="16"/>
        <v>2.5998527977538809E-3</v>
      </c>
      <c r="W231">
        <f t="shared" si="17"/>
        <v>5.6826964649262929E-3</v>
      </c>
      <c r="X231">
        <f t="shared" si="18"/>
        <v>6.5707764773630575E-3</v>
      </c>
      <c r="Y231">
        <f t="shared" si="19"/>
        <v>4.1498200765666881E-3</v>
      </c>
      <c r="Z231">
        <f t="shared" si="20"/>
        <v>4.0792122992075724E-3</v>
      </c>
    </row>
    <row r="232" spans="1:26" x14ac:dyDescent="0.2">
      <c r="A232">
        <v>2.2999999999999998</v>
      </c>
      <c r="B232">
        <v>-0.95978573003887702</v>
      </c>
      <c r="C232">
        <v>0.95105651629515431</v>
      </c>
      <c r="U232">
        <v>2.2999999999999998</v>
      </c>
      <c r="V232">
        <f t="shared" si="16"/>
        <v>2.5998527977538809E-3</v>
      </c>
      <c r="W232">
        <f t="shared" si="17"/>
        <v>5.6826964649262929E-3</v>
      </c>
      <c r="X232">
        <f t="shared" si="18"/>
        <v>6.5707764773630575E-3</v>
      </c>
      <c r="Y232">
        <f t="shared" si="19"/>
        <v>4.1498200765666881E-3</v>
      </c>
      <c r="Z232">
        <f t="shared" si="20"/>
        <v>4.066793770754226E-3</v>
      </c>
    </row>
    <row r="233" spans="1:26" x14ac:dyDescent="0.2">
      <c r="A233">
        <v>2.31</v>
      </c>
      <c r="B233">
        <v>-0.22224322753263201</v>
      </c>
      <c r="C233">
        <v>0.92977648588825179</v>
      </c>
      <c r="U233">
        <v>2.31</v>
      </c>
      <c r="V233">
        <f t="shared" si="16"/>
        <v>2.5998527977538809E-3</v>
      </c>
      <c r="W233">
        <f t="shared" si="17"/>
        <v>5.6826964649262929E-3</v>
      </c>
      <c r="X233">
        <f t="shared" si="18"/>
        <v>6.5707764773630575E-3</v>
      </c>
      <c r="Y233">
        <f t="shared" si="19"/>
        <v>4.1498200765666881E-3</v>
      </c>
      <c r="Z233">
        <f t="shared" si="20"/>
        <v>4.0517157757582059E-3</v>
      </c>
    </row>
    <row r="234" spans="1:26" x14ac:dyDescent="0.2">
      <c r="A234">
        <v>2.3199999999999998</v>
      </c>
      <c r="B234">
        <v>0.888675170851011</v>
      </c>
      <c r="C234">
        <v>0.90482705246602002</v>
      </c>
      <c r="U234">
        <v>2.3199999999999998</v>
      </c>
      <c r="V234">
        <f t="shared" si="16"/>
        <v>2.5998527977538809E-3</v>
      </c>
      <c r="W234">
        <f t="shared" si="17"/>
        <v>5.6826964649262929E-3</v>
      </c>
      <c r="X234">
        <f t="shared" si="18"/>
        <v>6.5707764773630575E-3</v>
      </c>
      <c r="Y234">
        <f t="shared" si="19"/>
        <v>4.1498200765666881E-3</v>
      </c>
      <c r="Z234">
        <f t="shared" si="20"/>
        <v>4.0340378201772819E-3</v>
      </c>
    </row>
    <row r="235" spans="1:26" x14ac:dyDescent="0.2">
      <c r="A235">
        <v>2.33</v>
      </c>
      <c r="B235">
        <v>0.34528344300633701</v>
      </c>
      <c r="C235">
        <v>0.87630668004386347</v>
      </c>
      <c r="U235">
        <v>2.33</v>
      </c>
      <c r="V235">
        <f t="shared" si="16"/>
        <v>2.5998527977538809E-3</v>
      </c>
      <c r="W235">
        <f t="shared" si="17"/>
        <v>5.6826964649262929E-3</v>
      </c>
      <c r="X235">
        <f t="shared" si="18"/>
        <v>6.5707764773630575E-3</v>
      </c>
      <c r="Y235">
        <f t="shared" si="19"/>
        <v>4.1498200765666881E-3</v>
      </c>
      <c r="Z235">
        <f t="shared" si="20"/>
        <v>4.0138296708258402E-3</v>
      </c>
    </row>
    <row r="236" spans="1:26" x14ac:dyDescent="0.2">
      <c r="A236">
        <v>2.34</v>
      </c>
      <c r="B236">
        <v>-0.66316738104336903</v>
      </c>
      <c r="C236">
        <v>0.84432792550201619</v>
      </c>
      <c r="U236">
        <v>2.34</v>
      </c>
      <c r="V236">
        <f t="shared" si="16"/>
        <v>2.5998527977538809E-3</v>
      </c>
      <c r="W236">
        <f t="shared" si="17"/>
        <v>5.6826964649262929E-3</v>
      </c>
      <c r="X236">
        <f t="shared" si="18"/>
        <v>6.5707764773630575E-3</v>
      </c>
      <c r="Y236">
        <f t="shared" si="19"/>
        <v>4.1498200765666881E-3</v>
      </c>
      <c r="Z236">
        <f t="shared" si="20"/>
        <v>3.9911710800371487E-3</v>
      </c>
    </row>
    <row r="237" spans="1:26" x14ac:dyDescent="0.2">
      <c r="A237">
        <v>2.35</v>
      </c>
      <c r="B237">
        <v>-1.1584624478665</v>
      </c>
      <c r="C237">
        <v>0.80901699437494778</v>
      </c>
      <c r="U237">
        <v>2.35</v>
      </c>
      <c r="V237">
        <f t="shared" si="16"/>
        <v>2.5998527977538809E-3</v>
      </c>
      <c r="W237">
        <f t="shared" si="17"/>
        <v>5.6826964649262929E-3</v>
      </c>
      <c r="X237">
        <f t="shared" si="18"/>
        <v>6.5707764773630575E-3</v>
      </c>
      <c r="Y237">
        <f t="shared" si="19"/>
        <v>4.1498200765666881E-3</v>
      </c>
      <c r="Z237">
        <f t="shared" si="20"/>
        <v>3.9661514709173219E-3</v>
      </c>
    </row>
    <row r="238" spans="1:26" x14ac:dyDescent="0.2">
      <c r="A238">
        <v>2.36</v>
      </c>
      <c r="B238">
        <v>-1.0597480698600099</v>
      </c>
      <c r="C238">
        <v>0.77051324277578981</v>
      </c>
      <c r="U238">
        <v>2.36</v>
      </c>
      <c r="V238">
        <f t="shared" si="16"/>
        <v>2.5998527977538809E-3</v>
      </c>
      <c r="W238">
        <f t="shared" si="17"/>
        <v>5.6826964649262929E-3</v>
      </c>
      <c r="X238">
        <f t="shared" si="18"/>
        <v>6.5707764773630575E-3</v>
      </c>
      <c r="Y238">
        <f t="shared" si="19"/>
        <v>4.1498200765666881E-3</v>
      </c>
      <c r="Z238">
        <f t="shared" si="20"/>
        <v>3.9388695844331844E-3</v>
      </c>
    </row>
    <row r="239" spans="1:26" x14ac:dyDescent="0.2">
      <c r="A239">
        <v>2.37</v>
      </c>
      <c r="B239">
        <v>8.8729957538958903E-2</v>
      </c>
      <c r="C239">
        <v>0.72896862742141122</v>
      </c>
      <c r="U239">
        <v>2.37</v>
      </c>
      <c r="V239">
        <f t="shared" si="16"/>
        <v>2.5998527977538809E-3</v>
      </c>
      <c r="W239">
        <f t="shared" si="17"/>
        <v>5.6826964649262929E-3</v>
      </c>
      <c r="X239">
        <f t="shared" si="18"/>
        <v>6.5707764773630575E-3</v>
      </c>
      <c r="Y239">
        <f t="shared" si="19"/>
        <v>4.1498200765666881E-3</v>
      </c>
      <c r="Z239">
        <f t="shared" si="20"/>
        <v>3.909433089726781E-3</v>
      </c>
    </row>
    <row r="240" spans="1:26" x14ac:dyDescent="0.2">
      <c r="A240">
        <v>2.38</v>
      </c>
      <c r="B240">
        <v>-0.71663084855341896</v>
      </c>
      <c r="C240">
        <v>0.68454710592868984</v>
      </c>
      <c r="U240">
        <v>2.38</v>
      </c>
      <c r="V240">
        <f t="shared" si="16"/>
        <v>2.5998527977538809E-3</v>
      </c>
      <c r="W240">
        <f t="shared" si="17"/>
        <v>5.6826964649262929E-3</v>
      </c>
      <c r="X240">
        <f t="shared" si="18"/>
        <v>6.5707764773630575E-3</v>
      </c>
      <c r="Y240">
        <f t="shared" si="19"/>
        <v>4.1498200765666881E-3</v>
      </c>
      <c r="Z240">
        <f t="shared" si="20"/>
        <v>3.8779581591944648E-3</v>
      </c>
    </row>
    <row r="241" spans="1:26" x14ac:dyDescent="0.2">
      <c r="A241">
        <v>2.39</v>
      </c>
      <c r="B241">
        <v>8.2940167523090497E-2</v>
      </c>
      <c r="C241">
        <v>0.63742398974868986</v>
      </c>
      <c r="U241">
        <v>2.39</v>
      </c>
      <c r="V241">
        <f t="shared" si="16"/>
        <v>2.5998527977538809E-3</v>
      </c>
      <c r="W241">
        <f t="shared" si="17"/>
        <v>5.6826964649262929E-3</v>
      </c>
      <c r="X241">
        <f t="shared" si="18"/>
        <v>6.5707764773630575E-3</v>
      </c>
      <c r="Y241">
        <f t="shared" si="19"/>
        <v>4.1498200765666881E-3</v>
      </c>
      <c r="Z241">
        <f t="shared" si="20"/>
        <v>3.8445690100075147E-3</v>
      </c>
    </row>
    <row r="242" spans="1:26" x14ac:dyDescent="0.2">
      <c r="A242">
        <v>2.4</v>
      </c>
      <c r="B242">
        <v>0.71589699121797501</v>
      </c>
      <c r="C242">
        <v>0.58778525229247358</v>
      </c>
      <c r="U242">
        <v>2.4</v>
      </c>
      <c r="V242">
        <f t="shared" si="16"/>
        <v>2.5998527977538809E-3</v>
      </c>
      <c r="W242">
        <f t="shared" si="17"/>
        <v>5.6826964649262929E-3</v>
      </c>
      <c r="X242">
        <f t="shared" si="18"/>
        <v>6.5707764773630575E-3</v>
      </c>
      <c r="Y242">
        <f t="shared" si="19"/>
        <v>4.1498200765666881E-3</v>
      </c>
      <c r="Z242">
        <f t="shared" si="20"/>
        <v>3.8093974138837237E-3</v>
      </c>
    </row>
    <row r="243" spans="1:26" x14ac:dyDescent="0.2">
      <c r="A243">
        <v>2.41</v>
      </c>
      <c r="B243">
        <v>1.8431327403373099</v>
      </c>
      <c r="C243">
        <v>0.53582679497899588</v>
      </c>
      <c r="U243">
        <v>2.41</v>
      </c>
      <c r="V243">
        <f t="shared" si="16"/>
        <v>2.5998527977538809E-3</v>
      </c>
      <c r="W243">
        <f t="shared" si="17"/>
        <v>5.6826964649262929E-3</v>
      </c>
      <c r="X243">
        <f t="shared" si="18"/>
        <v>6.5707764773630575E-3</v>
      </c>
      <c r="Y243">
        <f t="shared" si="19"/>
        <v>4.1498200765666881E-3</v>
      </c>
      <c r="Z243">
        <f t="shared" si="20"/>
        <v>3.772582177044616E-3</v>
      </c>
    </row>
    <row r="244" spans="1:26" x14ac:dyDescent="0.2">
      <c r="A244">
        <v>2.42</v>
      </c>
      <c r="B244">
        <v>-6.0206363859878403E-2</v>
      </c>
      <c r="C244">
        <v>0.48175367410171643</v>
      </c>
      <c r="U244">
        <v>2.42</v>
      </c>
      <c r="V244">
        <f t="shared" si="16"/>
        <v>2.5998527977538809E-3</v>
      </c>
      <c r="W244">
        <f t="shared" si="17"/>
        <v>5.6826964649262929E-3</v>
      </c>
      <c r="X244">
        <f t="shared" si="18"/>
        <v>6.5707764773630575E-3</v>
      </c>
      <c r="Y244">
        <f t="shared" si="19"/>
        <v>4.1498200765666881E-3</v>
      </c>
      <c r="Z244">
        <f t="shared" si="20"/>
        <v>3.7342685924107171E-3</v>
      </c>
    </row>
    <row r="245" spans="1:26" x14ac:dyDescent="0.2">
      <c r="A245">
        <v>2.4300000000000002</v>
      </c>
      <c r="B245">
        <v>1.6235385382785399E-2</v>
      </c>
      <c r="C245">
        <v>0.42577929156507255</v>
      </c>
      <c r="U245">
        <v>2.4300000000000002</v>
      </c>
      <c r="V245">
        <f t="shared" si="16"/>
        <v>2.5998527977538809E-3</v>
      </c>
      <c r="W245">
        <f t="shared" si="17"/>
        <v>5.6826964649262929E-3</v>
      </c>
      <c r="X245">
        <f t="shared" si="18"/>
        <v>6.5707764773630575E-3</v>
      </c>
      <c r="Y245">
        <f t="shared" si="19"/>
        <v>4.1498200765666881E-3</v>
      </c>
      <c r="Z245">
        <f t="shared" si="20"/>
        <v>3.6946078661967614E-3</v>
      </c>
    </row>
    <row r="246" spans="1:26" x14ac:dyDescent="0.2">
      <c r="A246">
        <v>2.44</v>
      </c>
      <c r="B246">
        <v>-0.11649117151001501</v>
      </c>
      <c r="C246">
        <v>0.3681245526846782</v>
      </c>
      <c r="U246">
        <v>2.44</v>
      </c>
      <c r="V246">
        <f t="shared" si="16"/>
        <v>2.5998527977538809E-3</v>
      </c>
      <c r="W246">
        <f t="shared" si="17"/>
        <v>5.6826964649262929E-3</v>
      </c>
      <c r="X246">
        <f t="shared" si="18"/>
        <v>6.5707764773630575E-3</v>
      </c>
      <c r="Y246">
        <f t="shared" si="19"/>
        <v>4.1498200765666881E-3</v>
      </c>
      <c r="Z246">
        <f t="shared" si="20"/>
        <v>3.6537565211698557E-3</v>
      </c>
    </row>
    <row r="247" spans="1:26" x14ac:dyDescent="0.2">
      <c r="A247">
        <v>2.4500000000000002</v>
      </c>
      <c r="B247">
        <v>-1.5317765644246599</v>
      </c>
      <c r="C247">
        <v>0.30901699437494629</v>
      </c>
      <c r="U247">
        <v>2.4500000000000002</v>
      </c>
      <c r="V247">
        <f t="shared" si="16"/>
        <v>2.5998527977538809E-3</v>
      </c>
      <c r="W247">
        <f t="shared" si="17"/>
        <v>5.6826964649262929E-3</v>
      </c>
      <c r="X247">
        <f t="shared" si="18"/>
        <v>6.5707764773630575E-3</v>
      </c>
      <c r="Y247">
        <f t="shared" si="19"/>
        <v>4.1498200765666881E-3</v>
      </c>
      <c r="Z247">
        <f t="shared" si="20"/>
        <v>3.611875778925615E-3</v>
      </c>
    </row>
    <row r="248" spans="1:26" x14ac:dyDescent="0.2">
      <c r="A248">
        <v>2.46</v>
      </c>
      <c r="B248">
        <v>-0.12631934654213001</v>
      </c>
      <c r="C248">
        <v>0.24868988716485571</v>
      </c>
      <c r="U248">
        <v>2.46</v>
      </c>
      <c r="V248">
        <f t="shared" si="16"/>
        <v>2.5998527977538809E-3</v>
      </c>
      <c r="W248">
        <f t="shared" si="17"/>
        <v>5.6826964649262929E-3</v>
      </c>
      <c r="X248">
        <f t="shared" si="18"/>
        <v>6.5707764773630575E-3</v>
      </c>
      <c r="Y248">
        <f t="shared" si="19"/>
        <v>4.1498200765666881E-3</v>
      </c>
      <c r="Z248">
        <f t="shared" si="20"/>
        <v>3.5691309236201897E-3</v>
      </c>
    </row>
    <row r="249" spans="1:26" x14ac:dyDescent="0.2">
      <c r="A249">
        <v>2.4700000000000002</v>
      </c>
      <c r="B249">
        <v>-0.66012589938594102</v>
      </c>
      <c r="C249">
        <v>0.18738131458572418</v>
      </c>
      <c r="U249">
        <v>2.4700000000000002</v>
      </c>
      <c r="V249">
        <f t="shared" si="16"/>
        <v>2.5998527977538809E-3</v>
      </c>
      <c r="W249">
        <f t="shared" si="17"/>
        <v>5.6826964649262929E-3</v>
      </c>
      <c r="X249">
        <f t="shared" si="18"/>
        <v>6.5707764773630575E-3</v>
      </c>
      <c r="Y249">
        <f t="shared" si="19"/>
        <v>4.1498200765666881E-3</v>
      </c>
      <c r="Z249">
        <f t="shared" si="20"/>
        <v>3.5256906496691988E-3</v>
      </c>
    </row>
    <row r="250" spans="1:26" x14ac:dyDescent="0.2">
      <c r="A250">
        <v>2.48</v>
      </c>
      <c r="B250">
        <v>0.36301756562033899</v>
      </c>
      <c r="C250">
        <v>0.12533323356430415</v>
      </c>
      <c r="U250">
        <v>2.48</v>
      </c>
      <c r="V250">
        <f t="shared" si="16"/>
        <v>2.5998527977538809E-3</v>
      </c>
      <c r="W250">
        <f t="shared" si="17"/>
        <v>5.6826964649262929E-3</v>
      </c>
      <c r="X250">
        <f t="shared" si="18"/>
        <v>6.5707764773630575E-3</v>
      </c>
      <c r="Y250">
        <f t="shared" si="19"/>
        <v>4.1498200765666881E-3</v>
      </c>
      <c r="Z250">
        <f t="shared" si="20"/>
        <v>3.4817263959879565E-3</v>
      </c>
    </row>
    <row r="251" spans="1:26" x14ac:dyDescent="0.2">
      <c r="A251">
        <v>2.4900000000000002</v>
      </c>
      <c r="B251">
        <v>-1.1858285610719801</v>
      </c>
      <c r="C251">
        <v>6.2790519529311861E-2</v>
      </c>
      <c r="U251">
        <v>2.4900000000000002</v>
      </c>
      <c r="V251">
        <f t="shared" si="16"/>
        <v>2.5998527977538809E-3</v>
      </c>
      <c r="W251">
        <f t="shared" si="17"/>
        <v>5.6826964649262929E-3</v>
      </c>
      <c r="X251">
        <f t="shared" si="18"/>
        <v>6.5707764773630575E-3</v>
      </c>
      <c r="Y251">
        <f t="shared" si="19"/>
        <v>4.1498200765666881E-3</v>
      </c>
      <c r="Z251">
        <f t="shared" si="20"/>
        <v>3.4374116694003837E-3</v>
      </c>
    </row>
    <row r="252" spans="1:26" x14ac:dyDescent="0.2">
      <c r="A252">
        <v>2.5</v>
      </c>
      <c r="B252">
        <v>0.81813266430380505</v>
      </c>
      <c r="C252">
        <v>6.1257422745431001E-16</v>
      </c>
      <c r="U252">
        <v>2.5</v>
      </c>
      <c r="V252">
        <f t="shared" si="16"/>
        <v>2.5998527977538809E-3</v>
      </c>
      <c r="W252">
        <f t="shared" si="17"/>
        <v>5.6826964649262929E-3</v>
      </c>
      <c r="X252">
        <f t="shared" si="18"/>
        <v>6.5707764773630575E-3</v>
      </c>
      <c r="Y252">
        <f t="shared" si="19"/>
        <v>4.1498200765666881E-3</v>
      </c>
      <c r="Z252">
        <f t="shared" si="20"/>
        <v>3.3929213598868535E-3</v>
      </c>
    </row>
    <row r="253" spans="1:26" x14ac:dyDescent="0.2">
      <c r="A253">
        <v>2.5099999999999998</v>
      </c>
      <c r="B253">
        <v>0.40656235991899198</v>
      </c>
      <c r="C253">
        <v>-6.279051952931064E-2</v>
      </c>
      <c r="U253">
        <v>2.5099999999999998</v>
      </c>
      <c r="V253">
        <f t="shared" si="16"/>
        <v>2.5998527977538809E-3</v>
      </c>
      <c r="W253">
        <f t="shared" si="17"/>
        <v>5.6826964649262929E-3</v>
      </c>
      <c r="X253">
        <f t="shared" si="18"/>
        <v>6.5707764773630575E-3</v>
      </c>
      <c r="Y253">
        <f t="shared" si="19"/>
        <v>4.1498200765666881E-3</v>
      </c>
      <c r="Z253">
        <f t="shared" si="20"/>
        <v>3.3484310503733221E-3</v>
      </c>
    </row>
    <row r="254" spans="1:26" x14ac:dyDescent="0.2">
      <c r="A254">
        <v>2.52</v>
      </c>
      <c r="B254">
        <v>1.16400272514725</v>
      </c>
      <c r="C254">
        <v>-0.12533323356430293</v>
      </c>
      <c r="U254">
        <v>2.52</v>
      </c>
      <c r="V254">
        <f t="shared" si="16"/>
        <v>2.5998527977538809E-3</v>
      </c>
      <c r="W254">
        <f t="shared" si="17"/>
        <v>5.6826964649262929E-3</v>
      </c>
      <c r="X254">
        <f t="shared" si="18"/>
        <v>6.5707764773630575E-3</v>
      </c>
      <c r="Y254">
        <f t="shared" si="19"/>
        <v>4.1498200765666881E-3</v>
      </c>
      <c r="Z254">
        <f t="shared" si="20"/>
        <v>3.3041163237857497E-3</v>
      </c>
    </row>
    <row r="255" spans="1:26" x14ac:dyDescent="0.2">
      <c r="A255">
        <v>2.5299999999999998</v>
      </c>
      <c r="B255">
        <v>0.844021605437837</v>
      </c>
      <c r="C255">
        <v>-0.18738131458572296</v>
      </c>
      <c r="U255">
        <v>2.5299999999999998</v>
      </c>
      <c r="V255">
        <f t="shared" si="16"/>
        <v>2.5998527977538809E-3</v>
      </c>
      <c r="W255">
        <f t="shared" si="17"/>
        <v>5.6826964649262929E-3</v>
      </c>
      <c r="X255">
        <f t="shared" si="18"/>
        <v>6.5707764773630575E-3</v>
      </c>
      <c r="Y255">
        <f t="shared" si="19"/>
        <v>4.1498200765666881E-3</v>
      </c>
      <c r="Z255">
        <f t="shared" si="20"/>
        <v>3.2601520701045078E-3</v>
      </c>
    </row>
    <row r="256" spans="1:26" x14ac:dyDescent="0.2">
      <c r="A256">
        <v>2.54</v>
      </c>
      <c r="B256">
        <v>-0.61298395758784796</v>
      </c>
      <c r="C256">
        <v>-0.24868988716485452</v>
      </c>
      <c r="U256">
        <v>2.54</v>
      </c>
      <c r="V256">
        <f t="shared" si="16"/>
        <v>2.5998527977538809E-3</v>
      </c>
      <c r="W256">
        <f t="shared" si="17"/>
        <v>5.6826964649262929E-3</v>
      </c>
      <c r="X256">
        <f t="shared" si="18"/>
        <v>6.5707764773630575E-3</v>
      </c>
      <c r="Y256">
        <f t="shared" si="19"/>
        <v>4.1498200765666881E-3</v>
      </c>
      <c r="Z256">
        <f t="shared" si="20"/>
        <v>3.2167117961535165E-3</v>
      </c>
    </row>
    <row r="257" spans="1:26" x14ac:dyDescent="0.2">
      <c r="A257">
        <v>2.5499999999999998</v>
      </c>
      <c r="B257">
        <v>2.13936579493362</v>
      </c>
      <c r="C257">
        <v>-0.30901699437494512</v>
      </c>
      <c r="U257">
        <v>2.5499999999999998</v>
      </c>
      <c r="V257">
        <f t="shared" si="16"/>
        <v>2.5998527977538809E-3</v>
      </c>
      <c r="W257">
        <f t="shared" si="17"/>
        <v>5.6826964649262929E-3</v>
      </c>
      <c r="X257">
        <f t="shared" si="18"/>
        <v>6.5707764773630575E-3</v>
      </c>
      <c r="Y257">
        <f t="shared" si="19"/>
        <v>4.1498200765666881E-3</v>
      </c>
      <c r="Z257">
        <f t="shared" si="20"/>
        <v>3.1739669408480911E-3</v>
      </c>
    </row>
    <row r="258" spans="1:26" x14ac:dyDescent="0.2">
      <c r="A258">
        <v>2.56</v>
      </c>
      <c r="B258">
        <v>0.65360966495917605</v>
      </c>
      <c r="C258">
        <v>-0.3681245526846787</v>
      </c>
      <c r="U258">
        <v>2.56</v>
      </c>
      <c r="V258">
        <f t="shared" si="16"/>
        <v>2.5998527977538809E-3</v>
      </c>
      <c r="W258">
        <f t="shared" si="17"/>
        <v>5.6826964649262929E-3</v>
      </c>
      <c r="X258">
        <f t="shared" si="18"/>
        <v>6.5707764773630575E-3</v>
      </c>
      <c r="Y258">
        <f t="shared" si="19"/>
        <v>4.1498200765666881E-3</v>
      </c>
      <c r="Z258">
        <f t="shared" si="20"/>
        <v>3.1320861986038496E-3</v>
      </c>
    </row>
    <row r="259" spans="1:26" x14ac:dyDescent="0.2">
      <c r="A259">
        <v>2.57</v>
      </c>
      <c r="B259">
        <v>-0.33955669607196598</v>
      </c>
      <c r="C259">
        <v>-0.42577929156506983</v>
      </c>
      <c r="U259">
        <v>2.57</v>
      </c>
      <c r="V259">
        <f t="shared" ref="V259:V322" si="21">$J$5*F$9*(1+IF(AND($U259&gt;=$J$2,$U259&lt;$J$3),F$11*$C259,F$10*$B259))</f>
        <v>2.5998527977538809E-3</v>
      </c>
      <c r="W259">
        <f t="shared" ref="W259:W322" si="22">$J$5*G$9*(1+IF(AND($U259&gt;=$J$2,$U259&lt;$J$3),G$11*$C259,G$10*$B259))</f>
        <v>5.6826964649262929E-3</v>
      </c>
      <c r="X259">
        <f t="shared" ref="X259:X322" si="23">$J$5*H$9*(1+IF(AND($U259&gt;=$J$2,$U259&lt;$J$3),H$11*$C259,H$10*$B259))</f>
        <v>6.5707764773630575E-3</v>
      </c>
      <c r="Y259">
        <f t="shared" ref="Y259:Y322" si="24">$J$5*I$9*(1+IF(AND($U259&gt;=$J$2,$U259&lt;$J$3),I$11*$C259,I$10*$B259))</f>
        <v>4.1498200765666881E-3</v>
      </c>
      <c r="Z259">
        <f t="shared" ref="Z259:Z322" si="25">$J$5*J$9*(1+IF(AND($U259&gt;=$J$2,$U259&lt;$J$3),J$11*$C259,J$10*$B259))</f>
        <v>3.0912348535769461E-3</v>
      </c>
    </row>
    <row r="260" spans="1:26" x14ac:dyDescent="0.2">
      <c r="A260">
        <v>2.58</v>
      </c>
      <c r="B260">
        <v>-1.49513233154804</v>
      </c>
      <c r="C260">
        <v>-0.48175367410171532</v>
      </c>
      <c r="U260">
        <v>2.58</v>
      </c>
      <c r="V260">
        <f t="shared" si="21"/>
        <v>2.5998527977538809E-3</v>
      </c>
      <c r="W260">
        <f t="shared" si="22"/>
        <v>5.6826964649262929E-3</v>
      </c>
      <c r="X260">
        <f t="shared" si="23"/>
        <v>6.5707764773630575E-3</v>
      </c>
      <c r="Y260">
        <f t="shared" si="24"/>
        <v>4.1498200765666881E-3</v>
      </c>
      <c r="Z260">
        <f t="shared" si="25"/>
        <v>3.0515741273629887E-3</v>
      </c>
    </row>
    <row r="261" spans="1:26" x14ac:dyDescent="0.2">
      <c r="A261">
        <v>2.59</v>
      </c>
      <c r="B261">
        <v>-0.30769072698540001</v>
      </c>
      <c r="C261">
        <v>-0.53582679497899643</v>
      </c>
      <c r="U261">
        <v>2.59</v>
      </c>
      <c r="V261">
        <f t="shared" si="21"/>
        <v>2.5998527977538809E-3</v>
      </c>
      <c r="W261">
        <f t="shared" si="22"/>
        <v>5.6826964649262929E-3</v>
      </c>
      <c r="X261">
        <f t="shared" si="23"/>
        <v>6.5707764773630575E-3</v>
      </c>
      <c r="Y261">
        <f t="shared" si="24"/>
        <v>4.1498200765666881E-3</v>
      </c>
      <c r="Z261">
        <f t="shared" si="25"/>
        <v>3.0132605427290889E-3</v>
      </c>
    </row>
    <row r="262" spans="1:26" x14ac:dyDescent="0.2">
      <c r="A262">
        <v>2.6</v>
      </c>
      <c r="B262">
        <v>0.114100880175459</v>
      </c>
      <c r="C262">
        <v>-0.58778525229247258</v>
      </c>
      <c r="U262">
        <v>2.6</v>
      </c>
      <c r="V262">
        <f t="shared" si="21"/>
        <v>2.5998527977538809E-3</v>
      </c>
      <c r="W262">
        <f t="shared" si="22"/>
        <v>5.6826964649262929E-3</v>
      </c>
      <c r="X262">
        <f t="shared" si="23"/>
        <v>6.5707764773630575E-3</v>
      </c>
      <c r="Y262">
        <f t="shared" si="24"/>
        <v>4.1498200765666881E-3</v>
      </c>
      <c r="Z262">
        <f t="shared" si="25"/>
        <v>2.9764453058899825E-3</v>
      </c>
    </row>
    <row r="263" spans="1:26" x14ac:dyDescent="0.2">
      <c r="A263">
        <v>2.61</v>
      </c>
      <c r="B263">
        <v>0.55112683235931603</v>
      </c>
      <c r="C263">
        <v>-0.63742398974868897</v>
      </c>
      <c r="U263">
        <v>2.61</v>
      </c>
      <c r="V263">
        <f t="shared" si="21"/>
        <v>2.5998527977538809E-3</v>
      </c>
      <c r="W263">
        <f t="shared" si="22"/>
        <v>5.6826964649262929E-3</v>
      </c>
      <c r="X263">
        <f t="shared" si="23"/>
        <v>6.5707764773630575E-3</v>
      </c>
      <c r="Y263">
        <f t="shared" si="24"/>
        <v>4.1498200765666881E-3</v>
      </c>
      <c r="Z263">
        <f t="shared" si="25"/>
        <v>2.9412737097661915E-3</v>
      </c>
    </row>
    <row r="264" spans="1:26" x14ac:dyDescent="0.2">
      <c r="A264">
        <v>2.62</v>
      </c>
      <c r="B264">
        <v>-0.39437581106095199</v>
      </c>
      <c r="C264">
        <v>-0.68454710592868773</v>
      </c>
      <c r="U264">
        <v>2.62</v>
      </c>
      <c r="V264">
        <f t="shared" si="21"/>
        <v>2.5998527977538809E-3</v>
      </c>
      <c r="W264">
        <f t="shared" si="22"/>
        <v>5.6826964649262929E-3</v>
      </c>
      <c r="X264">
        <f t="shared" si="23"/>
        <v>6.5707764773630575E-3</v>
      </c>
      <c r="Y264">
        <f t="shared" si="24"/>
        <v>4.1498200765666881E-3</v>
      </c>
      <c r="Z264">
        <f t="shared" si="25"/>
        <v>2.9078845605792422E-3</v>
      </c>
    </row>
    <row r="265" spans="1:26" x14ac:dyDescent="0.2">
      <c r="A265">
        <v>2.63</v>
      </c>
      <c r="B265">
        <v>-1.53299728493194</v>
      </c>
      <c r="C265">
        <v>-0.72896862742141033</v>
      </c>
      <c r="U265">
        <v>2.63</v>
      </c>
      <c r="V265">
        <f t="shared" si="21"/>
        <v>2.5998527977538809E-3</v>
      </c>
      <c r="W265">
        <f t="shared" si="22"/>
        <v>5.6826964649262929E-3</v>
      </c>
      <c r="X265">
        <f t="shared" si="23"/>
        <v>6.5707764773630575E-3</v>
      </c>
      <c r="Y265">
        <f t="shared" si="24"/>
        <v>4.1498200765666881E-3</v>
      </c>
      <c r="Z265">
        <f t="shared" si="25"/>
        <v>2.8764096300469247E-3</v>
      </c>
    </row>
    <row r="266" spans="1:26" x14ac:dyDescent="0.2">
      <c r="A266">
        <v>2.64</v>
      </c>
      <c r="B266">
        <v>-1.6754970385816801</v>
      </c>
      <c r="C266">
        <v>-0.77051324277579014</v>
      </c>
      <c r="U266">
        <v>2.64</v>
      </c>
      <c r="V266">
        <f t="shared" si="21"/>
        <v>2.5998527977538809E-3</v>
      </c>
      <c r="W266">
        <f t="shared" si="22"/>
        <v>5.6826964649262929E-3</v>
      </c>
      <c r="X266">
        <f t="shared" si="23"/>
        <v>6.5707764773630575E-3</v>
      </c>
      <c r="Y266">
        <f t="shared" si="24"/>
        <v>4.1498200765666881E-3</v>
      </c>
      <c r="Z266">
        <f t="shared" si="25"/>
        <v>2.8469731353405205E-3</v>
      </c>
    </row>
    <row r="267" spans="1:26" x14ac:dyDescent="0.2">
      <c r="A267">
        <v>2.65</v>
      </c>
      <c r="B267">
        <v>0.42196166727442702</v>
      </c>
      <c r="C267">
        <v>-0.80901699437494601</v>
      </c>
      <c r="U267">
        <v>2.65</v>
      </c>
      <c r="V267">
        <f t="shared" si="21"/>
        <v>2.5998527977538809E-3</v>
      </c>
      <c r="W267">
        <f t="shared" si="22"/>
        <v>5.6826964649262929E-3</v>
      </c>
      <c r="X267">
        <f t="shared" si="23"/>
        <v>6.5707764773630575E-3</v>
      </c>
      <c r="Y267">
        <f t="shared" si="24"/>
        <v>4.1498200765666881E-3</v>
      </c>
      <c r="Z267">
        <f t="shared" si="25"/>
        <v>2.8196912488563852E-3</v>
      </c>
    </row>
    <row r="268" spans="1:26" x14ac:dyDescent="0.2">
      <c r="A268">
        <v>2.66</v>
      </c>
      <c r="B268">
        <v>0.13588601382144999</v>
      </c>
      <c r="C268">
        <v>-0.84432792550201552</v>
      </c>
      <c r="U268">
        <v>2.66</v>
      </c>
      <c r="V268">
        <f t="shared" si="21"/>
        <v>2.5998527977538809E-3</v>
      </c>
      <c r="W268">
        <f t="shared" si="22"/>
        <v>5.6826964649262929E-3</v>
      </c>
      <c r="X268">
        <f t="shared" si="23"/>
        <v>6.5707764773630575E-3</v>
      </c>
      <c r="Y268">
        <f t="shared" si="24"/>
        <v>4.1498200765666881E-3</v>
      </c>
      <c r="Z268">
        <f t="shared" si="25"/>
        <v>2.7946716397365566E-3</v>
      </c>
    </row>
    <row r="269" spans="1:26" x14ac:dyDescent="0.2">
      <c r="A269">
        <v>2.67</v>
      </c>
      <c r="B269">
        <v>5.8766154746921102E-2</v>
      </c>
      <c r="C269">
        <v>-0.87630668004386381</v>
      </c>
      <c r="U269">
        <v>2.67</v>
      </c>
      <c r="V269">
        <f t="shared" si="21"/>
        <v>2.5998527977538809E-3</v>
      </c>
      <c r="W269">
        <f t="shared" si="22"/>
        <v>5.6826964649262929E-3</v>
      </c>
      <c r="X269">
        <f t="shared" si="23"/>
        <v>6.5707764773630575E-3</v>
      </c>
      <c r="Y269">
        <f t="shared" si="24"/>
        <v>4.1498200765666881E-3</v>
      </c>
      <c r="Z269">
        <f t="shared" si="25"/>
        <v>2.7720130489478642E-3</v>
      </c>
    </row>
    <row r="270" spans="1:26" x14ac:dyDescent="0.2">
      <c r="A270">
        <v>2.68</v>
      </c>
      <c r="B270">
        <v>-0.707839813142223</v>
      </c>
      <c r="C270">
        <v>-0.90482705246601958</v>
      </c>
      <c r="U270">
        <v>2.68</v>
      </c>
      <c r="V270">
        <f t="shared" si="21"/>
        <v>2.5998527977538809E-3</v>
      </c>
      <c r="W270">
        <f t="shared" si="22"/>
        <v>5.6826964649262929E-3</v>
      </c>
      <c r="X270">
        <f t="shared" si="23"/>
        <v>6.5707764773630575E-3</v>
      </c>
      <c r="Y270">
        <f t="shared" si="24"/>
        <v>4.1498200765666881E-3</v>
      </c>
      <c r="Z270">
        <f t="shared" si="25"/>
        <v>2.7518048995964239E-3</v>
      </c>
    </row>
    <row r="271" spans="1:26" x14ac:dyDescent="0.2">
      <c r="A271">
        <v>2.69</v>
      </c>
      <c r="B271">
        <v>0.32394621204062801</v>
      </c>
      <c r="C271">
        <v>-0.92977648588825135</v>
      </c>
      <c r="U271">
        <v>2.69</v>
      </c>
      <c r="V271">
        <f t="shared" si="21"/>
        <v>2.5998527977538809E-3</v>
      </c>
      <c r="W271">
        <f t="shared" si="22"/>
        <v>5.6826964649262929E-3</v>
      </c>
      <c r="X271">
        <f t="shared" si="23"/>
        <v>6.5707764773630575E-3</v>
      </c>
      <c r="Y271">
        <f t="shared" si="24"/>
        <v>4.1498200765666881E-3</v>
      </c>
      <c r="Z271">
        <f t="shared" si="25"/>
        <v>2.7341269440154994E-3</v>
      </c>
    </row>
    <row r="272" spans="1:26" x14ac:dyDescent="0.2">
      <c r="A272">
        <v>2.7</v>
      </c>
      <c r="B272">
        <v>-0.52301771289126697</v>
      </c>
      <c r="C272">
        <v>-0.95105651629515342</v>
      </c>
      <c r="U272">
        <v>2.7</v>
      </c>
      <c r="V272">
        <f t="shared" si="21"/>
        <v>2.5998527977538809E-3</v>
      </c>
      <c r="W272">
        <f t="shared" si="22"/>
        <v>5.6826964649262929E-3</v>
      </c>
      <c r="X272">
        <f t="shared" si="23"/>
        <v>6.5707764773630575E-3</v>
      </c>
      <c r="Y272">
        <f t="shared" si="24"/>
        <v>4.1498200765666881E-3</v>
      </c>
      <c r="Z272">
        <f t="shared" si="25"/>
        <v>2.7190489490194797E-3</v>
      </c>
    </row>
    <row r="273" spans="1:26" x14ac:dyDescent="0.2">
      <c r="A273">
        <v>2.71</v>
      </c>
      <c r="B273">
        <v>-0.74700336548742097</v>
      </c>
      <c r="C273">
        <v>-0.96858316112863085</v>
      </c>
      <c r="U273">
        <v>2.71</v>
      </c>
      <c r="V273">
        <f t="shared" si="21"/>
        <v>2.5998527977538809E-3</v>
      </c>
      <c r="W273">
        <f t="shared" si="22"/>
        <v>5.6826964649262929E-3</v>
      </c>
      <c r="X273">
        <f t="shared" si="23"/>
        <v>6.5707764773630575E-3</v>
      </c>
      <c r="Y273">
        <f t="shared" si="24"/>
        <v>4.1498200765666881E-3</v>
      </c>
      <c r="Z273">
        <f t="shared" si="25"/>
        <v>2.7066304205661334E-3</v>
      </c>
    </row>
    <row r="274" spans="1:26" x14ac:dyDescent="0.2">
      <c r="A274">
        <v>2.72</v>
      </c>
      <c r="B274">
        <v>0.47205987290115697</v>
      </c>
      <c r="C274">
        <v>-0.98228725072868905</v>
      </c>
      <c r="U274">
        <v>2.72</v>
      </c>
      <c r="V274">
        <f t="shared" si="21"/>
        <v>2.5998527977538809E-3</v>
      </c>
      <c r="W274">
        <f t="shared" si="22"/>
        <v>5.6826964649262929E-3</v>
      </c>
      <c r="X274">
        <f t="shared" si="23"/>
        <v>6.5707764773630575E-3</v>
      </c>
      <c r="Y274">
        <f t="shared" si="24"/>
        <v>4.1498200765666881E-3</v>
      </c>
      <c r="Z274">
        <f t="shared" si="25"/>
        <v>2.69692036891378E-3</v>
      </c>
    </row>
    <row r="275" spans="1:26" x14ac:dyDescent="0.2">
      <c r="A275">
        <v>2.73</v>
      </c>
      <c r="B275">
        <v>-0.88087573259667795</v>
      </c>
      <c r="C275">
        <v>-0.99211470131447765</v>
      </c>
      <c r="U275">
        <v>2.73</v>
      </c>
      <c r="V275">
        <f t="shared" si="21"/>
        <v>2.5998527977538809E-3</v>
      </c>
      <c r="W275">
        <f t="shared" si="22"/>
        <v>5.6826964649262929E-3</v>
      </c>
      <c r="X275">
        <f t="shared" si="23"/>
        <v>6.5707764773630575E-3</v>
      </c>
      <c r="Y275">
        <f t="shared" si="24"/>
        <v>4.1498200765666881E-3</v>
      </c>
      <c r="Z275">
        <f t="shared" si="25"/>
        <v>2.6899571152001907E-3</v>
      </c>
    </row>
    <row r="276" spans="1:26" x14ac:dyDescent="0.2">
      <c r="A276">
        <v>2.74</v>
      </c>
      <c r="B276">
        <v>1.5324577546871001</v>
      </c>
      <c r="C276">
        <v>-0.99802672842827167</v>
      </c>
      <c r="U276">
        <v>2.74</v>
      </c>
      <c r="V276">
        <f t="shared" si="21"/>
        <v>2.5998527977538809E-3</v>
      </c>
      <c r="W276">
        <f t="shared" si="22"/>
        <v>5.6826964649262929E-3</v>
      </c>
      <c r="X276">
        <f t="shared" si="23"/>
        <v>6.5707764773630575E-3</v>
      </c>
      <c r="Y276">
        <f t="shared" si="24"/>
        <v>4.1498200765666881E-3</v>
      </c>
      <c r="Z276">
        <f t="shared" si="25"/>
        <v>2.6857681402065641E-3</v>
      </c>
    </row>
    <row r="277" spans="1:26" x14ac:dyDescent="0.2">
      <c r="A277">
        <v>2.75</v>
      </c>
      <c r="B277">
        <v>0.68072103623918701</v>
      </c>
      <c r="C277">
        <v>-1</v>
      </c>
      <c r="U277">
        <v>2.75</v>
      </c>
      <c r="V277">
        <f t="shared" si="21"/>
        <v>2.5998527977538809E-3</v>
      </c>
      <c r="W277">
        <f t="shared" si="22"/>
        <v>5.6826964649262929E-3</v>
      </c>
      <c r="X277">
        <f t="shared" si="23"/>
        <v>6.5707764773630575E-3</v>
      </c>
      <c r="Y277">
        <f t="shared" si="24"/>
        <v>4.1498200765666881E-3</v>
      </c>
      <c r="Z277">
        <f t="shared" si="25"/>
        <v>2.6843699759034412E-3</v>
      </c>
    </row>
    <row r="278" spans="1:26" x14ac:dyDescent="0.2">
      <c r="A278">
        <v>2.76</v>
      </c>
      <c r="B278">
        <v>0.69071421318618298</v>
      </c>
      <c r="C278">
        <v>-0.99802672842827178</v>
      </c>
      <c r="U278">
        <v>2.76</v>
      </c>
      <c r="V278">
        <f t="shared" si="21"/>
        <v>2.5998527977538809E-3</v>
      </c>
      <c r="W278">
        <f t="shared" si="22"/>
        <v>5.6826964649262929E-3</v>
      </c>
      <c r="X278">
        <f t="shared" si="23"/>
        <v>6.5707764773630575E-3</v>
      </c>
      <c r="Y278">
        <f t="shared" si="24"/>
        <v>4.1498200765666881E-3</v>
      </c>
      <c r="Z278">
        <f t="shared" si="25"/>
        <v>2.6857681402065641E-3</v>
      </c>
    </row>
    <row r="279" spans="1:26" x14ac:dyDescent="0.2">
      <c r="A279">
        <v>2.77</v>
      </c>
      <c r="B279">
        <v>-2.1347424460667001E-2</v>
      </c>
      <c r="C279">
        <v>-0.99211470131447776</v>
      </c>
      <c r="U279">
        <v>2.77</v>
      </c>
      <c r="V279">
        <f t="shared" si="21"/>
        <v>2.5998527977538809E-3</v>
      </c>
      <c r="W279">
        <f t="shared" si="22"/>
        <v>5.6826964649262929E-3</v>
      </c>
      <c r="X279">
        <f t="shared" si="23"/>
        <v>6.5707764773630575E-3</v>
      </c>
      <c r="Y279">
        <f t="shared" si="24"/>
        <v>4.1498200765666881E-3</v>
      </c>
      <c r="Z279">
        <f t="shared" si="25"/>
        <v>2.6899571152001903E-3</v>
      </c>
    </row>
    <row r="280" spans="1:26" x14ac:dyDescent="0.2">
      <c r="A280">
        <v>2.78</v>
      </c>
      <c r="B280">
        <v>0.81606035499269003</v>
      </c>
      <c r="C280">
        <v>-0.98228725072868939</v>
      </c>
      <c r="U280">
        <v>2.78</v>
      </c>
      <c r="V280">
        <f t="shared" si="21"/>
        <v>2.5998527977538809E-3</v>
      </c>
      <c r="W280">
        <f t="shared" si="22"/>
        <v>5.6826964649262929E-3</v>
      </c>
      <c r="X280">
        <f t="shared" si="23"/>
        <v>6.5707764773630575E-3</v>
      </c>
      <c r="Y280">
        <f t="shared" si="24"/>
        <v>4.1498200765666881E-3</v>
      </c>
      <c r="Z280">
        <f t="shared" si="25"/>
        <v>2.6969203689137795E-3</v>
      </c>
    </row>
    <row r="281" spans="1:26" x14ac:dyDescent="0.2">
      <c r="A281">
        <v>2.79</v>
      </c>
      <c r="B281">
        <v>0.97023466287894</v>
      </c>
      <c r="C281">
        <v>-0.96858316112863119</v>
      </c>
      <c r="U281">
        <v>2.79</v>
      </c>
      <c r="V281">
        <f t="shared" si="21"/>
        <v>2.5998527977538809E-3</v>
      </c>
      <c r="W281">
        <f t="shared" si="22"/>
        <v>5.6826964649262929E-3</v>
      </c>
      <c r="X281">
        <f t="shared" si="23"/>
        <v>6.5707764773630575E-3</v>
      </c>
      <c r="Y281">
        <f t="shared" si="24"/>
        <v>4.1498200765666881E-3</v>
      </c>
      <c r="Z281">
        <f t="shared" si="25"/>
        <v>2.7066304205661334E-3</v>
      </c>
    </row>
    <row r="282" spans="1:26" x14ac:dyDescent="0.2">
      <c r="A282">
        <v>2.8</v>
      </c>
      <c r="B282">
        <v>1.4977440094901</v>
      </c>
      <c r="C282">
        <v>-0.95105651629515375</v>
      </c>
      <c r="U282">
        <v>2.8</v>
      </c>
      <c r="V282">
        <f t="shared" si="21"/>
        <v>2.5998527977538809E-3</v>
      </c>
      <c r="W282">
        <f t="shared" si="22"/>
        <v>5.6826964649262929E-3</v>
      </c>
      <c r="X282">
        <f t="shared" si="23"/>
        <v>6.5707764773630575E-3</v>
      </c>
      <c r="Y282">
        <f t="shared" si="24"/>
        <v>4.1498200765666881E-3</v>
      </c>
      <c r="Z282">
        <f t="shared" si="25"/>
        <v>2.7190489490194797E-3</v>
      </c>
    </row>
    <row r="283" spans="1:26" x14ac:dyDescent="0.2">
      <c r="A283">
        <v>2.81</v>
      </c>
      <c r="B283">
        <v>-1.0425881204748</v>
      </c>
      <c r="C283">
        <v>-0.92977648588825179</v>
      </c>
      <c r="U283">
        <v>2.81</v>
      </c>
      <c r="V283">
        <f t="shared" si="21"/>
        <v>2.5998527977538809E-3</v>
      </c>
      <c r="W283">
        <f t="shared" si="22"/>
        <v>5.6826964649262929E-3</v>
      </c>
      <c r="X283">
        <f t="shared" si="23"/>
        <v>6.5707764773630575E-3</v>
      </c>
      <c r="Y283">
        <f t="shared" si="24"/>
        <v>4.1498200765666881E-3</v>
      </c>
      <c r="Z283">
        <f t="shared" si="25"/>
        <v>2.7341269440154989E-3</v>
      </c>
    </row>
    <row r="284" spans="1:26" x14ac:dyDescent="0.2">
      <c r="A284">
        <v>2.82</v>
      </c>
      <c r="B284">
        <v>0.71780295690982299</v>
      </c>
      <c r="C284">
        <v>-0.90482705246602013</v>
      </c>
      <c r="U284">
        <v>2.82</v>
      </c>
      <c r="V284">
        <f t="shared" si="21"/>
        <v>2.5998527977538809E-3</v>
      </c>
      <c r="W284">
        <f t="shared" si="22"/>
        <v>5.6826964649262929E-3</v>
      </c>
      <c r="X284">
        <f t="shared" si="23"/>
        <v>6.5707764773630575E-3</v>
      </c>
      <c r="Y284">
        <f t="shared" si="24"/>
        <v>4.1498200765666881E-3</v>
      </c>
      <c r="Z284">
        <f t="shared" si="25"/>
        <v>2.751804899596423E-3</v>
      </c>
    </row>
    <row r="285" spans="1:26" x14ac:dyDescent="0.2">
      <c r="A285">
        <v>2.83</v>
      </c>
      <c r="B285">
        <v>2.7951384701555999</v>
      </c>
      <c r="C285">
        <v>-0.87630668004386447</v>
      </c>
      <c r="U285">
        <v>2.83</v>
      </c>
      <c r="V285">
        <f t="shared" si="21"/>
        <v>2.5998527977538809E-3</v>
      </c>
      <c r="W285">
        <f t="shared" si="22"/>
        <v>5.6826964649262929E-3</v>
      </c>
      <c r="X285">
        <f t="shared" si="23"/>
        <v>6.5707764773630575E-3</v>
      </c>
      <c r="Y285">
        <f t="shared" si="24"/>
        <v>4.1498200765666881E-3</v>
      </c>
      <c r="Z285">
        <f t="shared" si="25"/>
        <v>2.7720130489478638E-3</v>
      </c>
    </row>
    <row r="286" spans="1:26" x14ac:dyDescent="0.2">
      <c r="A286">
        <v>2.84</v>
      </c>
      <c r="B286">
        <v>2.5957769376761801</v>
      </c>
      <c r="C286">
        <v>-0.84432792550201619</v>
      </c>
      <c r="U286">
        <v>2.84</v>
      </c>
      <c r="V286">
        <f t="shared" si="21"/>
        <v>2.5998527977538809E-3</v>
      </c>
      <c r="W286">
        <f t="shared" si="22"/>
        <v>5.6826964649262929E-3</v>
      </c>
      <c r="X286">
        <f t="shared" si="23"/>
        <v>6.5707764773630575E-3</v>
      </c>
      <c r="Y286">
        <f t="shared" si="24"/>
        <v>4.1498200765666881E-3</v>
      </c>
      <c r="Z286">
        <f t="shared" si="25"/>
        <v>2.7946716397365561E-3</v>
      </c>
    </row>
    <row r="287" spans="1:26" x14ac:dyDescent="0.2">
      <c r="A287">
        <v>2.85</v>
      </c>
      <c r="B287">
        <v>-0.24744979623155999</v>
      </c>
      <c r="C287">
        <v>-0.80901699437494679</v>
      </c>
      <c r="U287">
        <v>2.85</v>
      </c>
      <c r="V287">
        <f t="shared" si="21"/>
        <v>2.5998527977538809E-3</v>
      </c>
      <c r="W287">
        <f t="shared" si="22"/>
        <v>5.6826964649262929E-3</v>
      </c>
      <c r="X287">
        <f t="shared" si="23"/>
        <v>6.5707764773630575E-3</v>
      </c>
      <c r="Y287">
        <f t="shared" si="24"/>
        <v>4.1498200765666881E-3</v>
      </c>
      <c r="Z287">
        <f t="shared" si="25"/>
        <v>2.8196912488563843E-3</v>
      </c>
    </row>
    <row r="288" spans="1:26" x14ac:dyDescent="0.2">
      <c r="A288">
        <v>2.86</v>
      </c>
      <c r="B288">
        <v>0.34872234068517299</v>
      </c>
      <c r="C288">
        <v>-0.77051324277579103</v>
      </c>
      <c r="U288">
        <v>2.86</v>
      </c>
      <c r="V288">
        <f t="shared" si="21"/>
        <v>2.5998527977538809E-3</v>
      </c>
      <c r="W288">
        <f t="shared" si="22"/>
        <v>5.6826964649262929E-3</v>
      </c>
      <c r="X288">
        <f t="shared" si="23"/>
        <v>6.5707764773630575E-3</v>
      </c>
      <c r="Y288">
        <f t="shared" si="24"/>
        <v>4.1498200765666881E-3</v>
      </c>
      <c r="Z288">
        <f t="shared" si="25"/>
        <v>2.8469731353405196E-3</v>
      </c>
    </row>
    <row r="289" spans="1:26" x14ac:dyDescent="0.2">
      <c r="A289">
        <v>2.87</v>
      </c>
      <c r="B289">
        <v>-0.452282334705851</v>
      </c>
      <c r="C289">
        <v>-0.72896862742141133</v>
      </c>
      <c r="U289">
        <v>2.87</v>
      </c>
      <c r="V289">
        <f t="shared" si="21"/>
        <v>2.5998527977538809E-3</v>
      </c>
      <c r="W289">
        <f t="shared" si="22"/>
        <v>5.6826964649262929E-3</v>
      </c>
      <c r="X289">
        <f t="shared" si="23"/>
        <v>6.5707764773630575E-3</v>
      </c>
      <c r="Y289">
        <f t="shared" si="24"/>
        <v>4.1498200765666881E-3</v>
      </c>
      <c r="Z289">
        <f t="shared" si="25"/>
        <v>2.8764096300469238E-3</v>
      </c>
    </row>
    <row r="290" spans="1:26" x14ac:dyDescent="0.2">
      <c r="A290">
        <v>2.88</v>
      </c>
      <c r="B290">
        <v>0.138270247055433</v>
      </c>
      <c r="C290">
        <v>-0.68454710592868862</v>
      </c>
      <c r="U290">
        <v>2.88</v>
      </c>
      <c r="V290">
        <f t="shared" si="21"/>
        <v>2.5998527977538809E-3</v>
      </c>
      <c r="W290">
        <f t="shared" si="22"/>
        <v>5.6826964649262929E-3</v>
      </c>
      <c r="X290">
        <f t="shared" si="23"/>
        <v>6.5707764773630575E-3</v>
      </c>
      <c r="Y290">
        <f t="shared" si="24"/>
        <v>4.1498200765666881E-3</v>
      </c>
      <c r="Z290">
        <f t="shared" si="25"/>
        <v>2.9078845605792413E-3</v>
      </c>
    </row>
    <row r="291" spans="1:26" x14ac:dyDescent="0.2">
      <c r="A291">
        <v>2.89</v>
      </c>
      <c r="B291">
        <v>-4.8070033234355797E-2</v>
      </c>
      <c r="C291">
        <v>-0.63742398974868997</v>
      </c>
      <c r="U291">
        <v>2.89</v>
      </c>
      <c r="V291">
        <f t="shared" si="21"/>
        <v>2.5998527977538809E-3</v>
      </c>
      <c r="W291">
        <f t="shared" si="22"/>
        <v>5.6826964649262929E-3</v>
      </c>
      <c r="X291">
        <f t="shared" si="23"/>
        <v>6.5707764773630575E-3</v>
      </c>
      <c r="Y291">
        <f t="shared" si="24"/>
        <v>4.1498200765666881E-3</v>
      </c>
      <c r="Z291">
        <f t="shared" si="25"/>
        <v>2.9412737097661906E-3</v>
      </c>
    </row>
    <row r="292" spans="1:26" x14ac:dyDescent="0.2">
      <c r="A292">
        <v>2.9</v>
      </c>
      <c r="B292">
        <v>-0.31609642913853903</v>
      </c>
      <c r="C292">
        <v>-0.58778525229247369</v>
      </c>
      <c r="U292">
        <v>2.9</v>
      </c>
      <c r="V292">
        <f t="shared" si="21"/>
        <v>2.5998527977538809E-3</v>
      </c>
      <c r="W292">
        <f t="shared" si="22"/>
        <v>5.6826964649262929E-3</v>
      </c>
      <c r="X292">
        <f t="shared" si="23"/>
        <v>6.5707764773630575E-3</v>
      </c>
      <c r="Y292">
        <f t="shared" si="24"/>
        <v>4.1498200765666881E-3</v>
      </c>
      <c r="Z292">
        <f t="shared" si="25"/>
        <v>2.9764453058899816E-3</v>
      </c>
    </row>
    <row r="293" spans="1:26" x14ac:dyDescent="0.2">
      <c r="A293">
        <v>2.91</v>
      </c>
      <c r="B293">
        <v>0.82746958393627901</v>
      </c>
      <c r="C293">
        <v>-0.53582679497899754</v>
      </c>
      <c r="U293">
        <v>2.91</v>
      </c>
      <c r="V293">
        <f t="shared" si="21"/>
        <v>2.5998527977538809E-3</v>
      </c>
      <c r="W293">
        <f t="shared" si="22"/>
        <v>5.6826964649262929E-3</v>
      </c>
      <c r="X293">
        <f t="shared" si="23"/>
        <v>6.5707764773630575E-3</v>
      </c>
      <c r="Y293">
        <f t="shared" si="24"/>
        <v>4.1498200765666881E-3</v>
      </c>
      <c r="Z293">
        <f t="shared" si="25"/>
        <v>3.0132605427290885E-3</v>
      </c>
    </row>
    <row r="294" spans="1:26" x14ac:dyDescent="0.2">
      <c r="A294">
        <v>2.92</v>
      </c>
      <c r="B294">
        <v>0.872505786542907</v>
      </c>
      <c r="C294">
        <v>-0.48175367410171654</v>
      </c>
      <c r="U294">
        <v>2.92</v>
      </c>
      <c r="V294">
        <f t="shared" si="21"/>
        <v>2.5998527977538809E-3</v>
      </c>
      <c r="W294">
        <f t="shared" si="22"/>
        <v>5.6826964649262929E-3</v>
      </c>
      <c r="X294">
        <f t="shared" si="23"/>
        <v>6.5707764773630575E-3</v>
      </c>
      <c r="Y294">
        <f t="shared" si="24"/>
        <v>4.1498200765666881E-3</v>
      </c>
      <c r="Z294">
        <f t="shared" si="25"/>
        <v>3.0515741273629883E-3</v>
      </c>
    </row>
    <row r="295" spans="1:26" x14ac:dyDescent="0.2">
      <c r="A295">
        <v>2.93</v>
      </c>
      <c r="B295">
        <v>0.182139760086829</v>
      </c>
      <c r="C295">
        <v>-0.42577929156507105</v>
      </c>
      <c r="U295">
        <v>2.93</v>
      </c>
      <c r="V295">
        <f t="shared" si="21"/>
        <v>2.5998527977538809E-3</v>
      </c>
      <c r="W295">
        <f t="shared" si="22"/>
        <v>5.6826964649262929E-3</v>
      </c>
      <c r="X295">
        <f t="shared" si="23"/>
        <v>6.5707764773630575E-3</v>
      </c>
      <c r="Y295">
        <f t="shared" si="24"/>
        <v>4.1498200765666881E-3</v>
      </c>
      <c r="Z295">
        <f t="shared" si="25"/>
        <v>3.0912348535769452E-3</v>
      </c>
    </row>
    <row r="296" spans="1:26" x14ac:dyDescent="0.2">
      <c r="A296">
        <v>2.94</v>
      </c>
      <c r="B296">
        <v>-2.6114958326231301</v>
      </c>
      <c r="C296">
        <v>-0.36812455268467997</v>
      </c>
      <c r="U296">
        <v>2.94</v>
      </c>
      <c r="V296">
        <f t="shared" si="21"/>
        <v>2.5998527977538809E-3</v>
      </c>
      <c r="W296">
        <f t="shared" si="22"/>
        <v>5.6826964649262929E-3</v>
      </c>
      <c r="X296">
        <f t="shared" si="23"/>
        <v>6.5707764773630575E-3</v>
      </c>
      <c r="Y296">
        <f t="shared" si="24"/>
        <v>4.1498200765666881E-3</v>
      </c>
      <c r="Z296">
        <f t="shared" si="25"/>
        <v>3.1320861986038483E-3</v>
      </c>
    </row>
    <row r="297" spans="1:26" x14ac:dyDescent="0.2">
      <c r="A297">
        <v>2.95</v>
      </c>
      <c r="B297">
        <v>-0.320532486435259</v>
      </c>
      <c r="C297">
        <v>-0.3090169943749464</v>
      </c>
      <c r="U297">
        <v>2.95</v>
      </c>
      <c r="V297">
        <f t="shared" si="21"/>
        <v>2.5998527977538809E-3</v>
      </c>
      <c r="W297">
        <f t="shared" si="22"/>
        <v>5.6826964649262929E-3</v>
      </c>
      <c r="X297">
        <f t="shared" si="23"/>
        <v>6.5707764773630575E-3</v>
      </c>
      <c r="Y297">
        <f t="shared" si="24"/>
        <v>4.1498200765666881E-3</v>
      </c>
      <c r="Z297">
        <f t="shared" si="25"/>
        <v>3.1739669408480903E-3</v>
      </c>
    </row>
    <row r="298" spans="1:26" x14ac:dyDescent="0.2">
      <c r="A298">
        <v>2.96</v>
      </c>
      <c r="B298">
        <v>1.07374675651337</v>
      </c>
      <c r="C298">
        <v>-0.2486898871648541</v>
      </c>
      <c r="U298">
        <v>2.96</v>
      </c>
      <c r="V298">
        <f t="shared" si="21"/>
        <v>2.5998527977538809E-3</v>
      </c>
      <c r="W298">
        <f t="shared" si="22"/>
        <v>5.6826964649262929E-3</v>
      </c>
      <c r="X298">
        <f t="shared" si="23"/>
        <v>6.5707764773630575E-3</v>
      </c>
      <c r="Y298">
        <f t="shared" si="24"/>
        <v>4.1498200765666881E-3</v>
      </c>
      <c r="Z298">
        <f t="shared" si="25"/>
        <v>3.2167117961535169E-3</v>
      </c>
    </row>
    <row r="299" spans="1:26" x14ac:dyDescent="0.2">
      <c r="A299">
        <v>2.97</v>
      </c>
      <c r="B299">
        <v>1.4652797467629299</v>
      </c>
      <c r="C299">
        <v>-0.1873813145857243</v>
      </c>
      <c r="U299">
        <v>2.97</v>
      </c>
      <c r="V299">
        <f t="shared" si="21"/>
        <v>2.5998527977538809E-3</v>
      </c>
      <c r="W299">
        <f t="shared" si="22"/>
        <v>5.6826964649262929E-3</v>
      </c>
      <c r="X299">
        <f t="shared" si="23"/>
        <v>6.5707764773630575E-3</v>
      </c>
      <c r="Y299">
        <f t="shared" si="24"/>
        <v>4.1498200765666881E-3</v>
      </c>
      <c r="Z299">
        <f t="shared" si="25"/>
        <v>3.2601520701045065E-3</v>
      </c>
    </row>
    <row r="300" spans="1:26" x14ac:dyDescent="0.2">
      <c r="A300">
        <v>2.98</v>
      </c>
      <c r="B300">
        <v>-1.26302751832155</v>
      </c>
      <c r="C300">
        <v>-0.12533323356430426</v>
      </c>
      <c r="U300">
        <v>2.98</v>
      </c>
      <c r="V300">
        <f t="shared" si="21"/>
        <v>2.5998527977538809E-3</v>
      </c>
      <c r="W300">
        <f t="shared" si="22"/>
        <v>5.6826964649262929E-3</v>
      </c>
      <c r="X300">
        <f t="shared" si="23"/>
        <v>6.5707764773630575E-3</v>
      </c>
      <c r="Y300">
        <f t="shared" si="24"/>
        <v>4.1498200765666881E-3</v>
      </c>
      <c r="Z300">
        <f t="shared" si="25"/>
        <v>3.3041163237857488E-3</v>
      </c>
    </row>
    <row r="301" spans="1:26" x14ac:dyDescent="0.2">
      <c r="A301">
        <v>2.99</v>
      </c>
      <c r="B301">
        <v>0.42569019125302998</v>
      </c>
      <c r="C301">
        <v>-6.2790519529313749E-2</v>
      </c>
      <c r="U301">
        <v>2.99</v>
      </c>
      <c r="V301">
        <f t="shared" si="21"/>
        <v>2.5998527977538809E-3</v>
      </c>
      <c r="W301">
        <f t="shared" si="22"/>
        <v>5.6826964649262929E-3</v>
      </c>
      <c r="X301">
        <f t="shared" si="23"/>
        <v>6.5707764773630575E-3</v>
      </c>
      <c r="Y301">
        <f t="shared" si="24"/>
        <v>4.1498200765666881E-3</v>
      </c>
      <c r="Z301">
        <f t="shared" si="25"/>
        <v>3.3484310503733199E-3</v>
      </c>
    </row>
    <row r="302" spans="1:26" x14ac:dyDescent="0.2">
      <c r="A302">
        <v>3</v>
      </c>
      <c r="B302">
        <v>0.36163392149288098</v>
      </c>
      <c r="C302">
        <v>-7.3508907294517201E-16</v>
      </c>
      <c r="U302">
        <v>3</v>
      </c>
      <c r="V302">
        <f t="shared" si="21"/>
        <v>2.6750683947583589E-3</v>
      </c>
      <c r="W302">
        <f t="shared" si="22"/>
        <v>5.7648986972168945E-3</v>
      </c>
      <c r="X302">
        <f t="shared" si="23"/>
        <v>6.665825103953537E-3</v>
      </c>
      <c r="Y302">
        <f t="shared" si="24"/>
        <v>4.1948415478000487E-3</v>
      </c>
      <c r="Z302">
        <f t="shared" si="25"/>
        <v>3.3929213598868527E-3</v>
      </c>
    </row>
    <row r="303" spans="1:26" x14ac:dyDescent="0.2">
      <c r="A303">
        <v>3.01</v>
      </c>
      <c r="B303">
        <v>-1.1277298204131001</v>
      </c>
      <c r="C303">
        <v>6.2790519529312291E-2</v>
      </c>
      <c r="U303">
        <v>3.01</v>
      </c>
      <c r="V303">
        <f t="shared" si="21"/>
        <v>2.3652982754569624E-3</v>
      </c>
      <c r="W303">
        <f t="shared" si="22"/>
        <v>5.4263546143721534E-3</v>
      </c>
      <c r="X303">
        <f t="shared" si="23"/>
        <v>6.2743740542914065E-3</v>
      </c>
      <c r="Y303">
        <f t="shared" si="24"/>
        <v>4.0094238010758912E-3</v>
      </c>
      <c r="Z303">
        <f t="shared" si="25"/>
        <v>3.3929213598868527E-3</v>
      </c>
    </row>
    <row r="304" spans="1:26" x14ac:dyDescent="0.2">
      <c r="A304">
        <v>3.02</v>
      </c>
      <c r="B304">
        <v>1.01862297616814</v>
      </c>
      <c r="C304">
        <v>0.12533323356430282</v>
      </c>
      <c r="U304">
        <v>3.02</v>
      </c>
      <c r="V304">
        <f t="shared" si="21"/>
        <v>2.8117143813096508E-3</v>
      </c>
      <c r="W304">
        <f t="shared" si="22"/>
        <v>5.9142374723568283E-3</v>
      </c>
      <c r="X304">
        <f t="shared" si="23"/>
        <v>6.8385022330073432E-3</v>
      </c>
      <c r="Y304">
        <f t="shared" si="24"/>
        <v>4.2766331388753281E-3</v>
      </c>
      <c r="Z304">
        <f t="shared" si="25"/>
        <v>3.3929213598868527E-3</v>
      </c>
    </row>
    <row r="305" spans="1:26" x14ac:dyDescent="0.2">
      <c r="A305">
        <v>3.03</v>
      </c>
      <c r="B305">
        <v>0.15348557550203401</v>
      </c>
      <c r="C305">
        <v>0.18738131458572285</v>
      </c>
      <c r="U305">
        <v>3.03</v>
      </c>
      <c r="V305">
        <f t="shared" si="21"/>
        <v>2.6317759899845872E-3</v>
      </c>
      <c r="W305">
        <f t="shared" si="22"/>
        <v>5.717584942419196E-3</v>
      </c>
      <c r="X305">
        <f t="shared" si="23"/>
        <v>6.6111172537279888E-3</v>
      </c>
      <c r="Y305">
        <f t="shared" si="24"/>
        <v>4.1689282022471397E-3</v>
      </c>
      <c r="Z305">
        <f t="shared" si="25"/>
        <v>3.3929213598868527E-3</v>
      </c>
    </row>
    <row r="306" spans="1:26" x14ac:dyDescent="0.2">
      <c r="A306">
        <v>3.04</v>
      </c>
      <c r="B306">
        <v>1.95351917629466</v>
      </c>
      <c r="C306">
        <v>0.24868988716485269</v>
      </c>
      <c r="U306">
        <v>3.04</v>
      </c>
      <c r="V306">
        <f t="shared" si="21"/>
        <v>3.006161781430323E-3</v>
      </c>
      <c r="W306">
        <f t="shared" si="22"/>
        <v>6.1267467256181088E-3</v>
      </c>
      <c r="X306">
        <f t="shared" si="23"/>
        <v>7.0842219914300422E-3</v>
      </c>
      <c r="Y306">
        <f t="shared" si="24"/>
        <v>4.3930226694990559E-3</v>
      </c>
      <c r="Z306">
        <f t="shared" si="25"/>
        <v>3.3929213598868527E-3</v>
      </c>
    </row>
    <row r="307" spans="1:26" x14ac:dyDescent="0.2">
      <c r="A307">
        <v>3.05</v>
      </c>
      <c r="B307">
        <v>-0.24725211891166199</v>
      </c>
      <c r="C307">
        <v>0.30901699437494501</v>
      </c>
      <c r="U307">
        <v>3.05</v>
      </c>
      <c r="V307">
        <f t="shared" si="21"/>
        <v>2.5484272687056361E-3</v>
      </c>
      <c r="W307">
        <f t="shared" si="22"/>
        <v>5.6264941152428995E-3</v>
      </c>
      <c r="X307">
        <f t="shared" si="23"/>
        <v>6.5057909410861404E-3</v>
      </c>
      <c r="Y307">
        <f t="shared" si="24"/>
        <v>4.1190385223556902E-3</v>
      </c>
      <c r="Z307">
        <f t="shared" si="25"/>
        <v>3.3929213598868527E-3</v>
      </c>
    </row>
    <row r="308" spans="1:26" x14ac:dyDescent="0.2">
      <c r="A308">
        <v>3.06</v>
      </c>
      <c r="B308">
        <v>-0.29211344832559599</v>
      </c>
      <c r="C308">
        <v>0.36812455268467859</v>
      </c>
      <c r="U308">
        <v>3.06</v>
      </c>
      <c r="V308">
        <f t="shared" si="21"/>
        <v>2.5390966404826142E-3</v>
      </c>
      <c r="W308">
        <f t="shared" si="22"/>
        <v>5.6162967825200008E-3</v>
      </c>
      <c r="X308">
        <f t="shared" si="23"/>
        <v>6.4939999903638884E-3</v>
      </c>
      <c r="Y308">
        <f t="shared" si="24"/>
        <v>4.1134535289917874E-3</v>
      </c>
      <c r="Z308">
        <f t="shared" si="25"/>
        <v>3.3929213598868527E-3</v>
      </c>
    </row>
    <row r="309" spans="1:26" x14ac:dyDescent="0.2">
      <c r="A309">
        <v>3.07</v>
      </c>
      <c r="B309">
        <v>-0.70882121165413003</v>
      </c>
      <c r="C309">
        <v>0.42577929156506972</v>
      </c>
      <c r="U309">
        <v>3.07</v>
      </c>
      <c r="V309">
        <f t="shared" si="21"/>
        <v>2.4524263329357781E-3</v>
      </c>
      <c r="W309">
        <f t="shared" si="22"/>
        <v>5.5215758331770247E-3</v>
      </c>
      <c r="X309">
        <f t="shared" si="23"/>
        <v>6.3844762475953392E-3</v>
      </c>
      <c r="Y309">
        <f t="shared" si="24"/>
        <v>4.0615756617221289E-3</v>
      </c>
      <c r="Z309">
        <f t="shared" si="25"/>
        <v>3.3929213598868527E-3</v>
      </c>
    </row>
    <row r="310" spans="1:26" x14ac:dyDescent="0.2">
      <c r="A310">
        <v>3.08</v>
      </c>
      <c r="B310">
        <v>-2.14951607124787</v>
      </c>
      <c r="C310">
        <v>0.48175367410171521</v>
      </c>
      <c r="U310">
        <v>3.08</v>
      </c>
      <c r="V310">
        <f t="shared" si="21"/>
        <v>2.1527787680218247E-3</v>
      </c>
      <c r="W310">
        <f t="shared" si="22"/>
        <v>5.1940945697509918E-3</v>
      </c>
      <c r="X310">
        <f t="shared" si="23"/>
        <v>6.0058168918162829E-3</v>
      </c>
      <c r="Y310">
        <f t="shared" si="24"/>
        <v>3.8822169281456731E-3</v>
      </c>
      <c r="Z310">
        <f t="shared" si="25"/>
        <v>3.3929213598868527E-3</v>
      </c>
    </row>
    <row r="311" spans="1:26" x14ac:dyDescent="0.2">
      <c r="A311">
        <v>3.09</v>
      </c>
      <c r="B311">
        <v>0.10801606311090001</v>
      </c>
      <c r="C311">
        <v>0.53582679497899632</v>
      </c>
      <c r="U311">
        <v>3.09</v>
      </c>
      <c r="V311">
        <f t="shared" si="21"/>
        <v>2.6223188668643795E-3</v>
      </c>
      <c r="W311">
        <f t="shared" si="22"/>
        <v>5.7072493649261155E-3</v>
      </c>
      <c r="X311">
        <f t="shared" si="23"/>
        <v>6.5991664536297163E-3</v>
      </c>
      <c r="Y311">
        <f t="shared" si="24"/>
        <v>4.1632674933853673E-3</v>
      </c>
      <c r="Z311">
        <f t="shared" si="25"/>
        <v>3.3929213598868527E-3</v>
      </c>
    </row>
    <row r="312" spans="1:26" x14ac:dyDescent="0.2">
      <c r="A312">
        <v>3.1</v>
      </c>
      <c r="B312">
        <v>-0.83492954195597202</v>
      </c>
      <c r="C312">
        <v>0.58778525229247247</v>
      </c>
      <c r="U312">
        <v>3.1</v>
      </c>
      <c r="V312">
        <f t="shared" si="21"/>
        <v>2.4261972853073526E-3</v>
      </c>
      <c r="W312">
        <f t="shared" si="22"/>
        <v>5.4929104186648633E-3</v>
      </c>
      <c r="X312">
        <f t="shared" si="23"/>
        <v>6.3513310615814647E-3</v>
      </c>
      <c r="Y312">
        <f t="shared" si="24"/>
        <v>4.0458758552948627E-3</v>
      </c>
      <c r="Z312">
        <f t="shared" si="25"/>
        <v>3.3929213598868527E-3</v>
      </c>
    </row>
    <row r="313" spans="1:26" x14ac:dyDescent="0.2">
      <c r="A313">
        <v>3.11</v>
      </c>
      <c r="B313">
        <v>-0.969572083157338</v>
      </c>
      <c r="C313">
        <v>0.63742398974868886</v>
      </c>
      <c r="U313">
        <v>3.11</v>
      </c>
      <c r="V313">
        <f t="shared" si="21"/>
        <v>2.3981932223122275E-3</v>
      </c>
      <c r="W313">
        <f t="shared" si="22"/>
        <v>5.4623051109483154E-3</v>
      </c>
      <c r="X313">
        <f t="shared" si="23"/>
        <v>6.3159428198783316E-3</v>
      </c>
      <c r="Y313">
        <f t="shared" si="24"/>
        <v>4.0291135856757414E-3</v>
      </c>
      <c r="Z313">
        <f t="shared" si="25"/>
        <v>3.3929213598868527E-3</v>
      </c>
    </row>
    <row r="314" spans="1:26" x14ac:dyDescent="0.2">
      <c r="A314">
        <v>3.12</v>
      </c>
      <c r="B314">
        <v>0.57995790469891695</v>
      </c>
      <c r="C314">
        <v>0.68454710592868762</v>
      </c>
      <c r="U314">
        <v>3.12</v>
      </c>
      <c r="V314">
        <f t="shared" si="21"/>
        <v>2.7204772122427574E-3</v>
      </c>
      <c r="W314">
        <f t="shared" si="22"/>
        <v>5.814525454319837E-3</v>
      </c>
      <c r="X314">
        <f t="shared" si="23"/>
        <v>6.7232074276853144E-3</v>
      </c>
      <c r="Y314">
        <f t="shared" si="24"/>
        <v>4.2220217052611813E-3</v>
      </c>
      <c r="Z314">
        <f t="shared" si="25"/>
        <v>3.3929213598868527E-3</v>
      </c>
    </row>
    <row r="315" spans="1:26" x14ac:dyDescent="0.2">
      <c r="A315">
        <v>3.13</v>
      </c>
      <c r="B315">
        <v>0.55779669600464299</v>
      </c>
      <c r="C315">
        <v>0.72896862742141022</v>
      </c>
      <c r="U315">
        <v>3.13</v>
      </c>
      <c r="V315">
        <f t="shared" si="21"/>
        <v>2.7158679418087242E-3</v>
      </c>
      <c r="W315">
        <f t="shared" si="22"/>
        <v>5.809488037427619E-3</v>
      </c>
      <c r="X315">
        <f t="shared" si="23"/>
        <v>6.717382773733383E-3</v>
      </c>
      <c r="Y315">
        <f t="shared" si="24"/>
        <v>4.2192627543983672E-3</v>
      </c>
      <c r="Z315">
        <f t="shared" si="25"/>
        <v>3.3929213598868527E-3</v>
      </c>
    </row>
    <row r="316" spans="1:26" x14ac:dyDescent="0.2">
      <c r="A316">
        <v>3.14</v>
      </c>
      <c r="B316">
        <v>-0.24851587711608</v>
      </c>
      <c r="C316">
        <v>0.77051324277579014</v>
      </c>
      <c r="U316">
        <v>3.14</v>
      </c>
      <c r="V316">
        <f t="shared" si="21"/>
        <v>2.5481644218813609E-3</v>
      </c>
      <c r="W316">
        <f t="shared" si="22"/>
        <v>5.6262068530716688E-3</v>
      </c>
      <c r="X316">
        <f t="shared" si="23"/>
        <v>6.5054587861788343E-3</v>
      </c>
      <c r="Y316">
        <f t="shared" si="24"/>
        <v>4.1188811912806315E-3</v>
      </c>
      <c r="Z316">
        <f t="shared" si="25"/>
        <v>3.3929213598868527E-3</v>
      </c>
    </row>
    <row r="317" spans="1:26" x14ac:dyDescent="0.2">
      <c r="A317">
        <v>3.15</v>
      </c>
      <c r="B317">
        <v>-1.6740116887485901</v>
      </c>
      <c r="C317">
        <v>0.8090169943749459</v>
      </c>
      <c r="U317">
        <v>3.15</v>
      </c>
      <c r="V317">
        <f t="shared" si="21"/>
        <v>2.2516780799566234E-3</v>
      </c>
      <c r="W317">
        <f t="shared" si="22"/>
        <v>5.3021804526904165E-3</v>
      </c>
      <c r="X317">
        <f t="shared" si="23"/>
        <v>6.1307942122726562E-3</v>
      </c>
      <c r="Y317">
        <f t="shared" si="24"/>
        <v>3.9414146571354024E-3</v>
      </c>
      <c r="Z317">
        <f t="shared" si="25"/>
        <v>3.3929213598868527E-3</v>
      </c>
    </row>
    <row r="318" spans="1:26" x14ac:dyDescent="0.2">
      <c r="A318">
        <v>3.16</v>
      </c>
      <c r="B318">
        <v>3.3255548443937799E-2</v>
      </c>
      <c r="C318">
        <v>0.84432792550201541</v>
      </c>
      <c r="U318">
        <v>3.16</v>
      </c>
      <c r="V318">
        <f t="shared" si="21"/>
        <v>2.6067695602069061E-3</v>
      </c>
      <c r="W318">
        <f t="shared" si="22"/>
        <v>5.6902557124295554E-3</v>
      </c>
      <c r="X318">
        <f t="shared" si="23"/>
        <v>6.5795170683813475E-3</v>
      </c>
      <c r="Y318">
        <f t="shared" si="24"/>
        <v>4.1539602128443853E-3</v>
      </c>
      <c r="Z318">
        <f t="shared" si="25"/>
        <v>3.3929213598868527E-3</v>
      </c>
    </row>
    <row r="319" spans="1:26" x14ac:dyDescent="0.2">
      <c r="A319">
        <v>3.17</v>
      </c>
      <c r="B319">
        <v>-1.2032075081048399</v>
      </c>
      <c r="C319">
        <v>0.87630668004386369</v>
      </c>
      <c r="U319">
        <v>3.17</v>
      </c>
      <c r="V319">
        <f t="shared" si="21"/>
        <v>2.3495998052558936E-3</v>
      </c>
      <c r="W319">
        <f t="shared" si="22"/>
        <v>5.4091979428110872E-3</v>
      </c>
      <c r="X319">
        <f t="shared" si="23"/>
        <v>6.2545361736973818E-3</v>
      </c>
      <c r="Y319">
        <f t="shared" si="24"/>
        <v>4.0000272363644113E-3</v>
      </c>
      <c r="Z319">
        <f t="shared" si="25"/>
        <v>3.3929213598868527E-3</v>
      </c>
    </row>
    <row r="320" spans="1:26" x14ac:dyDescent="0.2">
      <c r="A320">
        <v>3.18</v>
      </c>
      <c r="B320">
        <v>-0.48815926930101899</v>
      </c>
      <c r="C320">
        <v>0.90482705246601947</v>
      </c>
      <c r="U320">
        <v>3.18</v>
      </c>
      <c r="V320">
        <f t="shared" si="21"/>
        <v>2.4983214183905414E-3</v>
      </c>
      <c r="W320">
        <f t="shared" si="22"/>
        <v>5.5717340267671771E-3</v>
      </c>
      <c r="X320">
        <f t="shared" si="23"/>
        <v>6.4424730596058626E-3</v>
      </c>
      <c r="Y320">
        <f t="shared" si="24"/>
        <v>4.0890468824774633E-3</v>
      </c>
      <c r="Z320">
        <f t="shared" si="25"/>
        <v>3.3929213598868527E-3</v>
      </c>
    </row>
    <row r="321" spans="1:26" x14ac:dyDescent="0.2">
      <c r="A321">
        <v>3.19</v>
      </c>
      <c r="B321">
        <v>-1.306457530159</v>
      </c>
      <c r="C321">
        <v>0.92977648588825124</v>
      </c>
      <c r="U321">
        <v>3.19</v>
      </c>
      <c r="V321">
        <f t="shared" si="21"/>
        <v>2.3281250165594408E-3</v>
      </c>
      <c r="W321">
        <f t="shared" si="22"/>
        <v>5.3857284013978579E-3</v>
      </c>
      <c r="X321">
        <f t="shared" si="23"/>
        <v>6.2273988610493537E-3</v>
      </c>
      <c r="Y321">
        <f t="shared" si="24"/>
        <v>3.9871731659316218E-3</v>
      </c>
      <c r="Z321">
        <f t="shared" si="25"/>
        <v>3.3929213598868527E-3</v>
      </c>
    </row>
    <row r="322" spans="1:26" x14ac:dyDescent="0.2">
      <c r="A322">
        <v>3.2</v>
      </c>
      <c r="B322">
        <v>-0.17880283261164601</v>
      </c>
      <c r="C322">
        <v>0.95105651629515331</v>
      </c>
      <c r="U322">
        <v>3.2</v>
      </c>
      <c r="V322">
        <f t="shared" si="21"/>
        <v>2.5626639141849441E-3</v>
      </c>
      <c r="W322">
        <f t="shared" si="22"/>
        <v>5.6420531759342526E-3</v>
      </c>
      <c r="X322">
        <f t="shared" si="23"/>
        <v>6.5237815394986378E-3</v>
      </c>
      <c r="Y322">
        <f t="shared" si="24"/>
        <v>4.1275600890311242E-3</v>
      </c>
      <c r="Z322">
        <f t="shared" si="25"/>
        <v>3.3929213598868527E-3</v>
      </c>
    </row>
    <row r="323" spans="1:26" x14ac:dyDescent="0.2">
      <c r="A323">
        <v>3.21</v>
      </c>
      <c r="B323">
        <v>0.72334675661269798</v>
      </c>
      <c r="C323">
        <v>0.96858316112863085</v>
      </c>
      <c r="U323">
        <v>3.21</v>
      </c>
      <c r="V323">
        <f t="shared" ref="V323:V386" si="26">$J$5*F$9*(1+IF(AND($U323&gt;=$J$2,$U323&lt;$J$3),F$11*$C323,F$10*$B323))</f>
        <v>2.750300404867938E-3</v>
      </c>
      <c r="W323">
        <f t="shared" ref="W323:W386" si="27">$J$5*G$9*(1+IF(AND($U323&gt;=$J$2,$U323&lt;$J$3),G$11*$C323,G$10*$B323))</f>
        <v>5.8471188671950476E-3</v>
      </c>
      <c r="X323">
        <f t="shared" ref="X323:X386" si="28">$J$5*H$9*(1+IF(AND($U323&gt;=$J$2,$U323&lt;$J$3),H$11*$C323,H$10*$B323))</f>
        <v>6.7608944714961606E-3</v>
      </c>
      <c r="Y323">
        <f t="shared" ref="Y323:Y386" si="29">$J$5*I$9*(1+IF(AND($U323&gt;=$J$2,$U323&lt;$J$3),I$11*$C323,I$10*$B323))</f>
        <v>4.2398728433540112E-3</v>
      </c>
      <c r="Z323">
        <f t="shared" ref="Z323:Z386" si="30">$J$5*J$9*(1+IF(AND($U323&gt;=$J$2,$U323&lt;$J$3),J$11*$C323,J$10*$B323))</f>
        <v>3.3929213598868527E-3</v>
      </c>
    </row>
    <row r="324" spans="1:26" x14ac:dyDescent="0.2">
      <c r="A324">
        <v>3.22</v>
      </c>
      <c r="B324">
        <v>1.2598478409726399</v>
      </c>
      <c r="C324">
        <v>0.98228725072868905</v>
      </c>
      <c r="U324">
        <v>3.22</v>
      </c>
      <c r="V324">
        <f t="shared" si="26"/>
        <v>2.8618863124816331E-3</v>
      </c>
      <c r="W324">
        <f t="shared" si="27"/>
        <v>5.9690697798159024E-3</v>
      </c>
      <c r="X324">
        <f t="shared" si="28"/>
        <v>6.9019036197038438E-3</v>
      </c>
      <c r="Y324">
        <f t="shared" si="29"/>
        <v>4.3066643324833117E-3</v>
      </c>
      <c r="Z324">
        <f t="shared" si="30"/>
        <v>3.3929213598868527E-3</v>
      </c>
    </row>
    <row r="325" spans="1:26" x14ac:dyDescent="0.2">
      <c r="A325">
        <v>3.23</v>
      </c>
      <c r="B325">
        <v>0.18599849752782899</v>
      </c>
      <c r="C325">
        <v>0.99211470131447754</v>
      </c>
      <c r="U325">
        <v>3.23</v>
      </c>
      <c r="V325">
        <f t="shared" si="26"/>
        <v>2.6385382948879402E-3</v>
      </c>
      <c r="W325">
        <f t="shared" si="27"/>
        <v>5.7249753851016123E-3</v>
      </c>
      <c r="X325">
        <f t="shared" si="28"/>
        <v>6.6196626594582867E-3</v>
      </c>
      <c r="Y325">
        <f t="shared" si="29"/>
        <v>4.1729758855442549E-3</v>
      </c>
      <c r="Z325">
        <f t="shared" si="30"/>
        <v>3.3929213598868527E-3</v>
      </c>
    </row>
    <row r="326" spans="1:26" x14ac:dyDescent="0.2">
      <c r="A326">
        <v>3.24</v>
      </c>
      <c r="B326">
        <v>-1.99840382114385</v>
      </c>
      <c r="C326">
        <v>0.99802672842827167</v>
      </c>
      <c r="U326">
        <v>3.24</v>
      </c>
      <c r="V326">
        <f t="shared" si="26"/>
        <v>2.1842083365184502E-3</v>
      </c>
      <c r="W326">
        <f t="shared" si="27"/>
        <v>5.2284435717299188E-3</v>
      </c>
      <c r="X326">
        <f t="shared" si="28"/>
        <v>6.0455338845532784E-3</v>
      </c>
      <c r="Y326">
        <f t="shared" si="29"/>
        <v>3.9010295876245782E-3</v>
      </c>
      <c r="Z326">
        <f t="shared" si="30"/>
        <v>3.3929213598868527E-3</v>
      </c>
    </row>
    <row r="327" spans="1:26" x14ac:dyDescent="0.2">
      <c r="A327">
        <v>3.25</v>
      </c>
      <c r="B327">
        <v>0.98257534334789098</v>
      </c>
      <c r="C327">
        <v>1</v>
      </c>
      <c r="U327">
        <v>3.25</v>
      </c>
      <c r="V327">
        <f t="shared" si="26"/>
        <v>2.8042168981864406E-3</v>
      </c>
      <c r="W327">
        <f t="shared" si="27"/>
        <v>5.9060435621329649E-3</v>
      </c>
      <c r="X327">
        <f t="shared" si="28"/>
        <v>6.8290277954953472E-3</v>
      </c>
      <c r="Y327">
        <f t="shared" si="29"/>
        <v>4.2721454031636229E-3</v>
      </c>
      <c r="Z327">
        <f t="shared" si="30"/>
        <v>3.3929213598868527E-3</v>
      </c>
    </row>
    <row r="328" spans="1:26" x14ac:dyDescent="0.2">
      <c r="A328">
        <v>3.26</v>
      </c>
      <c r="B328">
        <v>-2.0739539954375399</v>
      </c>
      <c r="C328">
        <v>0.99802672842827178</v>
      </c>
      <c r="U328">
        <v>3.26</v>
      </c>
      <c r="V328">
        <f t="shared" si="26"/>
        <v>2.1684947899577906E-3</v>
      </c>
      <c r="W328">
        <f t="shared" si="27"/>
        <v>5.2112704233945864E-3</v>
      </c>
      <c r="X328">
        <f t="shared" si="28"/>
        <v>6.0256769522288927E-3</v>
      </c>
      <c r="Y328">
        <f t="shared" si="29"/>
        <v>3.8916239987224163E-3</v>
      </c>
      <c r="Z328">
        <f t="shared" si="30"/>
        <v>3.3929213598868527E-3</v>
      </c>
    </row>
    <row r="329" spans="1:26" x14ac:dyDescent="0.2">
      <c r="A329">
        <v>3.27</v>
      </c>
      <c r="B329">
        <v>0.24910744425248499</v>
      </c>
      <c r="C329">
        <v>0.99211470131447776</v>
      </c>
      <c r="U329">
        <v>3.27</v>
      </c>
      <c r="V329">
        <f t="shared" si="26"/>
        <v>2.6516642126243723E-3</v>
      </c>
      <c r="W329">
        <f t="shared" si="27"/>
        <v>5.7393205446399096E-3</v>
      </c>
      <c r="X329">
        <f t="shared" si="28"/>
        <v>6.6362496507642674E-3</v>
      </c>
      <c r="Y329">
        <f t="shared" si="29"/>
        <v>4.1808326087681234E-3</v>
      </c>
      <c r="Z329">
        <f t="shared" si="30"/>
        <v>3.3929213598868527E-3</v>
      </c>
    </row>
    <row r="330" spans="1:26" x14ac:dyDescent="0.2">
      <c r="A330">
        <v>3.28</v>
      </c>
      <c r="B330">
        <v>-1.04299240131226E-2</v>
      </c>
      <c r="C330">
        <v>0.98228725072868939</v>
      </c>
      <c r="U330">
        <v>3.28</v>
      </c>
      <c r="V330">
        <f t="shared" si="26"/>
        <v>2.5976834963838107E-3</v>
      </c>
      <c r="W330">
        <f t="shared" si="27"/>
        <v>5.6803256612335401E-3</v>
      </c>
      <c r="X330">
        <f t="shared" si="28"/>
        <v>6.5680351693884129E-3</v>
      </c>
      <c r="Y330">
        <f t="shared" si="29"/>
        <v>4.1485216073246867E-3</v>
      </c>
      <c r="Z330">
        <f t="shared" si="30"/>
        <v>3.3929213598868527E-3</v>
      </c>
    </row>
    <row r="331" spans="1:26" x14ac:dyDescent="0.2">
      <c r="A331">
        <v>3.29</v>
      </c>
      <c r="B331">
        <v>1.5703928573080701</v>
      </c>
      <c r="C331">
        <v>0.96858316112863119</v>
      </c>
      <c r="U331">
        <v>3.29</v>
      </c>
      <c r="V331">
        <f t="shared" si="26"/>
        <v>2.9264760188454884E-3</v>
      </c>
      <c r="W331">
        <f t="shared" si="27"/>
        <v>6.0396591024770947E-3</v>
      </c>
      <c r="X331">
        <f t="shared" si="28"/>
        <v>6.98352449524381E-3</v>
      </c>
      <c r="Y331">
        <f t="shared" si="29"/>
        <v>4.3453255107873063E-3</v>
      </c>
      <c r="Z331">
        <f t="shared" si="30"/>
        <v>3.3929213598868527E-3</v>
      </c>
    </row>
    <row r="332" spans="1:26" x14ac:dyDescent="0.2">
      <c r="A332">
        <v>3.3</v>
      </c>
      <c r="B332">
        <v>1.3781867092197799</v>
      </c>
      <c r="C332">
        <v>0.95105651629515386</v>
      </c>
      <c r="U332">
        <v>3.3</v>
      </c>
      <c r="V332">
        <f t="shared" si="26"/>
        <v>2.8864994034972619E-3</v>
      </c>
      <c r="W332">
        <f t="shared" si="27"/>
        <v>5.9959691345459589E-3</v>
      </c>
      <c r="X332">
        <f t="shared" si="28"/>
        <v>6.9330067497772865E-3</v>
      </c>
      <c r="Y332">
        <f t="shared" si="29"/>
        <v>4.3213968828220168E-3</v>
      </c>
      <c r="Z332">
        <f t="shared" si="30"/>
        <v>3.3929213598868527E-3</v>
      </c>
    </row>
    <row r="333" spans="1:26" x14ac:dyDescent="0.2">
      <c r="A333">
        <v>3.31</v>
      </c>
      <c r="B333">
        <v>0.96212098755095399</v>
      </c>
      <c r="C333">
        <v>0.92977648588825179</v>
      </c>
      <c r="U333">
        <v>3.31</v>
      </c>
      <c r="V333">
        <f t="shared" si="26"/>
        <v>2.7999626330548468E-3</v>
      </c>
      <c r="W333">
        <f t="shared" si="27"/>
        <v>5.9013941263177808E-3</v>
      </c>
      <c r="X333">
        <f t="shared" si="28"/>
        <v>6.8236517554981415E-3</v>
      </c>
      <c r="Y333">
        <f t="shared" si="29"/>
        <v>4.269598946273441E-3</v>
      </c>
      <c r="Z333">
        <f t="shared" si="30"/>
        <v>3.3929213598868527E-3</v>
      </c>
    </row>
    <row r="334" spans="1:26" x14ac:dyDescent="0.2">
      <c r="A334">
        <v>3.32</v>
      </c>
      <c r="B334">
        <v>-0.10268188157484499</v>
      </c>
      <c r="C334">
        <v>0.90482705246602013</v>
      </c>
      <c r="U334">
        <v>3.32</v>
      </c>
      <c r="V334">
        <f t="shared" si="26"/>
        <v>2.5784961755866012E-3</v>
      </c>
      <c r="W334">
        <f t="shared" si="27"/>
        <v>5.6593560663087987E-3</v>
      </c>
      <c r="X334">
        <f t="shared" si="28"/>
        <v>6.5437884896789224E-3</v>
      </c>
      <c r="Y334">
        <f t="shared" si="29"/>
        <v>4.1370367365569207E-3</v>
      </c>
      <c r="Z334">
        <f t="shared" si="30"/>
        <v>3.3929213598868527E-3</v>
      </c>
    </row>
    <row r="335" spans="1:26" x14ac:dyDescent="0.2">
      <c r="A335">
        <v>3.33</v>
      </c>
      <c r="B335">
        <v>1.8260167292051301E-3</v>
      </c>
      <c r="C335">
        <v>0.87630668004386447</v>
      </c>
      <c r="U335">
        <v>3.33</v>
      </c>
      <c r="V335">
        <f t="shared" si="26"/>
        <v>2.6002325877300548E-3</v>
      </c>
      <c r="W335">
        <f t="shared" si="27"/>
        <v>5.6831115328787709E-3</v>
      </c>
      <c r="X335">
        <f t="shared" si="28"/>
        <v>6.5712564112739187E-3</v>
      </c>
      <c r="Y335">
        <f t="shared" si="29"/>
        <v>4.1500474057931782E-3</v>
      </c>
      <c r="Z335">
        <f t="shared" si="30"/>
        <v>3.3929213598868527E-3</v>
      </c>
    </row>
    <row r="336" spans="1:26" x14ac:dyDescent="0.2">
      <c r="A336">
        <v>3.34</v>
      </c>
      <c r="B336">
        <v>-0.59476915682351605</v>
      </c>
      <c r="C336">
        <v>0.8443279255020163</v>
      </c>
      <c r="U336">
        <v>3.34</v>
      </c>
      <c r="V336">
        <f t="shared" si="26"/>
        <v>2.4761478172430542E-3</v>
      </c>
      <c r="W336">
        <f t="shared" si="27"/>
        <v>5.5475007615291656E-3</v>
      </c>
      <c r="X336">
        <f t="shared" si="28"/>
        <v>6.4144526699583771E-3</v>
      </c>
      <c r="Y336">
        <f t="shared" si="29"/>
        <v>4.0757745269294219E-3</v>
      </c>
      <c r="Z336">
        <f t="shared" si="30"/>
        <v>3.3929213598868527E-3</v>
      </c>
    </row>
    <row r="337" spans="1:26" x14ac:dyDescent="0.2">
      <c r="A337">
        <v>3.35</v>
      </c>
      <c r="B337">
        <v>-0.33019463384214998</v>
      </c>
      <c r="C337">
        <v>0.8090169943749469</v>
      </c>
      <c r="U337">
        <v>3.35</v>
      </c>
      <c r="V337">
        <f t="shared" si="26"/>
        <v>2.5311762023460544E-3</v>
      </c>
      <c r="W337">
        <f t="shared" si="27"/>
        <v>5.6076406297873955E-3</v>
      </c>
      <c r="X337">
        <f t="shared" si="28"/>
        <v>6.4839910720429971E-3</v>
      </c>
      <c r="Y337">
        <f t="shared" si="29"/>
        <v>4.1087126269459054E-3</v>
      </c>
      <c r="Z337">
        <f t="shared" si="30"/>
        <v>3.3929213598868527E-3</v>
      </c>
    </row>
    <row r="338" spans="1:26" x14ac:dyDescent="0.2">
      <c r="A338">
        <v>3.36</v>
      </c>
      <c r="B338">
        <v>-0.30480011412990199</v>
      </c>
      <c r="C338">
        <v>0.77051324277579114</v>
      </c>
      <c r="U338">
        <v>3.36</v>
      </c>
      <c r="V338">
        <f t="shared" si="26"/>
        <v>2.5364579633957748E-3</v>
      </c>
      <c r="W338">
        <f t="shared" si="27"/>
        <v>5.6134130036832874E-3</v>
      </c>
      <c r="X338">
        <f t="shared" si="28"/>
        <v>6.4906655405541636E-3</v>
      </c>
      <c r="Y338">
        <f t="shared" si="29"/>
        <v>4.1118741075780053E-3</v>
      </c>
      <c r="Z338">
        <f t="shared" si="30"/>
        <v>3.3929213598868527E-3</v>
      </c>
    </row>
    <row r="339" spans="1:26" x14ac:dyDescent="0.2">
      <c r="A339">
        <v>3.37</v>
      </c>
      <c r="B339">
        <v>-0.26289383364034902</v>
      </c>
      <c r="C339">
        <v>0.72896862742141133</v>
      </c>
      <c r="U339">
        <v>3.37</v>
      </c>
      <c r="V339">
        <f t="shared" si="26"/>
        <v>2.5451739762417124E-3</v>
      </c>
      <c r="W339">
        <f t="shared" si="27"/>
        <v>5.6229386305631356E-3</v>
      </c>
      <c r="X339">
        <f t="shared" si="28"/>
        <v>6.5016798126379454E-3</v>
      </c>
      <c r="Y339">
        <f t="shared" si="29"/>
        <v>4.1170912133012992E-3</v>
      </c>
      <c r="Z339">
        <f t="shared" si="30"/>
        <v>3.3929213598868527E-3</v>
      </c>
    </row>
    <row r="340" spans="1:26" x14ac:dyDescent="0.2">
      <c r="A340">
        <v>3.38</v>
      </c>
      <c r="B340">
        <v>0.73370333823132305</v>
      </c>
      <c r="C340">
        <v>0.68454710592868873</v>
      </c>
      <c r="U340">
        <v>3.38</v>
      </c>
      <c r="V340">
        <f t="shared" si="26"/>
        <v>2.7524544518836461E-3</v>
      </c>
      <c r="W340">
        <f t="shared" si="27"/>
        <v>5.8494729995851634E-3</v>
      </c>
      <c r="X340">
        <f t="shared" si="28"/>
        <v>6.7636165028115824E-3</v>
      </c>
      <c r="Y340">
        <f t="shared" si="29"/>
        <v>4.2411621818637781E-3</v>
      </c>
      <c r="Z340">
        <f t="shared" si="30"/>
        <v>3.3929213598868527E-3</v>
      </c>
    </row>
    <row r="341" spans="1:26" x14ac:dyDescent="0.2">
      <c r="A341">
        <v>3.39</v>
      </c>
      <c r="B341">
        <v>-0.44668757793101999</v>
      </c>
      <c r="C341">
        <v>0.63742398974869008</v>
      </c>
      <c r="U341">
        <v>3.39</v>
      </c>
      <c r="V341">
        <f t="shared" si="26"/>
        <v>2.5069470418174118E-3</v>
      </c>
      <c r="W341">
        <f t="shared" si="27"/>
        <v>5.5811608681248888E-3</v>
      </c>
      <c r="X341">
        <f t="shared" si="28"/>
        <v>6.4533731081710807E-3</v>
      </c>
      <c r="Y341">
        <f t="shared" si="29"/>
        <v>4.0942098842011556E-3</v>
      </c>
      <c r="Z341">
        <f t="shared" si="30"/>
        <v>3.3929213598868527E-3</v>
      </c>
    </row>
    <row r="342" spans="1:26" x14ac:dyDescent="0.2">
      <c r="A342">
        <v>3.4</v>
      </c>
      <c r="B342">
        <v>0.39230930949216403</v>
      </c>
      <c r="C342">
        <v>0.5877852522924738</v>
      </c>
      <c r="U342">
        <v>3.4</v>
      </c>
      <c r="V342">
        <f t="shared" si="26"/>
        <v>2.6814485142233288E-3</v>
      </c>
      <c r="W342">
        <f t="shared" si="27"/>
        <v>5.7718714539746439E-3</v>
      </c>
      <c r="X342">
        <f t="shared" si="28"/>
        <v>6.6738875486695229E-3</v>
      </c>
      <c r="Y342">
        <f t="shared" si="29"/>
        <v>4.1986604680293261E-3</v>
      </c>
      <c r="Z342">
        <f t="shared" si="30"/>
        <v>3.3929213598868527E-3</v>
      </c>
    </row>
    <row r="343" spans="1:26" x14ac:dyDescent="0.2">
      <c r="A343">
        <v>3.41</v>
      </c>
      <c r="B343">
        <v>1.53941637826625</v>
      </c>
      <c r="C343">
        <v>0.53582679497899766</v>
      </c>
      <c r="U343">
        <v>3.41</v>
      </c>
      <c r="V343">
        <f t="shared" si="26"/>
        <v>2.9200332759893735E-3</v>
      </c>
      <c r="W343">
        <f t="shared" si="27"/>
        <v>6.032617905359223E-3</v>
      </c>
      <c r="X343">
        <f t="shared" si="28"/>
        <v>6.9753829144502295E-3</v>
      </c>
      <c r="Y343">
        <f t="shared" si="29"/>
        <v>4.3414691063484341E-3</v>
      </c>
      <c r="Z343">
        <f t="shared" si="30"/>
        <v>3.3929213598868527E-3</v>
      </c>
    </row>
    <row r="344" spans="1:26" x14ac:dyDescent="0.2">
      <c r="A344">
        <v>3.42</v>
      </c>
      <c r="B344">
        <v>-0.96806195098395498</v>
      </c>
      <c r="C344">
        <v>0.48175367410171666</v>
      </c>
      <c r="U344">
        <v>3.42</v>
      </c>
      <c r="V344">
        <f t="shared" si="26"/>
        <v>2.3985073120207038E-3</v>
      </c>
      <c r="W344">
        <f t="shared" si="27"/>
        <v>5.4626483758588454E-3</v>
      </c>
      <c r="X344">
        <f t="shared" si="28"/>
        <v>6.3163397295168348E-3</v>
      </c>
      <c r="Y344">
        <f t="shared" si="29"/>
        <v>4.0293015889800816E-3</v>
      </c>
      <c r="Z344">
        <f t="shared" si="30"/>
        <v>3.3929213598868527E-3</v>
      </c>
    </row>
    <row r="345" spans="1:26" x14ac:dyDescent="0.2">
      <c r="A345">
        <v>3.43</v>
      </c>
      <c r="B345">
        <v>0.60091882474866898</v>
      </c>
      <c r="C345">
        <v>0.42577929156507116</v>
      </c>
      <c r="U345">
        <v>3.43</v>
      </c>
      <c r="V345">
        <f t="shared" si="26"/>
        <v>2.724836836773545E-3</v>
      </c>
      <c r="W345">
        <f t="shared" si="27"/>
        <v>5.8192900361705704E-3</v>
      </c>
      <c r="X345">
        <f t="shared" si="28"/>
        <v>6.728716608501586E-3</v>
      </c>
      <c r="Y345">
        <f t="shared" si="29"/>
        <v>4.2246312266665548E-3</v>
      </c>
      <c r="Z345">
        <f t="shared" si="30"/>
        <v>3.3929213598868527E-3</v>
      </c>
    </row>
    <row r="346" spans="1:26" x14ac:dyDescent="0.2">
      <c r="A346">
        <v>3.44</v>
      </c>
      <c r="B346">
        <v>0.421305668729549</v>
      </c>
      <c r="C346">
        <v>0.36812455268468008</v>
      </c>
      <c r="U346">
        <v>3.44</v>
      </c>
      <c r="V346">
        <f t="shared" si="26"/>
        <v>2.6874794154783679E-3</v>
      </c>
      <c r="W346">
        <f t="shared" si="27"/>
        <v>5.7784625543000059E-3</v>
      </c>
      <c r="X346">
        <f t="shared" si="28"/>
        <v>6.6815086924777705E-3</v>
      </c>
      <c r="Y346">
        <f t="shared" si="29"/>
        <v>4.2022703582406448E-3</v>
      </c>
      <c r="Z346">
        <f t="shared" si="30"/>
        <v>3.3929213598868527E-3</v>
      </c>
    </row>
    <row r="347" spans="1:26" x14ac:dyDescent="0.2">
      <c r="A347">
        <v>3.45</v>
      </c>
      <c r="B347">
        <v>-2.6466234921848302</v>
      </c>
      <c r="C347">
        <v>0.30901699437494656</v>
      </c>
      <c r="U347">
        <v>3.45</v>
      </c>
      <c r="V347">
        <f t="shared" si="26"/>
        <v>2.0493862784932509E-3</v>
      </c>
      <c r="W347">
        <f t="shared" si="27"/>
        <v>5.0810981464051086E-3</v>
      </c>
      <c r="X347">
        <f t="shared" si="28"/>
        <v>5.8751616218876753E-3</v>
      </c>
      <c r="Y347">
        <f t="shared" si="29"/>
        <v>3.8203297374772389E-3</v>
      </c>
      <c r="Z347">
        <f t="shared" si="30"/>
        <v>3.3929213598868527E-3</v>
      </c>
    </row>
    <row r="348" spans="1:26" x14ac:dyDescent="0.2">
      <c r="A348">
        <v>3.46</v>
      </c>
      <c r="B348">
        <v>0.20607879425194101</v>
      </c>
      <c r="C348">
        <v>0.24868988716485424</v>
      </c>
      <c r="U348">
        <v>3.46</v>
      </c>
      <c r="V348">
        <f t="shared" si="26"/>
        <v>2.6427147601373732E-3</v>
      </c>
      <c r="W348">
        <f t="shared" si="27"/>
        <v>5.7295397943499639E-3</v>
      </c>
      <c r="X348">
        <f t="shared" si="28"/>
        <v>6.6249403851132175E-3</v>
      </c>
      <c r="Y348">
        <f t="shared" si="29"/>
        <v>4.1754757740989287E-3</v>
      </c>
      <c r="Z348">
        <f t="shared" si="30"/>
        <v>3.3929213598868527E-3</v>
      </c>
    </row>
    <row r="349" spans="1:26" x14ac:dyDescent="0.2">
      <c r="A349">
        <v>3.47</v>
      </c>
      <c r="B349">
        <v>0.379864094013729</v>
      </c>
      <c r="C349">
        <v>0.18738131458572441</v>
      </c>
      <c r="U349">
        <v>3.47</v>
      </c>
      <c r="V349">
        <f t="shared" si="26"/>
        <v>2.6788600559609077E-3</v>
      </c>
      <c r="W349">
        <f t="shared" si="27"/>
        <v>5.7690425586944625E-3</v>
      </c>
      <c r="X349">
        <f t="shared" si="28"/>
        <v>6.6706165595046664E-3</v>
      </c>
      <c r="Y349">
        <f t="shared" si="29"/>
        <v>4.1971111058778376E-3</v>
      </c>
      <c r="Z349">
        <f t="shared" si="30"/>
        <v>3.3929213598868527E-3</v>
      </c>
    </row>
    <row r="350" spans="1:26" x14ac:dyDescent="0.2">
      <c r="A350">
        <v>3.48</v>
      </c>
      <c r="B350">
        <v>0.11577189891939101</v>
      </c>
      <c r="C350">
        <v>0.1253332335643044</v>
      </c>
      <c r="U350">
        <v>3.48</v>
      </c>
      <c r="V350">
        <f t="shared" si="26"/>
        <v>2.6239319893784298E-3</v>
      </c>
      <c r="W350">
        <f t="shared" si="27"/>
        <v>5.709012327355374E-3</v>
      </c>
      <c r="X350">
        <f t="shared" si="28"/>
        <v>6.6012049281694253E-3</v>
      </c>
      <c r="Y350">
        <f t="shared" si="29"/>
        <v>4.1642330530798259E-3</v>
      </c>
      <c r="Z350">
        <f t="shared" si="30"/>
        <v>3.3929213598868527E-3</v>
      </c>
    </row>
    <row r="351" spans="1:26" x14ac:dyDescent="0.2">
      <c r="A351">
        <v>3.49</v>
      </c>
      <c r="B351">
        <v>-0.100734406025614</v>
      </c>
      <c r="C351">
        <v>6.2790519529313873E-2</v>
      </c>
      <c r="U351">
        <v>3.49</v>
      </c>
      <c r="V351">
        <f t="shared" si="26"/>
        <v>2.5789012275670192E-3</v>
      </c>
      <c r="W351">
        <f t="shared" si="27"/>
        <v>5.6597987428055651E-3</v>
      </c>
      <c r="X351">
        <f t="shared" si="28"/>
        <v>6.5443003467400883E-3</v>
      </c>
      <c r="Y351">
        <f t="shared" si="29"/>
        <v>4.1372791867509045E-3</v>
      </c>
      <c r="Z351">
        <f t="shared" si="30"/>
        <v>3.3929213598868527E-3</v>
      </c>
    </row>
    <row r="352" spans="1:26" x14ac:dyDescent="0.2">
      <c r="A352">
        <v>3.5</v>
      </c>
      <c r="B352">
        <v>0.27148981280597201</v>
      </c>
      <c r="C352">
        <v>8.5760391843603401E-16</v>
      </c>
      <c r="U352">
        <v>3.5</v>
      </c>
      <c r="V352">
        <f t="shared" si="26"/>
        <v>2.6563194817047038E-3</v>
      </c>
      <c r="W352">
        <f t="shared" si="27"/>
        <v>5.7444082329061322E-3</v>
      </c>
      <c r="X352">
        <f t="shared" si="28"/>
        <v>6.6421324323962241E-3</v>
      </c>
      <c r="Y352">
        <f t="shared" si="29"/>
        <v>4.1836190928396548E-3</v>
      </c>
      <c r="Z352">
        <f t="shared" si="30"/>
        <v>3.3929213598868527E-3</v>
      </c>
    </row>
    <row r="353" spans="1:26" x14ac:dyDescent="0.2">
      <c r="A353">
        <v>3.51</v>
      </c>
      <c r="B353">
        <v>-0.78500192115870304</v>
      </c>
      <c r="C353">
        <v>-6.2790519529312167E-2</v>
      </c>
      <c r="U353">
        <v>3.51</v>
      </c>
      <c r="V353">
        <f t="shared" si="26"/>
        <v>2.4365816424765509E-3</v>
      </c>
      <c r="W353">
        <f t="shared" si="27"/>
        <v>5.5042593592331364E-3</v>
      </c>
      <c r="X353">
        <f t="shared" si="28"/>
        <v>6.3644535910336803E-3</v>
      </c>
      <c r="Y353">
        <f t="shared" si="29"/>
        <v>4.0520915745896535E-3</v>
      </c>
      <c r="Z353">
        <f t="shared" si="30"/>
        <v>3.3929213598868527E-3</v>
      </c>
    </row>
    <row r="354" spans="1:26" x14ac:dyDescent="0.2">
      <c r="A354">
        <v>3.52</v>
      </c>
      <c r="B354">
        <v>-1.25087106820656</v>
      </c>
      <c r="C354">
        <v>-0.12533323356430268</v>
      </c>
      <c r="U354">
        <v>3.52</v>
      </c>
      <c r="V354">
        <f t="shared" si="26"/>
        <v>2.3396863460493841E-3</v>
      </c>
      <c r="W354">
        <f t="shared" si="27"/>
        <v>5.398363641031253E-3</v>
      </c>
      <c r="X354">
        <f t="shared" si="28"/>
        <v>6.2420087097156312E-3</v>
      </c>
      <c r="Y354">
        <f t="shared" si="29"/>
        <v>3.9940933804054881E-3</v>
      </c>
      <c r="Z354">
        <f t="shared" si="30"/>
        <v>3.3929213598868527E-3</v>
      </c>
    </row>
    <row r="355" spans="1:26" x14ac:dyDescent="0.2">
      <c r="A355">
        <v>3.53</v>
      </c>
      <c r="B355">
        <v>0.692711111579009</v>
      </c>
      <c r="C355">
        <v>-0.18738131458572274</v>
      </c>
      <c r="U355">
        <v>3.53</v>
      </c>
      <c r="V355">
        <f t="shared" si="26"/>
        <v>2.7439285514717919E-3</v>
      </c>
      <c r="W355">
        <f t="shared" si="27"/>
        <v>5.8401551443257003E-3</v>
      </c>
      <c r="X355">
        <f t="shared" si="28"/>
        <v>6.7528424724659121E-3</v>
      </c>
      <c r="Y355">
        <f t="shared" si="29"/>
        <v>4.2360588709094305E-3</v>
      </c>
      <c r="Z355">
        <f t="shared" si="30"/>
        <v>3.3929213598868527E-3</v>
      </c>
    </row>
    <row r="356" spans="1:26" x14ac:dyDescent="0.2">
      <c r="A356">
        <v>3.54</v>
      </c>
      <c r="B356">
        <v>-0.215413901919152</v>
      </c>
      <c r="C356">
        <v>-0.24868988716485257</v>
      </c>
      <c r="U356">
        <v>3.54</v>
      </c>
      <c r="V356">
        <f t="shared" si="26"/>
        <v>2.5550492429075138E-3</v>
      </c>
      <c r="W356">
        <f t="shared" si="27"/>
        <v>5.6337311921690154E-3</v>
      </c>
      <c r="X356">
        <f t="shared" si="28"/>
        <v>6.5141590133779631E-3</v>
      </c>
      <c r="Y356">
        <f t="shared" si="29"/>
        <v>4.1230022085180186E-3</v>
      </c>
      <c r="Z356">
        <f t="shared" si="30"/>
        <v>3.3929213598868527E-3</v>
      </c>
    </row>
    <row r="357" spans="1:26" x14ac:dyDescent="0.2">
      <c r="A357">
        <v>3.55</v>
      </c>
      <c r="B357">
        <v>0.130404963021472</v>
      </c>
      <c r="C357">
        <v>-0.3090169943749449</v>
      </c>
      <c r="U357">
        <v>3.55</v>
      </c>
      <c r="V357">
        <f t="shared" si="26"/>
        <v>2.6269754943900698E-3</v>
      </c>
      <c r="W357">
        <f t="shared" si="27"/>
        <v>5.7123385378211322E-3</v>
      </c>
      <c r="X357">
        <f t="shared" si="28"/>
        <v>6.6050509519051739E-3</v>
      </c>
      <c r="Y357">
        <f t="shared" si="29"/>
        <v>4.1660547905756013E-3</v>
      </c>
      <c r="Z357">
        <f t="shared" si="30"/>
        <v>3.3929213598868527E-3</v>
      </c>
    </row>
    <row r="358" spans="1:26" x14ac:dyDescent="0.2">
      <c r="A358">
        <v>3.56</v>
      </c>
      <c r="B358">
        <v>-1.7265460030209001</v>
      </c>
      <c r="C358">
        <v>-0.36812455268467847</v>
      </c>
      <c r="U358">
        <v>3.56</v>
      </c>
      <c r="V358">
        <f t="shared" si="26"/>
        <v>2.2407515612415077E-3</v>
      </c>
      <c r="W358">
        <f t="shared" si="27"/>
        <v>5.2902389902103131E-3</v>
      </c>
      <c r="X358">
        <f t="shared" si="28"/>
        <v>6.1169865628136599E-3</v>
      </c>
      <c r="Y358">
        <f t="shared" si="29"/>
        <v>3.9348744185731246E-3</v>
      </c>
      <c r="Z358">
        <f t="shared" si="30"/>
        <v>3.3929213598868527E-3</v>
      </c>
    </row>
    <row r="359" spans="1:26" x14ac:dyDescent="0.2">
      <c r="A359">
        <v>3.57</v>
      </c>
      <c r="B359">
        <v>-0.38220037237750698</v>
      </c>
      <c r="C359">
        <v>-0.42577929156506961</v>
      </c>
      <c r="U359">
        <v>3.57</v>
      </c>
      <c r="V359">
        <f t="shared" si="26"/>
        <v>2.5203596211596218E-3</v>
      </c>
      <c r="W359">
        <f t="shared" si="27"/>
        <v>5.5958193167261663E-3</v>
      </c>
      <c r="X359">
        <f t="shared" si="28"/>
        <v>6.4703223487047566E-3</v>
      </c>
      <c r="Y359">
        <f t="shared" si="29"/>
        <v>4.1022381932097852E-3</v>
      </c>
      <c r="Z359">
        <f t="shared" si="30"/>
        <v>3.3929213598868527E-3</v>
      </c>
    </row>
    <row r="360" spans="1:26" x14ac:dyDescent="0.2">
      <c r="A360">
        <v>3.58</v>
      </c>
      <c r="B360">
        <v>-1.04440664560698</v>
      </c>
      <c r="C360">
        <v>-0.4817536741017151</v>
      </c>
      <c r="U360">
        <v>3.58</v>
      </c>
      <c r="V360">
        <f t="shared" si="26"/>
        <v>2.3826285145879568E-3</v>
      </c>
      <c r="W360">
        <f t="shared" si="27"/>
        <v>5.4452946268088408E-3</v>
      </c>
      <c r="X360">
        <f t="shared" si="28"/>
        <v>6.2962739725728172E-3</v>
      </c>
      <c r="Y360">
        <f t="shared" si="29"/>
        <v>4.019797086585503E-3</v>
      </c>
      <c r="Z360">
        <f t="shared" si="30"/>
        <v>3.3929213598868527E-3</v>
      </c>
    </row>
    <row r="361" spans="1:26" x14ac:dyDescent="0.2">
      <c r="A361">
        <v>3.59</v>
      </c>
      <c r="B361">
        <v>0.81320586048652599</v>
      </c>
      <c r="C361">
        <v>-0.53582679497899621</v>
      </c>
      <c r="U361">
        <v>3.59</v>
      </c>
      <c r="V361">
        <f t="shared" si="26"/>
        <v>2.768990040276741E-3</v>
      </c>
      <c r="W361">
        <f t="shared" si="27"/>
        <v>5.8675445476720585E-3</v>
      </c>
      <c r="X361">
        <f t="shared" si="28"/>
        <v>6.7845122349366035E-3</v>
      </c>
      <c r="Y361">
        <f t="shared" si="29"/>
        <v>4.2510598167535491E-3</v>
      </c>
      <c r="Z361">
        <f t="shared" si="30"/>
        <v>3.3929213598868527E-3</v>
      </c>
    </row>
    <row r="362" spans="1:26" x14ac:dyDescent="0.2">
      <c r="A362">
        <v>3.6</v>
      </c>
      <c r="B362">
        <v>-1.4538868598021799</v>
      </c>
      <c r="C362">
        <v>-0.58778525229247247</v>
      </c>
      <c r="U362">
        <v>3.6</v>
      </c>
      <c r="V362">
        <f t="shared" si="26"/>
        <v>2.2974614521479369E-3</v>
      </c>
      <c r="W362">
        <f t="shared" si="27"/>
        <v>5.3522165561822668E-3</v>
      </c>
      <c r="X362">
        <f t="shared" si="28"/>
        <v>6.1886498541976406E-3</v>
      </c>
      <c r="Y362">
        <f t="shared" si="29"/>
        <v>3.9688190101707811E-3</v>
      </c>
      <c r="Z362">
        <f t="shared" si="30"/>
        <v>3.3929213598868527E-3</v>
      </c>
    </row>
    <row r="363" spans="1:26" x14ac:dyDescent="0.2">
      <c r="A363">
        <v>3.61</v>
      </c>
      <c r="B363">
        <v>-0.69521371357991202</v>
      </c>
      <c r="C363">
        <v>-0.63742398974868875</v>
      </c>
      <c r="U363">
        <v>3.61</v>
      </c>
      <c r="V363">
        <f t="shared" si="26"/>
        <v>2.4552565322908731E-3</v>
      </c>
      <c r="W363">
        <f t="shared" si="27"/>
        <v>5.5246689244251388E-3</v>
      </c>
      <c r="X363">
        <f t="shared" si="28"/>
        <v>6.3880527207258132E-3</v>
      </c>
      <c r="Y363">
        <f t="shared" si="29"/>
        <v>4.0632697217831363E-3</v>
      </c>
      <c r="Z363">
        <f t="shared" si="30"/>
        <v>3.3929213598868527E-3</v>
      </c>
    </row>
    <row r="364" spans="1:26" x14ac:dyDescent="0.2">
      <c r="A364">
        <v>3.62</v>
      </c>
      <c r="B364">
        <v>-1.3984776230473399</v>
      </c>
      <c r="C364">
        <v>-0.6845471059286875</v>
      </c>
      <c r="U364">
        <v>3.62</v>
      </c>
      <c r="V364">
        <f t="shared" si="26"/>
        <v>2.3089859208838149E-3</v>
      </c>
      <c r="W364">
        <f t="shared" si="27"/>
        <v>5.3648115111355069E-3</v>
      </c>
      <c r="X364">
        <f t="shared" si="28"/>
        <v>6.2032131225775349E-3</v>
      </c>
      <c r="Y364">
        <f t="shared" si="29"/>
        <v>3.9757171610641543E-3</v>
      </c>
      <c r="Z364">
        <f t="shared" si="30"/>
        <v>3.3929213598868527E-3</v>
      </c>
    </row>
    <row r="365" spans="1:26" x14ac:dyDescent="0.2">
      <c r="A365">
        <v>3.63</v>
      </c>
      <c r="B365">
        <v>0.154169001113351</v>
      </c>
      <c r="C365">
        <v>-0.72896862742141022</v>
      </c>
      <c r="U365">
        <v>3.63</v>
      </c>
      <c r="V365">
        <f t="shared" si="26"/>
        <v>2.6319181344635987E-3</v>
      </c>
      <c r="W365">
        <f t="shared" si="27"/>
        <v>5.7177402904314157E-3</v>
      </c>
      <c r="X365">
        <f t="shared" si="28"/>
        <v>6.6112968792052243E-3</v>
      </c>
      <c r="Y365">
        <f t="shared" si="29"/>
        <v>4.1690132850468204E-3</v>
      </c>
      <c r="Z365">
        <f t="shared" si="30"/>
        <v>3.3929213598868527E-3</v>
      </c>
    </row>
    <row r="366" spans="1:26" x14ac:dyDescent="0.2">
      <c r="A366">
        <v>3.64</v>
      </c>
      <c r="B366">
        <v>-0.60247397835513405</v>
      </c>
      <c r="C366">
        <v>-0.77051324277579003</v>
      </c>
      <c r="U366">
        <v>3.64</v>
      </c>
      <c r="V366">
        <f t="shared" si="26"/>
        <v>2.4745453050978405E-3</v>
      </c>
      <c r="W366">
        <f t="shared" si="27"/>
        <v>5.5457493950459413E-3</v>
      </c>
      <c r="X366">
        <f t="shared" si="28"/>
        <v>6.412427603555087E-3</v>
      </c>
      <c r="Y366">
        <f t="shared" si="29"/>
        <v>4.0748153182370737E-3</v>
      </c>
      <c r="Z366">
        <f t="shared" si="30"/>
        <v>3.3929213598868527E-3</v>
      </c>
    </row>
    <row r="367" spans="1:26" x14ac:dyDescent="0.2">
      <c r="A367">
        <v>3.65</v>
      </c>
      <c r="B367">
        <v>1.69455386041322</v>
      </c>
      <c r="C367">
        <v>-0.8090169943749459</v>
      </c>
      <c r="U367">
        <v>3.65</v>
      </c>
      <c r="V367">
        <f t="shared" si="26"/>
        <v>2.9523000453490766E-3</v>
      </c>
      <c r="W367">
        <f t="shared" si="27"/>
        <v>6.0678818742141887E-3</v>
      </c>
      <c r="X367">
        <f t="shared" si="28"/>
        <v>7.0161578631881749E-3</v>
      </c>
      <c r="Y367">
        <f t="shared" si="29"/>
        <v>4.3607828854896787E-3</v>
      </c>
      <c r="Z367">
        <f t="shared" si="30"/>
        <v>3.3929213598868527E-3</v>
      </c>
    </row>
    <row r="368" spans="1:26" x14ac:dyDescent="0.2">
      <c r="A368">
        <v>3.66</v>
      </c>
      <c r="B368">
        <v>-0.59567643072211496</v>
      </c>
      <c r="C368">
        <v>-0.84432792550201541</v>
      </c>
      <c r="U368">
        <v>3.66</v>
      </c>
      <c r="V368">
        <f t="shared" si="26"/>
        <v>2.4759591149563658E-3</v>
      </c>
      <c r="W368">
        <f t="shared" si="27"/>
        <v>5.5472945310421143E-3</v>
      </c>
      <c r="X368">
        <f t="shared" si="28"/>
        <v>6.4142142101987192E-3</v>
      </c>
      <c r="Y368">
        <f t="shared" si="29"/>
        <v>4.0756615762262416E-3</v>
      </c>
      <c r="Z368">
        <f t="shared" si="30"/>
        <v>3.3929213598868527E-3</v>
      </c>
    </row>
    <row r="369" spans="1:26" x14ac:dyDescent="0.2">
      <c r="A369">
        <v>3.67</v>
      </c>
      <c r="B369">
        <v>-0.47505350988489797</v>
      </c>
      <c r="C369">
        <v>-0.87630668004386369</v>
      </c>
      <c r="U369">
        <v>3.67</v>
      </c>
      <c r="V369">
        <f t="shared" si="26"/>
        <v>2.5010472620133166E-3</v>
      </c>
      <c r="W369">
        <f t="shared" si="27"/>
        <v>5.5747130688753432E-3</v>
      </c>
      <c r="X369">
        <f t="shared" si="28"/>
        <v>6.4459176602334398E-3</v>
      </c>
      <c r="Y369">
        <f t="shared" si="29"/>
        <v>4.0906784787837734E-3</v>
      </c>
      <c r="Z369">
        <f t="shared" si="30"/>
        <v>3.3929213598868527E-3</v>
      </c>
    </row>
    <row r="370" spans="1:26" x14ac:dyDescent="0.2">
      <c r="A370">
        <v>3.68</v>
      </c>
      <c r="B370">
        <v>-0.56819797403963201</v>
      </c>
      <c r="C370">
        <v>-0.90482705246601947</v>
      </c>
      <c r="U370">
        <v>3.68</v>
      </c>
      <c r="V370">
        <f t="shared" si="26"/>
        <v>2.481674310355079E-3</v>
      </c>
      <c r="W370">
        <f t="shared" si="27"/>
        <v>5.5535406001881605E-3</v>
      </c>
      <c r="X370">
        <f t="shared" si="28"/>
        <v>6.4214364020708592E-3</v>
      </c>
      <c r="Y370">
        <f t="shared" si="29"/>
        <v>4.0790824957626631E-3</v>
      </c>
      <c r="Z370">
        <f t="shared" si="30"/>
        <v>3.3929213598868527E-3</v>
      </c>
    </row>
    <row r="371" spans="1:26" x14ac:dyDescent="0.2">
      <c r="A371">
        <v>3.69</v>
      </c>
      <c r="B371">
        <v>0.39433304558648302</v>
      </c>
      <c r="C371">
        <v>-0.92977648588825124</v>
      </c>
      <c r="U371">
        <v>3.69</v>
      </c>
      <c r="V371">
        <f t="shared" si="26"/>
        <v>2.6818694274990673E-3</v>
      </c>
      <c r="W371">
        <f t="shared" si="27"/>
        <v>5.7723314650926097E-3</v>
      </c>
      <c r="X371">
        <f t="shared" si="28"/>
        <v>6.6744194493705208E-3</v>
      </c>
      <c r="Y371">
        <f t="shared" si="29"/>
        <v>4.1989124122495426E-3</v>
      </c>
      <c r="Z371">
        <f t="shared" si="30"/>
        <v>3.3929213598868527E-3</v>
      </c>
    </row>
    <row r="372" spans="1:26" x14ac:dyDescent="0.2">
      <c r="A372">
        <v>3.7</v>
      </c>
      <c r="B372">
        <v>-0.63444708747220502</v>
      </c>
      <c r="C372">
        <v>-0.95105651629515331</v>
      </c>
      <c r="U372">
        <v>3.7</v>
      </c>
      <c r="V372">
        <f t="shared" si="26"/>
        <v>2.4678952749225677E-3</v>
      </c>
      <c r="W372">
        <f t="shared" si="27"/>
        <v>5.5384816560798489E-3</v>
      </c>
      <c r="X372">
        <f t="shared" si="28"/>
        <v>6.4040240774233025E-3</v>
      </c>
      <c r="Y372">
        <f t="shared" si="29"/>
        <v>4.0708348387333455E-3</v>
      </c>
      <c r="Z372">
        <f t="shared" si="30"/>
        <v>3.3929213598868527E-3</v>
      </c>
    </row>
    <row r="373" spans="1:26" x14ac:dyDescent="0.2">
      <c r="A373">
        <v>3.71</v>
      </c>
      <c r="B373">
        <v>0.220580216134136</v>
      </c>
      <c r="C373">
        <v>-0.96858316112863085</v>
      </c>
      <c r="U373">
        <v>3.71</v>
      </c>
      <c r="V373">
        <f t="shared" si="26"/>
        <v>2.6457308851175203E-3</v>
      </c>
      <c r="W373">
        <f t="shared" si="27"/>
        <v>5.732836081504618E-3</v>
      </c>
      <c r="X373">
        <f t="shared" si="28"/>
        <v>6.6287518091848914E-3</v>
      </c>
      <c r="Y373">
        <f t="shared" si="29"/>
        <v>4.177281122848894E-3</v>
      </c>
      <c r="Z373">
        <f t="shared" si="30"/>
        <v>3.3929213598868527E-3</v>
      </c>
    </row>
    <row r="374" spans="1:26" x14ac:dyDescent="0.2">
      <c r="A374">
        <v>3.72</v>
      </c>
      <c r="B374">
        <v>-0.14293731229446099</v>
      </c>
      <c r="C374">
        <v>-0.98228725072868905</v>
      </c>
      <c r="U374">
        <v>3.72</v>
      </c>
      <c r="V374">
        <f t="shared" si="26"/>
        <v>2.570123520052107E-3</v>
      </c>
      <c r="W374">
        <f t="shared" si="27"/>
        <v>5.6502056905550213E-3</v>
      </c>
      <c r="X374">
        <f t="shared" si="28"/>
        <v>6.53320811218858E-3</v>
      </c>
      <c r="Y374">
        <f t="shared" si="29"/>
        <v>4.1320251527191872E-3</v>
      </c>
      <c r="Z374">
        <f t="shared" si="30"/>
        <v>3.3929213598868527E-3</v>
      </c>
    </row>
    <row r="375" spans="1:26" x14ac:dyDescent="0.2">
      <c r="A375">
        <v>3.73</v>
      </c>
      <c r="B375">
        <v>1.79320814701042</v>
      </c>
      <c r="C375">
        <v>-0.99211470131447754</v>
      </c>
      <c r="U375">
        <v>3.73</v>
      </c>
      <c r="V375">
        <f t="shared" si="26"/>
        <v>2.9728189751906881E-3</v>
      </c>
      <c r="W375">
        <f t="shared" si="27"/>
        <v>6.0903067688420189E-3</v>
      </c>
      <c r="X375">
        <f t="shared" si="28"/>
        <v>7.0420872738187323E-3</v>
      </c>
      <c r="Y375">
        <f t="shared" si="29"/>
        <v>4.373064811664492E-3</v>
      </c>
      <c r="Z375">
        <f t="shared" si="30"/>
        <v>3.3929213598868527E-3</v>
      </c>
    </row>
    <row r="376" spans="1:26" x14ac:dyDescent="0.2">
      <c r="A376">
        <v>3.74</v>
      </c>
      <c r="B376">
        <v>-1.0590237143628201</v>
      </c>
      <c r="C376">
        <v>-0.99802672842827167</v>
      </c>
      <c r="U376">
        <v>3.74</v>
      </c>
      <c r="V376">
        <f t="shared" si="26"/>
        <v>2.3795883364199702E-3</v>
      </c>
      <c r="W376">
        <f t="shared" si="27"/>
        <v>5.4419720522109844E-3</v>
      </c>
      <c r="X376">
        <f t="shared" si="28"/>
        <v>6.2924321529108625E-3</v>
      </c>
      <c r="Y376">
        <f t="shared" si="29"/>
        <v>4.0179773404239961E-3</v>
      </c>
      <c r="Z376">
        <f t="shared" si="30"/>
        <v>3.3929213598868527E-3</v>
      </c>
    </row>
    <row r="377" spans="1:26" x14ac:dyDescent="0.2">
      <c r="A377">
        <v>3.75</v>
      </c>
      <c r="B377">
        <v>-0.659108572918367</v>
      </c>
      <c r="C377">
        <v>-1</v>
      </c>
      <c r="U377">
        <v>3.75</v>
      </c>
      <c r="V377">
        <f t="shared" si="26"/>
        <v>2.4627659763678503E-3</v>
      </c>
      <c r="W377">
        <f t="shared" si="27"/>
        <v>5.5328759066332603E-3</v>
      </c>
      <c r="X377">
        <f t="shared" si="28"/>
        <v>6.3975422730846434E-3</v>
      </c>
      <c r="Y377">
        <f t="shared" si="29"/>
        <v>4.0677646169106725E-3</v>
      </c>
      <c r="Z377">
        <f t="shared" si="30"/>
        <v>3.3929213598868527E-3</v>
      </c>
    </row>
    <row r="378" spans="1:26" x14ac:dyDescent="0.2">
      <c r="A378">
        <v>3.76</v>
      </c>
      <c r="B378">
        <v>-1.1158500354252101</v>
      </c>
      <c r="C378">
        <v>-0.99802672842827178</v>
      </c>
      <c r="U378">
        <v>3.76</v>
      </c>
      <c r="V378">
        <f t="shared" si="26"/>
        <v>2.367769130835961E-3</v>
      </c>
      <c r="W378">
        <f t="shared" si="27"/>
        <v>5.4290549828583442E-3</v>
      </c>
      <c r="X378">
        <f t="shared" si="28"/>
        <v>6.2774964307615892E-3</v>
      </c>
      <c r="Y378">
        <f t="shared" si="29"/>
        <v>4.0109027701833323E-3</v>
      </c>
      <c r="Z378">
        <f t="shared" si="30"/>
        <v>3.3929213598868527E-3</v>
      </c>
    </row>
    <row r="379" spans="1:26" x14ac:dyDescent="0.2">
      <c r="A379">
        <v>3.77</v>
      </c>
      <c r="B379">
        <v>-0.225202805678729</v>
      </c>
      <c r="C379">
        <v>-0.99211470131447776</v>
      </c>
      <c r="U379">
        <v>3.77</v>
      </c>
      <c r="V379">
        <f t="shared" si="26"/>
        <v>2.5530132662014114E-3</v>
      </c>
      <c r="W379">
        <f t="shared" si="27"/>
        <v>5.6315060974174132E-3</v>
      </c>
      <c r="X379">
        <f t="shared" si="28"/>
        <v>6.5115861854354593E-3</v>
      </c>
      <c r="Y379">
        <f t="shared" si="29"/>
        <v>4.1217835428375461E-3</v>
      </c>
      <c r="Z379">
        <f t="shared" si="30"/>
        <v>3.3929213598868527E-3</v>
      </c>
    </row>
    <row r="380" spans="1:26" x14ac:dyDescent="0.2">
      <c r="A380">
        <v>3.78</v>
      </c>
      <c r="B380">
        <v>-0.88476984022698502</v>
      </c>
      <c r="C380">
        <v>-0.98228725072868939</v>
      </c>
      <c r="U380">
        <v>3.78</v>
      </c>
      <c r="V380">
        <f t="shared" si="26"/>
        <v>2.4158310901952907E-3</v>
      </c>
      <c r="W380">
        <f t="shared" si="27"/>
        <v>5.4815813271930419E-3</v>
      </c>
      <c r="X380">
        <f t="shared" si="28"/>
        <v>6.3382314832013077E-3</v>
      </c>
      <c r="Y380">
        <f t="shared" si="29"/>
        <v>4.0396710071832487E-3</v>
      </c>
      <c r="Z380">
        <f t="shared" si="30"/>
        <v>3.3929213598868527E-3</v>
      </c>
    </row>
    <row r="381" spans="1:26" x14ac:dyDescent="0.2">
      <c r="A381">
        <v>3.79</v>
      </c>
      <c r="B381">
        <v>1.7911512060711701</v>
      </c>
      <c r="C381">
        <v>-0.9685831611286313</v>
      </c>
      <c r="U381">
        <v>3.79</v>
      </c>
      <c r="V381">
        <f t="shared" si="26"/>
        <v>2.9723911556982304E-3</v>
      </c>
      <c r="W381">
        <f t="shared" si="27"/>
        <v>6.0898392100018567E-3</v>
      </c>
      <c r="X381">
        <f t="shared" si="28"/>
        <v>7.0415466458531731E-3</v>
      </c>
      <c r="Y381">
        <f t="shared" si="29"/>
        <v>4.3728087336203118E-3</v>
      </c>
      <c r="Z381">
        <f t="shared" si="30"/>
        <v>3.3929213598868527E-3</v>
      </c>
    </row>
    <row r="382" spans="1:26" x14ac:dyDescent="0.2">
      <c r="A382">
        <v>3.8</v>
      </c>
      <c r="B382">
        <v>0.14648445453534401</v>
      </c>
      <c r="C382">
        <v>-0.95105651629515386</v>
      </c>
      <c r="U382">
        <v>3.8</v>
      </c>
      <c r="V382">
        <f t="shared" si="26"/>
        <v>2.6303198392699742E-3</v>
      </c>
      <c r="W382">
        <f t="shared" si="27"/>
        <v>5.7159935326044796E-3</v>
      </c>
      <c r="X382">
        <f t="shared" si="28"/>
        <v>6.6092771416894659E-3</v>
      </c>
      <c r="Y382">
        <f t="shared" si="29"/>
        <v>4.1680566004767584E-3</v>
      </c>
      <c r="Z382">
        <f t="shared" si="30"/>
        <v>3.3929213598868527E-3</v>
      </c>
    </row>
    <row r="383" spans="1:26" x14ac:dyDescent="0.2">
      <c r="A383">
        <v>3.81</v>
      </c>
      <c r="B383">
        <v>-0.40562643467996901</v>
      </c>
      <c r="C383">
        <v>-0.9297764858882519</v>
      </c>
      <c r="U383">
        <v>3.81</v>
      </c>
      <c r="V383">
        <f t="shared" si="26"/>
        <v>2.515487276070229E-3</v>
      </c>
      <c r="W383">
        <f t="shared" si="27"/>
        <v>5.5904943886688329E-3</v>
      </c>
      <c r="X383">
        <f t="shared" si="28"/>
        <v>6.4641652519393869E-3</v>
      </c>
      <c r="Y383">
        <f t="shared" si="29"/>
        <v>4.0993217749000551E-3</v>
      </c>
      <c r="Z383">
        <f t="shared" si="30"/>
        <v>3.3929213598868527E-3</v>
      </c>
    </row>
    <row r="384" spans="1:26" x14ac:dyDescent="0.2">
      <c r="A384">
        <v>3.82</v>
      </c>
      <c r="B384">
        <v>-1.68453659027397</v>
      </c>
      <c r="C384">
        <v>-0.90482705246602024</v>
      </c>
      <c r="U384">
        <v>3.82</v>
      </c>
      <c r="V384">
        <f t="shared" si="26"/>
        <v>2.2494890243824756E-3</v>
      </c>
      <c r="W384">
        <f t="shared" si="27"/>
        <v>5.2997880598627378E-3</v>
      </c>
      <c r="X384">
        <f t="shared" si="28"/>
        <v>6.1280279412578749E-3</v>
      </c>
      <c r="Y384">
        <f t="shared" si="29"/>
        <v>3.9401043637057849E-3</v>
      </c>
      <c r="Z384">
        <f t="shared" si="30"/>
        <v>3.3929213598868527E-3</v>
      </c>
    </row>
    <row r="385" spans="1:26" x14ac:dyDescent="0.2">
      <c r="A385">
        <v>3.83</v>
      </c>
      <c r="B385">
        <v>-0.92018294195611405</v>
      </c>
      <c r="C385">
        <v>-0.87630668004386458</v>
      </c>
      <c r="U385">
        <v>3.83</v>
      </c>
      <c r="V385">
        <f t="shared" si="26"/>
        <v>2.4084655820666807E-3</v>
      </c>
      <c r="W385">
        <f t="shared" si="27"/>
        <v>5.4735316508727136E-3</v>
      </c>
      <c r="X385">
        <f t="shared" si="28"/>
        <v>6.3289238201680188E-3</v>
      </c>
      <c r="Y385">
        <f t="shared" si="29"/>
        <v>4.035262267167378E-3</v>
      </c>
      <c r="Z385">
        <f t="shared" si="30"/>
        <v>3.3929213598868527E-3</v>
      </c>
    </row>
    <row r="386" spans="1:26" x14ac:dyDescent="0.2">
      <c r="A386">
        <v>3.84</v>
      </c>
      <c r="B386">
        <v>0.54501985692055399</v>
      </c>
      <c r="C386">
        <v>-0.8443279255020163</v>
      </c>
      <c r="U386">
        <v>3.84</v>
      </c>
      <c r="V386">
        <f t="shared" si="26"/>
        <v>2.7132105097415864E-3</v>
      </c>
      <c r="W386">
        <f t="shared" si="27"/>
        <v>5.806583761495775E-3</v>
      </c>
      <c r="X386">
        <f t="shared" si="28"/>
        <v>6.7140246235850316E-3</v>
      </c>
      <c r="Y386">
        <f t="shared" si="29"/>
        <v>4.2176721068979805E-3</v>
      </c>
      <c r="Z386">
        <f t="shared" si="30"/>
        <v>3.3929213598868527E-3</v>
      </c>
    </row>
    <row r="387" spans="1:26" x14ac:dyDescent="0.2">
      <c r="A387">
        <v>3.85</v>
      </c>
      <c r="B387">
        <v>-0.35000654463970798</v>
      </c>
      <c r="C387">
        <v>-0.8090169943749469</v>
      </c>
      <c r="U387">
        <v>3.85</v>
      </c>
      <c r="V387">
        <f t="shared" ref="V387:V401" si="31">$J$5*F$9*(1+IF(AND($U387&gt;=$J$2,$U387&lt;$J$3),F$11*$C387,F$10*$B387))</f>
        <v>2.5270555582087837E-3</v>
      </c>
      <c r="W387">
        <f t="shared" ref="W387:W401" si="32">$J$5*G$9*(1+IF(AND($U387&gt;=$J$2,$U387&lt;$J$3),G$11*$C387,G$10*$B387))</f>
        <v>5.6031372267692876E-3</v>
      </c>
      <c r="X387">
        <f t="shared" ref="X387:X401" si="33">$J$5*H$9*(1+IF(AND($U387&gt;=$J$2,$U387&lt;$J$3),H$11*$C387,H$10*$B387))</f>
        <v>6.4787838865453884E-3</v>
      </c>
      <c r="Y387">
        <f t="shared" ref="Y387:Y401" si="34">$J$5*I$9*(1+IF(AND($U387&gt;=$J$2,$U387&lt;$J$3),I$11*$C387,I$10*$B387))</f>
        <v>4.1062461509904207E-3</v>
      </c>
      <c r="Z387">
        <f t="shared" ref="Z387:Z401" si="35">$J$5*J$9*(1+IF(AND($U387&gt;=$J$2,$U387&lt;$J$3),J$11*$C387,J$10*$B387))</f>
        <v>3.3929213598868527E-3</v>
      </c>
    </row>
    <row r="388" spans="1:26" x14ac:dyDescent="0.2">
      <c r="A388">
        <v>3.86</v>
      </c>
      <c r="B388">
        <v>-2.0496322122393602</v>
      </c>
      <c r="C388">
        <v>-0.77051324277579114</v>
      </c>
      <c r="U388">
        <v>3.86</v>
      </c>
      <c r="V388">
        <f t="shared" si="31"/>
        <v>2.1735534344453225E-3</v>
      </c>
      <c r="W388">
        <f t="shared" si="32"/>
        <v>5.216798955850626E-3</v>
      </c>
      <c r="X388">
        <f t="shared" si="33"/>
        <v>6.0320694722659374E-3</v>
      </c>
      <c r="Y388">
        <f t="shared" si="34"/>
        <v>3.8946519294488272E-3</v>
      </c>
      <c r="Z388">
        <f t="shared" si="35"/>
        <v>3.3929213598868527E-3</v>
      </c>
    </row>
    <row r="389" spans="1:26" x14ac:dyDescent="0.2">
      <c r="A389">
        <v>3.87</v>
      </c>
      <c r="B389">
        <v>-0.91932063636748795</v>
      </c>
      <c r="C389">
        <v>-0.72896862742141144</v>
      </c>
      <c r="U389">
        <v>3.87</v>
      </c>
      <c r="V389">
        <f t="shared" si="31"/>
        <v>2.4086449314744498E-3</v>
      </c>
      <c r="W389">
        <f t="shared" si="32"/>
        <v>5.4737276597095208E-3</v>
      </c>
      <c r="X389">
        <f t="shared" si="33"/>
        <v>6.3291504608591403E-3</v>
      </c>
      <c r="Y389">
        <f t="shared" si="34"/>
        <v>4.0353696195586921E-3</v>
      </c>
      <c r="Z389">
        <f t="shared" si="35"/>
        <v>3.3929213598868527E-3</v>
      </c>
    </row>
    <row r="390" spans="1:26" x14ac:dyDescent="0.2">
      <c r="A390">
        <v>3.88</v>
      </c>
      <c r="B390">
        <v>0.555132645492738</v>
      </c>
      <c r="C390">
        <v>-0.68454710592868884</v>
      </c>
      <c r="U390">
        <v>3.88</v>
      </c>
      <c r="V390">
        <f t="shared" si="31"/>
        <v>2.7153138506745855E-3</v>
      </c>
      <c r="W390">
        <f t="shared" si="32"/>
        <v>5.8088824778105641E-3</v>
      </c>
      <c r="X390">
        <f t="shared" si="33"/>
        <v>6.7166825785158583E-3</v>
      </c>
      <c r="Y390">
        <f t="shared" si="34"/>
        <v>4.218931094489389E-3</v>
      </c>
      <c r="Z390">
        <f t="shared" si="35"/>
        <v>3.3929213598868527E-3</v>
      </c>
    </row>
    <row r="391" spans="1:26" x14ac:dyDescent="0.2">
      <c r="A391">
        <v>3.89</v>
      </c>
      <c r="B391">
        <v>1.0652673699695501</v>
      </c>
      <c r="C391">
        <v>-0.63742398974869019</v>
      </c>
      <c r="U391">
        <v>3.89</v>
      </c>
      <c r="V391">
        <f t="shared" si="31"/>
        <v>2.8214158659275812E-3</v>
      </c>
      <c r="W391">
        <f t="shared" si="32"/>
        <v>5.9248401096273851E-3</v>
      </c>
      <c r="X391">
        <f t="shared" si="33"/>
        <v>6.8507618284309917E-3</v>
      </c>
      <c r="Y391">
        <f t="shared" si="34"/>
        <v>4.2824401141310191E-3</v>
      </c>
      <c r="Z391">
        <f t="shared" si="35"/>
        <v>3.3929213598868527E-3</v>
      </c>
    </row>
    <row r="392" spans="1:26" x14ac:dyDescent="0.2">
      <c r="A392">
        <v>3.9</v>
      </c>
      <c r="B392">
        <v>-0.26918013527183599</v>
      </c>
      <c r="C392">
        <v>-0.58778525229247391</v>
      </c>
      <c r="U392">
        <v>3.9</v>
      </c>
      <c r="V392">
        <f t="shared" si="31"/>
        <v>2.5438664995309809E-3</v>
      </c>
      <c r="W392">
        <f t="shared" si="32"/>
        <v>5.6215097048007874E-3</v>
      </c>
      <c r="X392">
        <f t="shared" si="33"/>
        <v>6.5000275773223542E-3</v>
      </c>
      <c r="Y392">
        <f t="shared" si="34"/>
        <v>4.116308602679768E-3</v>
      </c>
      <c r="Z392">
        <f t="shared" si="35"/>
        <v>3.3929213598868527E-3</v>
      </c>
    </row>
    <row r="393" spans="1:26" x14ac:dyDescent="0.2">
      <c r="A393">
        <v>3.91</v>
      </c>
      <c r="B393">
        <v>0.86203834802450896</v>
      </c>
      <c r="C393">
        <v>-0.53582679497899777</v>
      </c>
      <c r="U393">
        <v>3.91</v>
      </c>
      <c r="V393">
        <f t="shared" si="31"/>
        <v>2.7791466226244929E-3</v>
      </c>
      <c r="W393">
        <f t="shared" si="32"/>
        <v>5.8786445558442835E-3</v>
      </c>
      <c r="X393">
        <f t="shared" si="33"/>
        <v>6.7973469293544312E-3</v>
      </c>
      <c r="Y393">
        <f t="shared" si="34"/>
        <v>4.2571391978687631E-3</v>
      </c>
      <c r="Z393">
        <f t="shared" si="35"/>
        <v>3.3929213598868527E-3</v>
      </c>
    </row>
    <row r="394" spans="1:26" x14ac:dyDescent="0.2">
      <c r="A394">
        <v>3.92</v>
      </c>
      <c r="B394">
        <v>-0.89043674723186195</v>
      </c>
      <c r="C394">
        <v>-0.48175367410171677</v>
      </c>
      <c r="U394">
        <v>3.92</v>
      </c>
      <c r="V394">
        <f t="shared" si="31"/>
        <v>2.4146524402727911E-3</v>
      </c>
      <c r="W394">
        <f t="shared" si="32"/>
        <v>5.4802931946968938E-3</v>
      </c>
      <c r="X394">
        <f t="shared" si="33"/>
        <v>6.3367420440314254E-3</v>
      </c>
      <c r="Y394">
        <f t="shared" si="34"/>
        <v>4.0389655078494225E-3</v>
      </c>
      <c r="Z394">
        <f t="shared" si="35"/>
        <v>3.3929213598868527E-3</v>
      </c>
    </row>
    <row r="395" spans="1:26" x14ac:dyDescent="0.2">
      <c r="A395">
        <v>3.93</v>
      </c>
      <c r="B395">
        <v>-0.68841153097366703</v>
      </c>
      <c r="C395">
        <v>-0.42577929156507127</v>
      </c>
      <c r="U395">
        <v>3.93</v>
      </c>
      <c r="V395">
        <f t="shared" si="31"/>
        <v>2.4566713061692472E-3</v>
      </c>
      <c r="W395">
        <f t="shared" si="32"/>
        <v>5.5262151139871506E-3</v>
      </c>
      <c r="X395">
        <f t="shared" si="33"/>
        <v>6.3898405455843667E-3</v>
      </c>
      <c r="Y395">
        <f t="shared" si="34"/>
        <v>4.0641165568014517E-3</v>
      </c>
      <c r="Z395">
        <f t="shared" si="35"/>
        <v>3.3929213598868527E-3</v>
      </c>
    </row>
    <row r="396" spans="1:26" x14ac:dyDescent="0.2">
      <c r="A396">
        <v>3.94</v>
      </c>
      <c r="B396">
        <v>-0.421031533061971</v>
      </c>
      <c r="C396">
        <v>-0.3681245526846802</v>
      </c>
      <c r="U396">
        <v>3.94</v>
      </c>
      <c r="V396">
        <f t="shared" si="31"/>
        <v>2.5122831970199795E-3</v>
      </c>
      <c r="W396">
        <f t="shared" si="32"/>
        <v>5.5869926887441423E-3</v>
      </c>
      <c r="X396">
        <f t="shared" si="33"/>
        <v>6.4601163136161887E-3</v>
      </c>
      <c r="Y396">
        <f t="shared" si="34"/>
        <v>4.0974039233036413E-3</v>
      </c>
      <c r="Z396">
        <f t="shared" si="35"/>
        <v>3.3929213598868527E-3</v>
      </c>
    </row>
    <row r="397" spans="1:26" x14ac:dyDescent="0.2">
      <c r="A397">
        <v>3.95</v>
      </c>
      <c r="B397">
        <v>0.63366840250618905</v>
      </c>
      <c r="C397">
        <v>-0.30901699437494667</v>
      </c>
      <c r="U397">
        <v>3.95</v>
      </c>
      <c r="V397">
        <f t="shared" si="31"/>
        <v>2.7316483632821966E-3</v>
      </c>
      <c r="W397">
        <f t="shared" si="32"/>
        <v>5.8267342725605888E-3</v>
      </c>
      <c r="X397">
        <f t="shared" si="33"/>
        <v>6.7373242147084926E-3</v>
      </c>
      <c r="Y397">
        <f t="shared" si="34"/>
        <v>4.2287083723248717E-3</v>
      </c>
      <c r="Z397">
        <f t="shared" si="35"/>
        <v>3.3929213598868527E-3</v>
      </c>
    </row>
    <row r="398" spans="1:26" x14ac:dyDescent="0.2">
      <c r="A398">
        <v>3.96</v>
      </c>
      <c r="B398">
        <v>-2.32289671127376</v>
      </c>
      <c r="C398">
        <v>-0.24868988716485435</v>
      </c>
      <c r="U398">
        <v>3.96</v>
      </c>
      <c r="V398">
        <f t="shared" si="31"/>
        <v>2.1167176366580112E-3</v>
      </c>
      <c r="W398">
        <f t="shared" si="32"/>
        <v>5.1546837877445208E-3</v>
      </c>
      <c r="X398">
        <f t="shared" si="33"/>
        <v>5.9602470745717924E-3</v>
      </c>
      <c r="Y398">
        <f t="shared" si="34"/>
        <v>3.8606319743196508E-3</v>
      </c>
      <c r="Z398">
        <f t="shared" si="35"/>
        <v>3.3929213598868527E-3</v>
      </c>
    </row>
    <row r="399" spans="1:26" x14ac:dyDescent="0.2">
      <c r="A399">
        <v>3.97</v>
      </c>
      <c r="B399">
        <v>-0.147942061240079</v>
      </c>
      <c r="C399">
        <v>-0.18738131458572455</v>
      </c>
      <c r="U399">
        <v>3.97</v>
      </c>
      <c r="V399">
        <f t="shared" si="31"/>
        <v>2.5690825912082411E-3</v>
      </c>
      <c r="W399">
        <f t="shared" si="32"/>
        <v>5.6490680717893767E-3</v>
      </c>
      <c r="X399">
        <f t="shared" si="33"/>
        <v>6.5318927087227013E-3</v>
      </c>
      <c r="Y399">
        <f t="shared" si="34"/>
        <v>4.1314020884896056E-3</v>
      </c>
      <c r="Z399">
        <f t="shared" si="35"/>
        <v>3.3929213598868527E-3</v>
      </c>
    </row>
    <row r="400" spans="1:26" x14ac:dyDescent="0.2">
      <c r="A400">
        <v>3.98</v>
      </c>
      <c r="B400">
        <v>-0.46024930954236198</v>
      </c>
      <c r="C400">
        <v>-0.12533323356430451</v>
      </c>
      <c r="U400">
        <v>3.98</v>
      </c>
      <c r="V400">
        <f t="shared" si="31"/>
        <v>2.5041263613476408E-3</v>
      </c>
      <c r="W400">
        <f t="shared" si="32"/>
        <v>5.5780781799534464E-3</v>
      </c>
      <c r="X400">
        <f t="shared" si="33"/>
        <v>6.4498086638885158E-3</v>
      </c>
      <c r="Y400">
        <f t="shared" si="34"/>
        <v>4.0925215218177427E-3</v>
      </c>
      <c r="Z400">
        <f t="shared" si="35"/>
        <v>3.3929213598868527E-3</v>
      </c>
    </row>
    <row r="401" spans="1:26" x14ac:dyDescent="0.2">
      <c r="A401">
        <v>3.99</v>
      </c>
      <c r="B401">
        <v>-1.49935986437435</v>
      </c>
      <c r="C401">
        <v>-6.2790519529313998E-2</v>
      </c>
      <c r="U401">
        <v>3.99</v>
      </c>
      <c r="V401">
        <f t="shared" si="31"/>
        <v>2.2880036026951983E-3</v>
      </c>
      <c r="W401">
        <f t="shared" si="32"/>
        <v>5.3418801848889932E-3</v>
      </c>
      <c r="X401">
        <f t="shared" si="33"/>
        <v>6.1766981362457278E-3</v>
      </c>
      <c r="Y401">
        <f t="shared" si="34"/>
        <v>3.9631578665513187E-3</v>
      </c>
      <c r="Z401">
        <f t="shared" si="35"/>
        <v>3.3929213598868527E-3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E657-AEB6-4FA8-BA97-C47F8498C2E1}">
  <sheetPr codeName="Sheet9"/>
  <dimension ref="A1:O403"/>
  <sheetViews>
    <sheetView workbookViewId="0"/>
  </sheetViews>
  <sheetFormatPr baseColWidth="10" defaultColWidth="12.5" defaultRowHeight="15" x14ac:dyDescent="0.2"/>
  <cols>
    <col min="7" max="8" width="8.5" customWidth="1"/>
    <col min="14" max="14" width="8.5" customWidth="1"/>
  </cols>
  <sheetData>
    <row r="1" spans="1:15" ht="16" x14ac:dyDescent="0.2">
      <c r="A1" s="5" t="s">
        <v>70</v>
      </c>
      <c r="B1" s="8" t="s">
        <v>10</v>
      </c>
      <c r="C1" s="9" t="s">
        <v>11</v>
      </c>
      <c r="D1" s="10" t="s">
        <v>12</v>
      </c>
      <c r="E1" s="11" t="s">
        <v>13</v>
      </c>
      <c r="F1" s="12" t="s">
        <v>5</v>
      </c>
      <c r="I1" s="8" t="s">
        <v>83</v>
      </c>
      <c r="J1" s="9" t="s">
        <v>84</v>
      </c>
      <c r="K1" s="10" t="s">
        <v>85</v>
      </c>
      <c r="L1" s="11" t="s">
        <v>86</v>
      </c>
      <c r="M1" s="12" t="s">
        <v>87</v>
      </c>
    </row>
    <row r="2" spans="1:15" x14ac:dyDescent="0.2">
      <c r="A2">
        <v>0</v>
      </c>
      <c r="B2" s="28" cm="1">
        <f t="array" ref="B2:F2">TRANSPOSE(MMULT(MINVERSE('A matrix'!$B$15:$F$19),TRANSPOSE(Stimulus!V2:Z2)))</f>
        <v>0.53453167793953815</v>
      </c>
      <c r="C2" s="28">
        <v>3.9499541942439736E-2</v>
      </c>
      <c r="D2" s="28">
        <v>0.24223449794412799</v>
      </c>
      <c r="E2" s="28">
        <v>0.33344522338410876</v>
      </c>
      <c r="F2" s="28">
        <v>9.1908472201151281E-2</v>
      </c>
      <c r="I2" s="28">
        <f>'Linearisation Coefficients'!$B$2*$B2^3 + 'Linearisation Coefficients'!$C$2*$B2^2 + 'Linearisation Coefficients'!$D$2*$B2 + 'Linearisation Coefficients'!$E$2</f>
        <v>0.51539062676211123</v>
      </c>
      <c r="J2">
        <f>'Linearisation Coefficients'!$B$3*$C2^3 + 'Linearisation Coefficients'!$C$3*$C2^2 + 'Linearisation Coefficients'!$D$3*$C2 + 'Linearisation Coefficients'!$E$3</f>
        <v>3.5718411792573991E-2</v>
      </c>
      <c r="K2">
        <f>'Linearisation Coefficients'!$B$4*$D2^3 + 'Linearisation Coefficients'!$C$4*$D2^2 + 'Linearisation Coefficients'!$D$4*$D2 + 'Linearisation Coefficients'!$E$4</f>
        <v>0.24279459890309885</v>
      </c>
      <c r="L2">
        <f>'Linearisation Coefficients'!$B$5*$E2^3 + 'Linearisation Coefficients'!$C$5*$E2^2 + 'Linearisation Coefficients'!$D$5*$E2 + 'Linearisation Coefficients'!$E$5</f>
        <v>0.28026728499908493</v>
      </c>
      <c r="M2">
        <f>'Linearisation Coefficients'!$B$6*$F2 ^3+ 'Linearisation Coefficients'!$C$6*$F2^2 + 'Linearisation Coefficients'!$D$6*$F2 + 'Linearisation Coefficients'!$E$6</f>
        <v>8.6042762141449347E-2</v>
      </c>
    </row>
    <row r="3" spans="1:15" x14ac:dyDescent="0.2">
      <c r="A3">
        <v>0.01</v>
      </c>
      <c r="B3" s="28" cm="1">
        <f t="array" ref="B3:F3">TRANSPOSE(MMULT(MINVERSE('A matrix'!$B$15:$F$19),TRANSPOSE(Stimulus!V3:Z3)))</f>
        <v>0.40403484666190659</v>
      </c>
      <c r="C3">
        <v>4.4164471885637852E-2</v>
      </c>
      <c r="D3">
        <v>0.21032655308250203</v>
      </c>
      <c r="E3">
        <v>0.35139825530738289</v>
      </c>
      <c r="F3">
        <v>8.2184370717208965E-2</v>
      </c>
      <c r="I3" s="28">
        <f>'Linearisation Coefficients'!$B$2*$B3^3 + 'Linearisation Coefficients'!$C$2*$B3^2 + 'Linearisation Coefficients'!$D$2*$B3 + 'Linearisation Coefficients'!$E$2</f>
        <v>0.38584006696604439</v>
      </c>
      <c r="J3">
        <f>'Linearisation Coefficients'!$B$3*$C3^3 + 'Linearisation Coefficients'!$C$3*$C3^2 + 'Linearisation Coefficients'!$D$3*$C3 + 'Linearisation Coefficients'!$E$3</f>
        <v>3.9954678381429118E-2</v>
      </c>
      <c r="K3">
        <f>'Linearisation Coefficients'!$B$4*$D3^3 + 'Linearisation Coefficients'!$C$4*$D3^2 + 'Linearisation Coefficients'!$D$4*$D3 + 'Linearisation Coefficients'!$E$4</f>
        <v>0.21083360586756961</v>
      </c>
      <c r="L3">
        <f>'Linearisation Coefficients'!$B$5*$E3^3 + 'Linearisation Coefficients'!$C$5*$E3^2 + 'Linearisation Coefficients'!$D$5*$E3 + 'Linearisation Coefficients'!$E$5</f>
        <v>0.29636337823034825</v>
      </c>
      <c r="M3">
        <f>'Linearisation Coefficients'!$B$6*$F3 ^3+ 'Linearisation Coefficients'!$C$6*$F3^2 + 'Linearisation Coefficients'!$D$6*$F3 + 'Linearisation Coefficients'!$E$6</f>
        <v>7.6888782227201607E-2</v>
      </c>
    </row>
    <row r="4" spans="1:15" x14ac:dyDescent="0.2">
      <c r="A4">
        <v>0.02</v>
      </c>
      <c r="B4" s="28" cm="1">
        <f t="array" ref="B4:F4">TRANSPOSE(MMULT(MINVERSE('A matrix'!$B$15:$F$19),TRANSPOSE(Stimulus!V4:Z4)))</f>
        <v>0.33116589355483095</v>
      </c>
      <c r="C4">
        <v>4.6769351697282496E-2</v>
      </c>
      <c r="D4">
        <v>0.19250927342060442</v>
      </c>
      <c r="E4">
        <v>0.36142316264450924</v>
      </c>
      <c r="F4">
        <v>7.6754468028350842E-2</v>
      </c>
      <c r="I4" s="28">
        <f>'Linearisation Coefficients'!$B$2*$B4^3 + 'Linearisation Coefficients'!$C$2*$B4^2 + 'Linearisation Coefficients'!$D$2*$B4 + 'Linearisation Coefficients'!$E$2</f>
        <v>0.31459228492200592</v>
      </c>
      <c r="J4">
        <f>'Linearisation Coefficients'!$B$3*$C4^3 + 'Linearisation Coefficients'!$C$3*$C4^2 + 'Linearisation Coefficients'!$D$3*$C4 + 'Linearisation Coefficients'!$E$3</f>
        <v>4.2321850878565118E-2</v>
      </c>
      <c r="K4">
        <f>'Linearisation Coefficients'!$B$4*$D4^3 + 'Linearisation Coefficients'!$C$4*$D4^2 + 'Linearisation Coefficients'!$D$4*$D4 + 'Linearisation Coefficients'!$E$4</f>
        <v>0.19298410928209991</v>
      </c>
      <c r="L4">
        <f>'Linearisation Coefficients'!$B$5*$E4^3 + 'Linearisation Coefficients'!$C$5*$E4^2 + 'Linearisation Coefficients'!$D$5*$E4 + 'Linearisation Coefficients'!$E$5</f>
        <v>0.30540827601938847</v>
      </c>
      <c r="M4">
        <f>'Linearisation Coefficients'!$B$6*$F4 ^3+ 'Linearisation Coefficients'!$C$6*$F4^2 + 'Linearisation Coefficients'!$D$6*$F4 + 'Linearisation Coefficients'!$E$6</f>
        <v>7.1782486151629118E-2</v>
      </c>
    </row>
    <row r="5" spans="1:15" x14ac:dyDescent="0.2">
      <c r="A5">
        <v>0.03</v>
      </c>
      <c r="B5" s="28" cm="1">
        <f t="array" ref="B5:F5">TRANSPOSE(MMULT(MINVERSE('A matrix'!$B$15:$F$19),TRANSPOSE(Stimulus!V5:Z5)))</f>
        <v>0.61511502696868403</v>
      </c>
      <c r="C5">
        <v>3.6618892089651467E-2</v>
      </c>
      <c r="D5">
        <v>0.26193803428607043</v>
      </c>
      <c r="E5">
        <v>0.32235901214479723</v>
      </c>
      <c r="F5">
        <v>9.7913220793155453E-2</v>
      </c>
      <c r="I5" s="28">
        <f>'Linearisation Coefficients'!$B$2*$B5^3 + 'Linearisation Coefficients'!$C$2*$B5^2 + 'Linearisation Coefficients'!$D$2*$B5 + 'Linearisation Coefficients'!$E$2</f>
        <v>0.59668857685467713</v>
      </c>
      <c r="J5">
        <f>'Linearisation Coefficients'!$B$3*$C5^3 + 'Linearisation Coefficients'!$C$3*$C5^2 + 'Linearisation Coefficients'!$D$3*$C5 + 'Linearisation Coefficients'!$E$3</f>
        <v>3.3104365252246117E-2</v>
      </c>
      <c r="K5">
        <f>'Linearisation Coefficients'!$B$4*$D5^3 + 'Linearisation Coefficients'!$C$4*$D5^2 + 'Linearisation Coefficients'!$D$4*$D5 + 'Linearisation Coefficients'!$E$4</f>
        <v>0.26252797317768428</v>
      </c>
      <c r="L5">
        <f>'Linearisation Coefficients'!$B$5*$E5^3 + 'Linearisation Coefficients'!$C$5*$E5^2 + 'Linearisation Coefficients'!$D$5*$E5 + 'Linearisation Coefficients'!$E$5</f>
        <v>0.27039155529339531</v>
      </c>
      <c r="M5">
        <f>'Linearisation Coefficients'!$B$6*$F5 ^3+ 'Linearisation Coefficients'!$C$6*$F5^2 + 'Linearisation Coefficients'!$D$6*$F5 + 'Linearisation Coefficients'!$E$6</f>
        <v>9.170150053761035E-2</v>
      </c>
    </row>
    <row r="6" spans="1:15" x14ac:dyDescent="0.2">
      <c r="A6">
        <v>0.04</v>
      </c>
      <c r="B6" s="28" cm="1">
        <f t="array" ref="B6:F6">TRANSPOSE(MMULT(MINVERSE('A matrix'!$B$15:$F$19),TRANSPOSE(Stimulus!V6:Z6)))</f>
        <v>0.52976322353250671</v>
      </c>
      <c r="C6">
        <v>3.9670002064178728E-2</v>
      </c>
      <c r="D6">
        <v>0.2410685571407758</v>
      </c>
      <c r="E6">
        <v>0.33410124095446636</v>
      </c>
      <c r="F6">
        <v>9.1553146067010149E-2</v>
      </c>
      <c r="I6" s="28">
        <f>'Linearisation Coefficients'!$B$2*$B6^3 + 'Linearisation Coefficients'!$C$2*$B6^2 + 'Linearisation Coefficients'!$D$2*$B6 + 'Linearisation Coefficients'!$E$2</f>
        <v>0.51061143952618415</v>
      </c>
      <c r="J6">
        <f>'Linearisation Coefficients'!$B$3*$C6^3 + 'Linearisation Coefficients'!$C$3*$C6^2 + 'Linearisation Coefficients'!$D$3*$C6 + 'Linearisation Coefficients'!$E$3</f>
        <v>3.5873141275297747E-2</v>
      </c>
      <c r="K6">
        <f>'Linearisation Coefficients'!$B$4*$D6^3 + 'Linearisation Coefficients'!$C$4*$D6^2 + 'Linearisation Coefficients'!$D$4*$D6 + 'Linearisation Coefficients'!$E$4</f>
        <v>0.24162682321861975</v>
      </c>
      <c r="L6">
        <f>'Linearisation Coefficients'!$B$5*$E6^3 + 'Linearisation Coefficients'!$C$5*$E6^2 + 'Linearisation Coefficients'!$D$5*$E6 + 'Linearisation Coefficients'!$E$5</f>
        <v>0.28085318388771036</v>
      </c>
      <c r="M6">
        <f>'Linearisation Coefficients'!$B$6*$F6 ^3+ 'Linearisation Coefficients'!$C$6*$F6^2 + 'Linearisation Coefficients'!$D$6*$F6 + 'Linearisation Coefficients'!$E$6</f>
        <v>8.5708055746555309E-2</v>
      </c>
    </row>
    <row r="7" spans="1:15" x14ac:dyDescent="0.2">
      <c r="A7">
        <v>0.05</v>
      </c>
      <c r="B7" s="28" cm="1">
        <f t="array" ref="B7:F7">TRANSPOSE(MMULT(MINVERSE('A matrix'!$B$15:$F$19),TRANSPOSE(Stimulus!V7:Z7)))</f>
        <v>0.70229951956431647</v>
      </c>
      <c r="C7">
        <v>3.3502268137100277E-2</v>
      </c>
      <c r="D7">
        <v>0.28325562457001996</v>
      </c>
      <c r="E7">
        <v>0.31036465210203334</v>
      </c>
      <c r="F7">
        <v>0.10440986017915155</v>
      </c>
      <c r="I7" s="28">
        <f>'Linearisation Coefficients'!$B$2*$B7^3 + 'Linearisation Coefficients'!$C$2*$B7^2 + 'Linearisation Coefficients'!$D$2*$B7 + 'Linearisation Coefficients'!$E$2</f>
        <v>0.68580349265343621</v>
      </c>
      <c r="J7">
        <f>'Linearisation Coefficients'!$B$3*$C7^3 + 'Linearisation Coefficients'!$C$3*$C7^2 + 'Linearisation Coefficients'!$D$3*$C7 + 'Linearisation Coefficients'!$E$3</f>
        <v>3.0277813813067052E-2</v>
      </c>
      <c r="K7">
        <f>'Linearisation Coefficients'!$B$4*$D7^3 + 'Linearisation Coefficients'!$C$4*$D7^2 + 'Linearisation Coefficients'!$D$4*$D7 + 'Linearisation Coefficients'!$E$4</f>
        <v>0.28387538770470994</v>
      </c>
      <c r="L7">
        <f>'Linearisation Coefficients'!$B$5*$E7^3 + 'Linearisation Coefficients'!$C$5*$E7^2 + 'Linearisation Coefficients'!$D$5*$E7 + 'Linearisation Coefficients'!$E$5</f>
        <v>0.25976033509912833</v>
      </c>
      <c r="M7">
        <f>'Linearisation Coefficients'!$B$6*$F7 ^3+ 'Linearisation Coefficients'!$C$6*$F7^2 + 'Linearisation Coefficients'!$D$6*$F7 + 'Linearisation Coefficients'!$E$6</f>
        <v>9.7829000960866538E-2</v>
      </c>
    </row>
    <row r="8" spans="1:15" x14ac:dyDescent="0.2">
      <c r="A8">
        <v>0.06</v>
      </c>
      <c r="B8" s="28" cm="1">
        <f t="array" ref="B8:F8">TRANSPOSE(MMULT(MINVERSE('A matrix'!$B$15:$F$19),TRANSPOSE(Stimulus!V8:Z8)))</f>
        <v>0.5994687348987271</v>
      </c>
      <c r="C8">
        <v>3.7178207252039464E-2</v>
      </c>
      <c r="D8">
        <v>0.25811233967134872</v>
      </c>
      <c r="E8">
        <v>0.32451154242666491</v>
      </c>
      <c r="F8">
        <v>9.6747321740695225E-2</v>
      </c>
      <c r="I8" s="28">
        <f>'Linearisation Coefficients'!$B$2*$B8^3 + 'Linearisation Coefficients'!$C$2*$B8^2 + 'Linearisation Coefficients'!$D$2*$B8 + 'Linearisation Coefficients'!$E$2</f>
        <v>0.58082411230480491</v>
      </c>
      <c r="J8">
        <f>'Linearisation Coefficients'!$B$3*$C8^3 + 'Linearisation Coefficients'!$C$3*$C8^2 + 'Linearisation Coefficients'!$D$3*$C8 + 'Linearisation Coefficients'!$E$3</f>
        <v>3.3611802675857803E-2</v>
      </c>
      <c r="K8">
        <f>'Linearisation Coefficients'!$B$4*$D8^3 + 'Linearisation Coefficients'!$C$4*$D8^2 + 'Linearisation Coefficients'!$D$4*$D8 + 'Linearisation Coefficients'!$E$4</f>
        <v>0.25869665714966383</v>
      </c>
      <c r="L8">
        <f>'Linearisation Coefficients'!$B$5*$E8^3 + 'Linearisation Coefficients'!$C$5*$E8^2 + 'Linearisation Coefficients'!$D$5*$E8 + 'Linearisation Coefficients'!$E$5</f>
        <v>0.2723053061527923</v>
      </c>
      <c r="M8">
        <f>'Linearisation Coefficients'!$B$6*$F8 ^3+ 'Linearisation Coefficients'!$C$6*$F8^2 + 'Linearisation Coefficients'!$D$6*$F8 + 'Linearisation Coefficients'!$E$6</f>
        <v>9.060242190943088E-2</v>
      </c>
    </row>
    <row r="9" spans="1:15" x14ac:dyDescent="0.2">
      <c r="A9">
        <v>7.0000000000000007E-2</v>
      </c>
      <c r="B9" s="28" cm="1">
        <f t="array" ref="B9:F9">TRANSPOSE(MMULT(MINVERSE('A matrix'!$B$15:$F$19),TRANSPOSE(Stimulus!V9:Z9)))</f>
        <v>0.64979362013583453</v>
      </c>
      <c r="C9">
        <v>3.5379220550736834E-2</v>
      </c>
      <c r="D9">
        <v>0.27041734085484115</v>
      </c>
      <c r="E9">
        <v>0.31758812319608776</v>
      </c>
      <c r="F9">
        <v>0.10049733073648626</v>
      </c>
      <c r="I9" s="28">
        <f>'Linearisation Coefficients'!$B$2*$B9^3 + 'Linearisation Coefficients'!$C$2*$B9^2 + 'Linearisation Coefficients'!$D$2*$B9 + 'Linearisation Coefficients'!$E$2</f>
        <v>0.63198901184291378</v>
      </c>
      <c r="J9">
        <f>'Linearisation Coefficients'!$B$3*$C9^3 + 'Linearisation Coefficients'!$C$3*$C9^2 + 'Linearisation Coefficients'!$D$3*$C9 + 'Linearisation Coefficients'!$E$3</f>
        <v>3.1979870489978371E-2</v>
      </c>
      <c r="K9">
        <f>'Linearisation Coefficients'!$B$4*$D9^3 + 'Linearisation Coefficients'!$C$4*$D9^2 + 'Linearisation Coefficients'!$D$4*$D9 + 'Linearisation Coefficients'!$E$4</f>
        <v>0.27101944609689144</v>
      </c>
      <c r="L9">
        <f>'Linearisation Coefficients'!$B$5*$E9^3 + 'Linearisation Coefficients'!$C$5*$E9^2 + 'Linearisation Coefficients'!$D$5*$E9 + 'Linearisation Coefficients'!$E$5</f>
        <v>0.26615627588167168</v>
      </c>
      <c r="M9">
        <f>'Linearisation Coefficients'!$B$6*$F9 ^3+ 'Linearisation Coefficients'!$C$6*$F9^2 + 'Linearisation Coefficients'!$D$6*$F9 + 'Linearisation Coefficients'!$E$6</f>
        <v>9.4138131394033472E-2</v>
      </c>
    </row>
    <row r="10" spans="1:15" x14ac:dyDescent="0.2">
      <c r="A10">
        <v>0.08</v>
      </c>
      <c r="B10" s="28" cm="1">
        <f t="array" ref="B10:F10">TRANSPOSE(MMULT(MINVERSE('A matrix'!$B$15:$F$19),TRANSPOSE(Stimulus!V10:Z10)))</f>
        <v>0.72614898616614854</v>
      </c>
      <c r="C10">
        <v>3.2649710340938221E-2</v>
      </c>
      <c r="D10">
        <v>0.28908708773935543</v>
      </c>
      <c r="E10">
        <v>0.3070835744615743</v>
      </c>
      <c r="F10">
        <v>0.1061870269601648</v>
      </c>
      <c r="I10" s="28">
        <f>'Linearisation Coefficients'!$B$2*$B10^3 + 'Linearisation Coefficients'!$C$2*$B10^2 + 'Linearisation Coefficients'!$D$2*$B10 + 'Linearisation Coefficients'!$E$2</f>
        <v>0.71039523897021728</v>
      </c>
      <c r="J10">
        <f>'Linearisation Coefficients'!$B$3*$C10^3 + 'Linearisation Coefficients'!$C$3*$C10^2 + 'Linearisation Coefficients'!$D$3*$C10 + 'Linearisation Coefficients'!$E$3</f>
        <v>2.9504900606676283E-2</v>
      </c>
      <c r="K10">
        <f>'Linearisation Coefficients'!$B$4*$D10^3 + 'Linearisation Coefficients'!$C$4*$D10^2 + 'Linearisation Coefficients'!$D$4*$D10 + 'Linearisation Coefficients'!$E$4</f>
        <v>0.28971457051436911</v>
      </c>
      <c r="L10">
        <f>'Linearisation Coefficients'!$B$5*$E10^3 + 'Linearisation Coefficients'!$C$5*$E10^2 + 'Linearisation Coefficients'!$D$5*$E10 + 'Linearisation Coefficients'!$E$5</f>
        <v>0.25686167394655923</v>
      </c>
      <c r="M10">
        <f>'Linearisation Coefficients'!$B$6*$F10 ^3+ 'Linearisation Coefficients'!$C$6*$F10^2 + 'Linearisation Coefficients'!$D$6*$F10 + 'Linearisation Coefficients'!$E$6</f>
        <v>9.950613518875269E-2</v>
      </c>
    </row>
    <row r="11" spans="1:15" x14ac:dyDescent="0.2">
      <c r="A11">
        <v>0.09</v>
      </c>
      <c r="B11" s="28" cm="1">
        <f t="array" ref="B11:F11">TRANSPOSE(MMULT(MINVERSE('A matrix'!$B$15:$F$19),TRANSPOSE(Stimulus!V11:Z11)))</f>
        <v>0.30946341228697127</v>
      </c>
      <c r="C11">
        <v>4.7545160226247829E-2</v>
      </c>
      <c r="D11">
        <v>0.18720277234409877</v>
      </c>
      <c r="E11">
        <v>0.36440886992338739</v>
      </c>
      <c r="F11">
        <v>7.5137285999976045E-2</v>
      </c>
      <c r="I11" s="28">
        <f>'Linearisation Coefficients'!$B$2*$B11^3 + 'Linearisation Coefficients'!$C$2*$B11^2 + 'Linearisation Coefficients'!$D$2*$B11 + 'Linearisation Coefficients'!$E$2</f>
        <v>0.29351971617278161</v>
      </c>
      <c r="J11">
        <f>'Linearisation Coefficients'!$B$3*$C11^3 + 'Linearisation Coefficients'!$C$3*$C11^2 + 'Linearisation Coefficients'!$D$3*$C11 + 'Linearisation Coefficients'!$E$3</f>
        <v>4.3027093044384401E-2</v>
      </c>
      <c r="K11">
        <f>'Linearisation Coefficients'!$B$4*$D11^3 + 'Linearisation Coefficients'!$C$4*$D11^2 + 'Linearisation Coefficients'!$D$4*$D11 + 'Linearisation Coefficients'!$E$4</f>
        <v>0.18766764805498418</v>
      </c>
      <c r="L11">
        <f>'Linearisation Coefficients'!$B$5*$E11^3 + 'Linearisation Coefficients'!$C$5*$E11^2 + 'Linearisation Coefficients'!$D$5*$E11 + 'Linearisation Coefficients'!$E$5</f>
        <v>0.30811013282590749</v>
      </c>
      <c r="M11">
        <f>'Linearisation Coefficients'!$B$6*$F11 ^3+ 'Linearisation Coefficients'!$C$6*$F11^2 + 'Linearisation Coefficients'!$D$6*$F11 + 'Linearisation Coefficients'!$E$6</f>
        <v>7.0262409378789192E-2</v>
      </c>
    </row>
    <row r="12" spans="1:15" x14ac:dyDescent="0.2">
      <c r="A12">
        <v>0.1</v>
      </c>
      <c r="B12" s="28" cm="1">
        <f t="array" ref="B12:F12">TRANSPOSE(MMULT(MINVERSE('A matrix'!$B$15:$F$19),TRANSPOSE(Stimulus!V12:Z12)))</f>
        <v>0.62039215727046537</v>
      </c>
      <c r="C12">
        <v>3.6430248097932133E-2</v>
      </c>
      <c r="D12">
        <v>0.26322835207423645</v>
      </c>
      <c r="E12">
        <v>0.32163301375967501</v>
      </c>
      <c r="F12">
        <v>9.8306451418727625E-2</v>
      </c>
      <c r="I12" s="28">
        <f>'Linearisation Coefficients'!$B$2*$B12^3 + 'Linearisation Coefficients'!$C$2*$B12^2 + 'Linearisation Coefficients'!$D$2*$B12 + 'Linearisation Coefficients'!$E$2</f>
        <v>0.60204801054469392</v>
      </c>
      <c r="J12">
        <f>'Linearisation Coefficients'!$B$3*$C12^3 + 'Linearisation Coefficients'!$C$3*$C12^2 + 'Linearisation Coefficients'!$D$3*$C12 + 'Linearisation Coefficients'!$E$3</f>
        <v>3.2933230719718973E-2</v>
      </c>
      <c r="K12">
        <f>'Linearisation Coefficients'!$B$4*$D12^3 + 'Linearisation Coefficients'!$C$4*$D12^2 + 'Linearisation Coefficients'!$D$4*$D12 + 'Linearisation Coefficients'!$E$4</f>
        <v>0.26382016836045225</v>
      </c>
      <c r="L12">
        <f>'Linearisation Coefficients'!$B$5*$E12^3 + 'Linearisation Coefficients'!$C$5*$E12^2 + 'Linearisation Coefficients'!$D$5*$E12 + 'Linearisation Coefficients'!$E$5</f>
        <v>0.26974649609778412</v>
      </c>
      <c r="M12">
        <f>'Linearisation Coefficients'!$B$6*$F12 ^3+ 'Linearisation Coefficients'!$C$6*$F12^2 + 'Linearisation Coefficients'!$D$6*$F12 + 'Linearisation Coefficients'!$E$6</f>
        <v>9.2072233551881447E-2</v>
      </c>
    </row>
    <row r="13" spans="1:15" x14ac:dyDescent="0.2">
      <c r="A13">
        <v>0.11</v>
      </c>
      <c r="B13" s="28" cm="1">
        <f t="array" ref="B13:F13">TRANSPOSE(MMULT(MINVERSE('A matrix'!$B$15:$F$19),TRANSPOSE(Stimulus!V13:Z13)))</f>
        <v>0.56898267669414926</v>
      </c>
      <c r="C13">
        <v>3.826800632513766E-2</v>
      </c>
      <c r="D13">
        <v>0.25065815511593614</v>
      </c>
      <c r="E13">
        <v>0.3287056456152484</v>
      </c>
      <c r="F13">
        <v>9.4475622719927488E-2</v>
      </c>
      <c r="I13" s="28">
        <f>'Linearisation Coefficients'!$B$2*$B13^3 + 'Linearisation Coefficients'!$C$2*$B13^2 + 'Linearisation Coefficients'!$D$2*$B13 + 'Linearisation Coefficients'!$E$2</f>
        <v>0.55002334209148129</v>
      </c>
      <c r="J13">
        <f>'Linearisation Coefficients'!$B$3*$C13^3 + 'Linearisation Coefficients'!$C$3*$C13^2 + 'Linearisation Coefficients'!$D$3*$C13 + 'Linearisation Coefficients'!$E$3</f>
        <v>3.4600677210543954E-2</v>
      </c>
      <c r="K13">
        <f>'Linearisation Coefficients'!$B$4*$D13^3 + 'Linearisation Coefficients'!$C$4*$D13^2 + 'Linearisation Coefficients'!$D$4*$D13 + 'Linearisation Coefficients'!$E$4</f>
        <v>0.25123128203459122</v>
      </c>
      <c r="L13">
        <f>'Linearisation Coefficients'!$B$5*$E13^3 + 'Linearisation Coefficients'!$C$5*$E13^2 + 'Linearisation Coefficients'!$D$5*$E13 + 'Linearisation Coefficients'!$E$5</f>
        <v>0.27603933307922734</v>
      </c>
      <c r="M13">
        <f>'Linearisation Coefficients'!$B$6*$F13 ^3+ 'Linearisation Coefficients'!$C$6*$F13^2 + 'Linearisation Coefficients'!$D$6*$F13 + 'Linearisation Coefficients'!$E$6</f>
        <v>8.8461420436372173E-2</v>
      </c>
    </row>
    <row r="14" spans="1:15" x14ac:dyDescent="0.2">
      <c r="A14">
        <v>0.12</v>
      </c>
      <c r="B14" s="28" cm="1">
        <f t="array" ref="B14:F14">TRANSPOSE(MMULT(MINVERSE('A matrix'!$B$15:$F$19),TRANSPOSE(Stimulus!V14:Z14)))</f>
        <v>0.58891169535982213</v>
      </c>
      <c r="C14">
        <v>3.7555594575351486E-2</v>
      </c>
      <c r="D14">
        <v>0.25553102461402921</v>
      </c>
      <c r="E14">
        <v>0.32596392150745679</v>
      </c>
      <c r="F14">
        <v>9.5960653414412844E-2</v>
      </c>
      <c r="I14" s="28">
        <f>'Linearisation Coefficients'!$B$2*$B14^3 + 'Linearisation Coefficients'!$C$2*$B14^2 + 'Linearisation Coefficients'!$D$2*$B14 + 'Linearisation Coefficients'!$E$2</f>
        <v>0.5701416283942341</v>
      </c>
      <c r="J14">
        <f>'Linearisation Coefficients'!$B$3*$C14^3 + 'Linearisation Coefficients'!$C$3*$C14^2 + 'Linearisation Coefficients'!$D$3*$C14 + 'Linearisation Coefficients'!$E$3</f>
        <v>3.3954217309900253E-2</v>
      </c>
      <c r="K14">
        <f>'Linearisation Coefficients'!$B$4*$D14^3 + 'Linearisation Coefficients'!$C$4*$D14^2 + 'Linearisation Coefficients'!$D$4*$D14 + 'Linearisation Coefficients'!$E$4</f>
        <v>0.25611150250166176</v>
      </c>
      <c r="L14">
        <f>'Linearisation Coefficients'!$B$5*$E14^3 + 'Linearisation Coefficients'!$C$5*$E14^2 + 'Linearisation Coefficients'!$D$5*$E14 + 'Linearisation Coefficients'!$E$5</f>
        <v>0.27359758933379424</v>
      </c>
      <c r="M14">
        <f>'Linearisation Coefficients'!$B$6*$F14 ^3+ 'Linearisation Coefficients'!$C$6*$F14^2 + 'Linearisation Coefficients'!$D$6*$F14 + 'Linearisation Coefficients'!$E$6</f>
        <v>8.9860937987358946E-2</v>
      </c>
      <c r="O14" s="5" t="s">
        <v>88</v>
      </c>
    </row>
    <row r="15" spans="1:15" x14ac:dyDescent="0.2">
      <c r="A15">
        <v>0.13</v>
      </c>
      <c r="B15" s="28" cm="1">
        <f t="array" ref="B15:F15">TRANSPOSE(MMULT(MINVERSE('A matrix'!$B$15:$F$19),TRANSPOSE(Stimulus!V15:Z15)))</f>
        <v>0.54391202883647383</v>
      </c>
      <c r="C15">
        <v>3.9164218246466459E-2</v>
      </c>
      <c r="D15">
        <v>0.24452809937698849</v>
      </c>
      <c r="E15">
        <v>0.33215472661529599</v>
      </c>
      <c r="F15">
        <v>9.2607458400154941E-2</v>
      </c>
      <c r="I15" s="28">
        <f>'Linearisation Coefficients'!$B$2*$B15^3 + 'Linearisation Coefficients'!$C$2*$B15^2 + 'Linearisation Coefficients'!$D$2*$B15 + 'Linearisation Coefficients'!$E$2</f>
        <v>0.5248022930315388</v>
      </c>
      <c r="J15">
        <f>'Linearisation Coefficients'!$B$3*$C15^3 + 'Linearisation Coefficients'!$C$3*$C15^2 + 'Linearisation Coefficients'!$D$3*$C15 + 'Linearisation Coefficients'!$E$3</f>
        <v>3.5414047715752281E-2</v>
      </c>
      <c r="K15">
        <f>'Linearisation Coefficients'!$B$4*$D15^3 + 'Linearisation Coefficients'!$C$4*$D15^2 + 'Linearisation Coefficients'!$D$4*$D15 + 'Linearisation Coefficients'!$E$4</f>
        <v>0.24509178715973928</v>
      </c>
      <c r="L15">
        <f>'Linearisation Coefficients'!$B$5*$E15^3 + 'Linearisation Coefficients'!$C$5*$E15^2 + 'Linearisation Coefficients'!$D$5*$E15 + 'Linearisation Coefficients'!$E$5</f>
        <v>0.27911521900765546</v>
      </c>
      <c r="M15">
        <f>'Linearisation Coefficients'!$B$6*$F15 ^3+ 'Linearisation Coefficients'!$C$6*$F15^2 + 'Linearisation Coefficients'!$D$6*$F15 + 'Linearisation Coefficients'!$E$6</f>
        <v>8.6701233055890961E-2</v>
      </c>
    </row>
    <row r="16" spans="1:15" x14ac:dyDescent="0.2">
      <c r="A16">
        <v>0.14000000000000001</v>
      </c>
      <c r="B16" s="28" cm="1">
        <f t="array" ref="B16:F16">TRANSPOSE(MMULT(MINVERSE('A matrix'!$B$15:$F$19),TRANSPOSE(Stimulus!V16:Z16)))</f>
        <v>0.59805023569732274</v>
      </c>
      <c r="C16">
        <v>3.7228914992099071E-2</v>
      </c>
      <c r="D16">
        <v>0.25776550064191373</v>
      </c>
      <c r="E16">
        <v>0.32470669169731492</v>
      </c>
      <c r="F16">
        <v>9.6641620858502697E-2</v>
      </c>
      <c r="I16" s="28">
        <f>'Linearisation Coefficients'!$B$2*$B16^3 + 'Linearisation Coefficients'!$C$2*$B16^2 + 'Linearisation Coefficients'!$D$2*$B16 + 'Linearisation Coefficients'!$E$2</f>
        <v>0.57938773993997084</v>
      </c>
      <c r="J16">
        <f>'Linearisation Coefficients'!$B$3*$C16^3 + 'Linearisation Coefficients'!$C$3*$C16^2 + 'Linearisation Coefficients'!$D$3*$C16 + 'Linearisation Coefficients'!$E$3</f>
        <v>3.3657809856954352E-2</v>
      </c>
      <c r="K16">
        <f>'Linearisation Coefficients'!$B$4*$D16^3 + 'Linearisation Coefficients'!$C$4*$D16^2 + 'Linearisation Coefficients'!$D$4*$D16 + 'Linearisation Coefficients'!$E$4</f>
        <v>0.25834930440134352</v>
      </c>
      <c r="L16">
        <f>'Linearisation Coefficients'!$B$5*$E16^3 + 'Linearisation Coefficients'!$C$5*$E16^2 + 'Linearisation Coefficients'!$D$5*$E16 + 'Linearisation Coefficients'!$E$5</f>
        <v>0.27247889641937495</v>
      </c>
      <c r="M16">
        <f>'Linearisation Coefficients'!$B$6*$F16 ^3+ 'Linearisation Coefficients'!$C$6*$F16^2 + 'Linearisation Coefficients'!$D$6*$F16 + 'Linearisation Coefficients'!$E$6</f>
        <v>9.0502787621716513E-2</v>
      </c>
      <c r="O16">
        <f>IF(OR(MIN(I2:M401)&lt;0,MAX(I2:M401)&gt;1),1,0)</f>
        <v>1</v>
      </c>
    </row>
    <row r="17" spans="1:13" x14ac:dyDescent="0.2">
      <c r="A17">
        <v>0.15</v>
      </c>
      <c r="B17" s="28" cm="1">
        <f t="array" ref="B17:F17">TRANSPOSE(MMULT(MINVERSE('A matrix'!$B$15:$F$19),TRANSPOSE(Stimulus!V17:Z17)))</f>
        <v>0.46594362761535946</v>
      </c>
      <c r="C17">
        <v>4.1951390363357599E-2</v>
      </c>
      <c r="D17">
        <v>0.22546394722282881</v>
      </c>
      <c r="E17">
        <v>0.34288118780538568</v>
      </c>
      <c r="F17">
        <v>8.679756525108806E-2</v>
      </c>
      <c r="I17" s="28">
        <f>'Linearisation Coefficients'!$B$2*$B17^3 + 'Linearisation Coefficients'!$C$2*$B17^2 + 'Linearisation Coefficients'!$D$2*$B17 + 'Linearisation Coefficients'!$E$2</f>
        <v>0.44698152019529819</v>
      </c>
      <c r="J17">
        <f>'Linearisation Coefficients'!$B$3*$C17^3 + 'Linearisation Coefficients'!$C$3*$C17^2 + 'Linearisation Coefficients'!$D$3*$C17 + 'Linearisation Coefficients'!$E$3</f>
        <v>3.7944483961561942E-2</v>
      </c>
      <c r="K17">
        <f>'Linearisation Coefficients'!$B$4*$D17^3 + 'Linearisation Coefficients'!$C$4*$D17^2 + 'Linearisation Coefficients'!$D$4*$D17 + 'Linearisation Coefficients'!$E$4</f>
        <v>0.22599690311991905</v>
      </c>
      <c r="L17">
        <f>'Linearisation Coefficients'!$B$5*$E17^3 + 'Linearisation Coefficients'!$C$5*$E17^2 + 'Linearisation Coefficients'!$D$5*$E17 + 'Linearisation Coefficients'!$E$5</f>
        <v>0.28871113323805386</v>
      </c>
      <c r="M17">
        <f>'Linearisation Coefficients'!$B$6*$F17 ^3+ 'Linearisation Coefficients'!$C$6*$F17^2 + 'Linearisation Coefficients'!$D$6*$F17 + 'Linearisation Coefficients'!$E$6</f>
        <v>8.1229999165133918E-2</v>
      </c>
    </row>
    <row r="18" spans="1:13" x14ac:dyDescent="0.2">
      <c r="A18">
        <v>0.16</v>
      </c>
      <c r="B18" s="28" cm="1">
        <f t="array" ref="B18:F18">TRANSPOSE(MMULT(MINVERSE('A matrix'!$B$15:$F$19),TRANSPOSE(Stimulus!V18:Z18)))</f>
        <v>0.34243802387541011</v>
      </c>
      <c r="C18">
        <v>4.6366401696571496E-2</v>
      </c>
      <c r="D18">
        <v>0.19526543622717019</v>
      </c>
      <c r="E18">
        <v>0.35987240533103781</v>
      </c>
      <c r="F18">
        <v>7.7594422057152723E-2</v>
      </c>
      <c r="I18" s="28">
        <f>'Linearisation Coefficients'!$B$2*$B18^3 + 'Linearisation Coefficients'!$C$2*$B18^2 + 'Linearisation Coefficients'!$D$2*$B18 + 'Linearisation Coefficients'!$E$2</f>
        <v>0.3255636673650984</v>
      </c>
      <c r="J18">
        <f>'Linearisation Coefficients'!$B$3*$C18^3 + 'Linearisation Coefficients'!$C$3*$C18^2 + 'Linearisation Coefficients'!$D$3*$C18 + 'Linearisation Coefficients'!$E$3</f>
        <v>4.1955594218384976E-2</v>
      </c>
      <c r="K18">
        <f>'Linearisation Coefficients'!$B$4*$D18^3 + 'Linearisation Coefficients'!$C$4*$D18^2 + 'Linearisation Coefficients'!$D$4*$D18 + 'Linearisation Coefficients'!$E$4</f>
        <v>0.19574537894464836</v>
      </c>
      <c r="L18">
        <f>'Linearisation Coefficients'!$B$5*$E18^3 + 'Linearisation Coefficients'!$C$5*$E18^2 + 'Linearisation Coefficients'!$D$5*$E18 + 'Linearisation Coefficients'!$E$5</f>
        <v>0.30400640925097433</v>
      </c>
      <c r="M18">
        <f>'Linearisation Coefficients'!$B$6*$F18 ^3+ 'Linearisation Coefficients'!$C$6*$F18^2 + 'Linearisation Coefficients'!$D$6*$F18 + 'Linearisation Coefficients'!$E$6</f>
        <v>7.2572135698273685E-2</v>
      </c>
    </row>
    <row r="19" spans="1:13" x14ac:dyDescent="0.2">
      <c r="A19">
        <v>0.17</v>
      </c>
      <c r="B19" s="28" cm="1">
        <f t="array" ref="B19:F19">TRANSPOSE(MMULT(MINVERSE('A matrix'!$B$15:$F$19),TRANSPOSE(Stimulus!V19:Z19)))</f>
        <v>0.49033568111373427</v>
      </c>
      <c r="C19">
        <v>4.1079436465116387E-2</v>
      </c>
      <c r="D19">
        <v>0.23142807899881146</v>
      </c>
      <c r="E19">
        <v>0.33952546406218764</v>
      </c>
      <c r="F19">
        <v>8.8615163435639355E-2</v>
      </c>
      <c r="I19" s="28">
        <f>'Linearisation Coefficients'!$B$2*$B19^3 + 'Linearisation Coefficients'!$C$2*$B19^2 + 'Linearisation Coefficients'!$D$2*$B19 + 'Linearisation Coefficients'!$E$2</f>
        <v>0.47122823806441611</v>
      </c>
      <c r="J19">
        <f>'Linearisation Coefficients'!$B$3*$C19^3 + 'Linearisation Coefficients'!$C$3*$C19^2 + 'Linearisation Coefficients'!$D$3*$C19 + 'Linearisation Coefficients'!$E$3</f>
        <v>3.7152702781134604E-2</v>
      </c>
      <c r="K19">
        <f>'Linearisation Coefficients'!$B$4*$D19^3 + 'Linearisation Coefficients'!$C$4*$D19^2 + 'Linearisation Coefficients'!$D$4*$D19 + 'Linearisation Coefficients'!$E$4</f>
        <v>0.23197087441148023</v>
      </c>
      <c r="L19">
        <f>'Linearisation Coefficients'!$B$5*$E19^3 + 'Linearisation Coefficients'!$C$5*$E19^2 + 'Linearisation Coefficients'!$D$5*$E19 + 'Linearisation Coefficients'!$E$5</f>
        <v>0.28570417232900974</v>
      </c>
      <c r="M19">
        <f>'Linearisation Coefficients'!$B$6*$F19 ^3+ 'Linearisation Coefficients'!$C$6*$F19^2 + 'Linearisation Coefficients'!$D$6*$F19 + 'Linearisation Coefficients'!$E$6</f>
        <v>8.2941185056485622E-2</v>
      </c>
    </row>
    <row r="20" spans="1:13" x14ac:dyDescent="0.2">
      <c r="A20">
        <v>0.18</v>
      </c>
      <c r="B20" s="28" cm="1">
        <f t="array" ref="B20:F20">TRANSPOSE(MMULT(MINVERSE('A matrix'!$B$15:$F$19),TRANSPOSE(Stimulus!V20:Z20)))</f>
        <v>0.32165159000070664</v>
      </c>
      <c r="C20">
        <v>4.7109463860189243E-2</v>
      </c>
      <c r="D20">
        <v>0.19018291905452878</v>
      </c>
      <c r="E20">
        <v>0.36273208787865174</v>
      </c>
      <c r="F20">
        <v>7.6045500213549944E-2</v>
      </c>
      <c r="I20" s="28">
        <f>'Linearisation Coefficients'!$B$2*$B20^3 + 'Linearisation Coefficients'!$C$2*$B20^2 + 'Linearisation Coefficients'!$D$2*$B20 + 'Linearisation Coefficients'!$E$2</f>
        <v>0.30534591139368422</v>
      </c>
      <c r="J20">
        <f>'Linearisation Coefficients'!$B$3*$C20^3 + 'Linearisation Coefficients'!$C$3*$C20^2 + 'Linearisation Coefficients'!$D$3*$C20 + 'Linearisation Coefficients'!$E$3</f>
        <v>4.2631013969972972E-2</v>
      </c>
      <c r="K20">
        <f>'Linearisation Coefficients'!$B$4*$D20^3 + 'Linearisation Coefficients'!$C$4*$D20^2 + 'Linearisation Coefficients'!$D$4*$D20 + 'Linearisation Coefficients'!$E$4</f>
        <v>0.19065340915498483</v>
      </c>
      <c r="L20">
        <f>'Linearisation Coefficients'!$B$5*$E20^3 + 'Linearisation Coefficients'!$C$5*$E20^2 + 'Linearisation Coefficients'!$D$5*$E20 + 'Linearisation Coefficients'!$E$5</f>
        <v>0.30659230566800239</v>
      </c>
      <c r="M20">
        <f>'Linearisation Coefficients'!$B$6*$F20 ^3+ 'Linearisation Coefficients'!$C$6*$F20^2 + 'Linearisation Coefficients'!$D$6*$F20 + 'Linearisation Coefficients'!$E$6</f>
        <v>7.1116048017602851E-2</v>
      </c>
    </row>
    <row r="21" spans="1:13" x14ac:dyDescent="0.2">
      <c r="A21">
        <v>0.19</v>
      </c>
      <c r="B21" s="28" cm="1">
        <f t="array" ref="B21:F21">TRANSPOSE(MMULT(MINVERSE('A matrix'!$B$15:$F$19),TRANSPOSE(Stimulus!V21:Z21)))</f>
        <v>0.4364939708171427</v>
      </c>
      <c r="C21">
        <v>4.300414072112399E-2</v>
      </c>
      <c r="D21">
        <v>0.218263174482898</v>
      </c>
      <c r="E21">
        <v>0.34693270862356562</v>
      </c>
      <c r="F21">
        <v>8.4603094714375549E-2</v>
      </c>
      <c r="I21" s="28">
        <f>'Linearisation Coefficients'!$B$2*$B21^3 + 'Linearisation Coefficients'!$C$2*$B21^2 + 'Linearisation Coefficients'!$D$2*$B21 + 'Linearisation Coefficients'!$E$2</f>
        <v>0.41782606226326496</v>
      </c>
      <c r="J21">
        <f>'Linearisation Coefficients'!$B$3*$C21^3 + 'Linearisation Coefficients'!$C$3*$C21^2 + 'Linearisation Coefficients'!$D$3*$C21 + 'Linearisation Coefficients'!$E$3</f>
        <v>3.8900615226429874E-2</v>
      </c>
      <c r="K21">
        <f>'Linearisation Coefficients'!$B$4*$D21^3 + 'Linearisation Coefficients'!$C$4*$D21^2 + 'Linearisation Coefficients'!$D$4*$D21 + 'Linearisation Coefficients'!$E$4</f>
        <v>0.2187839753824963</v>
      </c>
      <c r="L21">
        <f>'Linearisation Coefficients'!$B$5*$E21^3 + 'Linearisation Coefficients'!$C$5*$E21^2 + 'Linearisation Coefficients'!$D$5*$E21 + 'Linearisation Coefficients'!$E$5</f>
        <v>0.29234760360687717</v>
      </c>
      <c r="M21">
        <f>'Linearisation Coefficients'!$B$6*$F21 ^3+ 'Linearisation Coefficients'!$C$6*$F21^2 + 'Linearisation Coefficients'!$D$6*$F21 + 'Linearisation Coefficients'!$E$6</f>
        <v>7.9164567869969643E-2</v>
      </c>
    </row>
    <row r="22" spans="1:13" x14ac:dyDescent="0.2">
      <c r="A22">
        <v>0.2</v>
      </c>
      <c r="B22" s="28" cm="1">
        <f t="array" ref="B22:F22">TRANSPOSE(MMULT(MINVERSE('A matrix'!$B$15:$F$19),TRANSPOSE(Stimulus!V22:Z22)))</f>
        <v>0.34843118579241095</v>
      </c>
      <c r="C22">
        <v>4.6152161395045938E-2</v>
      </c>
      <c r="D22">
        <v>0.19673083180898066</v>
      </c>
      <c r="E22">
        <v>0.35904789927856284</v>
      </c>
      <c r="F22">
        <v>7.804100849239437E-2</v>
      </c>
      <c r="I22" s="28">
        <f>'Linearisation Coefficients'!$B$2*$B22^3 + 'Linearisation Coefficients'!$C$2*$B22^2 + 'Linearisation Coefficients'!$D$2*$B22 + 'Linearisation Coefficients'!$E$2</f>
        <v>0.33140432122764463</v>
      </c>
      <c r="J22">
        <f>'Linearisation Coefficients'!$B$3*$C22^3 + 'Linearisation Coefficients'!$C$3*$C22^2 + 'Linearisation Coefficients'!$D$3*$C22 + 'Linearisation Coefficients'!$E$3</f>
        <v>4.1760874602320745E-2</v>
      </c>
      <c r="K22">
        <f>'Linearisation Coefficients'!$B$4*$D22^3 + 'Linearisation Coefficients'!$C$4*$D22^2 + 'Linearisation Coefficients'!$D$4*$D22 + 'Linearisation Coefficients'!$E$4</f>
        <v>0.1972134713067713</v>
      </c>
      <c r="L22">
        <f>'Linearisation Coefficients'!$B$5*$E22^3 + 'Linearisation Coefficients'!$C$5*$E22^2 + 'Linearisation Coefficients'!$D$5*$E22 + 'Linearisation Coefficients'!$E$5</f>
        <v>0.30326147056424202</v>
      </c>
      <c r="M22">
        <f>'Linearisation Coefficients'!$B$6*$F22 ^3+ 'Linearisation Coefficients'!$C$6*$F22^2 + 'Linearisation Coefficients'!$D$6*$F22 + 'Linearisation Coefficients'!$E$6</f>
        <v>7.299201285107626E-2</v>
      </c>
    </row>
    <row r="23" spans="1:13" x14ac:dyDescent="0.2">
      <c r="A23">
        <v>0.21</v>
      </c>
      <c r="B23" s="28" cm="1">
        <f t="array" ref="B23:F23">TRANSPOSE(MMULT(MINVERSE('A matrix'!$B$15:$F$19),TRANSPOSE(Stimulus!V23:Z23)))</f>
        <v>0.48928369399998539</v>
      </c>
      <c r="C23">
        <v>4.1117042329862186E-2</v>
      </c>
      <c r="D23">
        <v>0.23117085630235201</v>
      </c>
      <c r="E23">
        <v>0.33967019062796733</v>
      </c>
      <c r="F23">
        <v>8.8536773567060245E-2</v>
      </c>
      <c r="I23" s="28">
        <f>'Linearisation Coefficients'!$B$2*$B23^3 + 'Linearisation Coefficients'!$C$2*$B23^2 + 'Linearisation Coefficients'!$D$2*$B23 + 'Linearisation Coefficients'!$E$2</f>
        <v>0.47018066852940649</v>
      </c>
      <c r="J23">
        <f>'Linearisation Coefficients'!$B$3*$C23^3 + 'Linearisation Coefficients'!$C$3*$C23^2 + 'Linearisation Coefficients'!$D$3*$C23 + 'Linearisation Coefficients'!$E$3</f>
        <v>3.7186848192819297E-2</v>
      </c>
      <c r="K23">
        <f>'Linearisation Coefficients'!$B$4*$D23^3 + 'Linearisation Coefficients'!$C$4*$D23^2 + 'Linearisation Coefficients'!$D$4*$D23 + 'Linearisation Coefficients'!$E$4</f>
        <v>0.23171323160093027</v>
      </c>
      <c r="L23">
        <f>'Linearisation Coefficients'!$B$5*$E23^3 + 'Linearisation Coefficients'!$C$5*$E23^2 + 'Linearisation Coefficients'!$D$5*$E23 + 'Linearisation Coefficients'!$E$5</f>
        <v>0.28583376443152336</v>
      </c>
      <c r="M23">
        <f>'Linearisation Coefficients'!$B$6*$F23 ^3+ 'Linearisation Coefficients'!$C$6*$F23^2 + 'Linearisation Coefficients'!$D$6*$F23 + 'Linearisation Coefficients'!$E$6</f>
        <v>8.2867375847352001E-2</v>
      </c>
    </row>
    <row r="24" spans="1:13" x14ac:dyDescent="0.2">
      <c r="A24">
        <v>0.22</v>
      </c>
      <c r="B24" s="28" cm="1">
        <f t="array" ref="B24:F24">TRANSPOSE(MMULT(MINVERSE('A matrix'!$B$15:$F$19),TRANSPOSE(Stimulus!V24:Z24)))</f>
        <v>0.69261235704810398</v>
      </c>
      <c r="C24">
        <v>3.3848559568425224E-2</v>
      </c>
      <c r="D24">
        <v>0.28088700424103075</v>
      </c>
      <c r="E24">
        <v>0.31169735831563816</v>
      </c>
      <c r="F24">
        <v>0.10368801160645558</v>
      </c>
      <c r="I24" s="28">
        <f>'Linearisation Coefficients'!$B$2*$B24^3 + 'Linearisation Coefficients'!$C$2*$B24^2 + 'Linearisation Coefficients'!$D$2*$B24 + 'Linearisation Coefficients'!$E$2</f>
        <v>0.6758413436779277</v>
      </c>
      <c r="J24">
        <f>'Linearisation Coefficients'!$B$3*$C24^3 + 'Linearisation Coefficients'!$C$3*$C24^2 + 'Linearisation Coefficients'!$D$3*$C24 + 'Linearisation Coefficients'!$E$3</f>
        <v>3.0591791396919102E-2</v>
      </c>
      <c r="K24">
        <f>'Linearisation Coefficients'!$B$4*$D24^3 + 'Linearisation Coefficients'!$C$4*$D24^2 + 'Linearisation Coefficients'!$D$4*$D24 + 'Linearisation Coefficients'!$E$4</f>
        <v>0.28150357828555489</v>
      </c>
      <c r="L24">
        <f>'Linearisation Coefficients'!$B$5*$E24^3 + 'Linearisation Coefficients'!$C$5*$E24^2 + 'Linearisation Coefficients'!$D$5*$E24 + 'Linearisation Coefficients'!$E$5</f>
        <v>0.26093887256442383</v>
      </c>
      <c r="M24">
        <f>'Linearisation Coefficients'!$B$6*$F24 ^3+ 'Linearisation Coefficients'!$C$6*$F24^2 + 'Linearisation Coefficients'!$D$6*$F24 + 'Linearisation Coefficients'!$E$6</f>
        <v>9.714789970551875E-2</v>
      </c>
    </row>
    <row r="25" spans="1:13" x14ac:dyDescent="0.2">
      <c r="A25">
        <v>0.23</v>
      </c>
      <c r="B25" s="28" cm="1">
        <f t="array" ref="B25:F25">TRANSPOSE(MMULT(MINVERSE('A matrix'!$B$15:$F$19),TRANSPOSE(Stimulus!V25:Z25)))</f>
        <v>0.30925870093546548</v>
      </c>
      <c r="C25">
        <v>4.7552478136606263E-2</v>
      </c>
      <c r="D25">
        <v>0.18715271811326106</v>
      </c>
      <c r="E25">
        <v>0.36443703297832641</v>
      </c>
      <c r="F25">
        <v>7.5122031729527916E-2</v>
      </c>
      <c r="I25" s="28">
        <f>'Linearisation Coefficients'!$B$2*$B25^3 + 'Linearisation Coefficients'!$C$2*$B25^2 + 'Linearisation Coefficients'!$D$2*$B25 + 'Linearisation Coefficients'!$E$2</f>
        <v>0.29332126399955405</v>
      </c>
      <c r="J25">
        <f>'Linearisation Coefficients'!$B$3*$C25^3 + 'Linearisation Coefficients'!$C$3*$C25^2 + 'Linearisation Coefficients'!$D$3*$C25 + 'Linearisation Coefficients'!$E$3</f>
        <v>4.3033745831030812E-2</v>
      </c>
      <c r="K25">
        <f>'Linearisation Coefficients'!$B$4*$D25^3 + 'Linearisation Coefficients'!$C$4*$D25^2 + 'Linearisation Coefficients'!$D$4*$D25 + 'Linearisation Coefficients'!$E$4</f>
        <v>0.18761749907104486</v>
      </c>
      <c r="L25">
        <f>'Linearisation Coefficients'!$B$5*$E25^3 + 'Linearisation Coefficients'!$C$5*$E25^2 + 'Linearisation Coefficients'!$D$5*$E25 + 'Linearisation Coefficients'!$E$5</f>
        <v>0.30813563609308786</v>
      </c>
      <c r="M25">
        <f>'Linearisation Coefficients'!$B$6*$F25 ^3+ 'Linearisation Coefficients'!$C$6*$F25^2 + 'Linearisation Coefficients'!$D$6*$F25 + 'Linearisation Coefficients'!$E$6</f>
        <v>7.0248072650207952E-2</v>
      </c>
    </row>
    <row r="26" spans="1:13" x14ac:dyDescent="0.2">
      <c r="A26">
        <v>0.24</v>
      </c>
      <c r="B26" s="28" cm="1">
        <f t="array" ref="B26:F26">TRANSPOSE(MMULT(MINVERSE('A matrix'!$B$15:$F$19),TRANSPOSE(Stimulus!V26:Z26)))</f>
        <v>0.83442440790482442</v>
      </c>
      <c r="C26">
        <v>2.8779139293074518E-2</v>
      </c>
      <c r="D26">
        <v>0.31556164771818573</v>
      </c>
      <c r="E26">
        <v>0.29218764109714823</v>
      </c>
      <c r="F26">
        <v>0.11425527795825641</v>
      </c>
      <c r="I26" s="28">
        <f>'Linearisation Coefficients'!$B$2*$B26^3 + 'Linearisation Coefficients'!$C$2*$B26^2 + 'Linearisation Coefficients'!$D$2*$B26 + 'Linearisation Coefficients'!$E$2</f>
        <v>0.82322679034974677</v>
      </c>
      <c r="J26">
        <f>'Linearisation Coefficients'!$B$3*$C26^3 + 'Linearisation Coefficients'!$C$3*$C26^2 + 'Linearisation Coefficients'!$D$3*$C26 + 'Linearisation Coefficients'!$E$3</f>
        <v>2.5997502537805316E-2</v>
      </c>
      <c r="K26">
        <f>'Linearisation Coefficients'!$B$4*$D26^3 + 'Linearisation Coefficients'!$C$4*$D26^2 + 'Linearisation Coefficients'!$D$4*$D26 + 'Linearisation Coefficients'!$E$4</f>
        <v>0.31622184467751874</v>
      </c>
      <c r="L26">
        <f>'Linearisation Coefficients'!$B$5*$E26^3 + 'Linearisation Coefficients'!$C$5*$E26^2 + 'Linearisation Coefficients'!$D$5*$E26 + 'Linearisation Coefficients'!$E$5</f>
        <v>0.24375238195845947</v>
      </c>
      <c r="M26">
        <f>'Linearisation Coefficients'!$B$6*$F26 ^3+ 'Linearisation Coefficients'!$C$6*$F26^2 + 'Linearisation Coefficients'!$D$6*$F26 + 'Linearisation Coefficients'!$E$6</f>
        <v>0.10712536535739474</v>
      </c>
    </row>
    <row r="27" spans="1:13" x14ac:dyDescent="0.2">
      <c r="A27">
        <v>0.25</v>
      </c>
      <c r="B27" s="28" cm="1">
        <f t="array" ref="B27:F27">TRANSPOSE(MMULT(MINVERSE('A matrix'!$B$15:$F$19),TRANSPOSE(Stimulus!V27:Z27)))</f>
        <v>0.45808232491219458</v>
      </c>
      <c r="C27">
        <v>4.2232411948429804E-2</v>
      </c>
      <c r="D27">
        <v>0.2235417701803879</v>
      </c>
      <c r="E27">
        <v>0.34396270232958348</v>
      </c>
      <c r="F27">
        <v>8.6211772442686629E-2</v>
      </c>
      <c r="I27" s="28">
        <f>'Linearisation Coefficients'!$B$2*$B27^3 + 'Linearisation Coefficients'!$C$2*$B27^2 + 'Linearisation Coefficients'!$D$2*$B27 + 'Linearisation Coefficients'!$E$2</f>
        <v>0.43918609384957874</v>
      </c>
      <c r="J27">
        <f>'Linearisation Coefficients'!$B$3*$C27^3 + 'Linearisation Coefficients'!$C$3*$C27^2 + 'Linearisation Coefficients'!$D$3*$C27 + 'Linearisation Coefficients'!$E$3</f>
        <v>3.8199695045104294E-2</v>
      </c>
      <c r="K27">
        <f>'Linearisation Coefficients'!$B$4*$D27^3 + 'Linearisation Coefficients'!$C$4*$D27^2 + 'Linearisation Coefficients'!$D$4*$D27 + 'Linearisation Coefficients'!$E$4</f>
        <v>0.22407151094963773</v>
      </c>
      <c r="L27">
        <f>'Linearisation Coefficients'!$B$5*$E27^3 + 'Linearisation Coefficients'!$C$5*$E27^2 + 'Linearisation Coefficients'!$D$5*$E27 + 'Linearisation Coefficients'!$E$5</f>
        <v>0.28968120723262214</v>
      </c>
      <c r="M27">
        <f>'Linearisation Coefficients'!$B$6*$F27 ^3+ 'Linearisation Coefficients'!$C$6*$F27^2 + 'Linearisation Coefficients'!$D$6*$F27 + 'Linearisation Coefficients'!$E$6</f>
        <v>8.0678591929001231E-2</v>
      </c>
    </row>
    <row r="28" spans="1:13" x14ac:dyDescent="0.2">
      <c r="A28">
        <v>0.26</v>
      </c>
      <c r="B28" s="28" cm="1">
        <f t="array" ref="B28:F28">TRANSPOSE(MMULT(MINVERSE('A matrix'!$B$15:$F$19),TRANSPOSE(Stimulus!V28:Z28)))</f>
        <v>0.4363616201265117</v>
      </c>
      <c r="C28">
        <v>4.3008871921825842E-2</v>
      </c>
      <c r="D28">
        <v>0.2182308132485471</v>
      </c>
      <c r="E28">
        <v>0.34695091669919997</v>
      </c>
      <c r="F28">
        <v>8.4593232470713375E-2</v>
      </c>
      <c r="I28" s="28">
        <f>'Linearisation Coefficients'!$B$2*$B28^3 + 'Linearisation Coefficients'!$C$2*$B28^2 + 'Linearisation Coefficients'!$D$2*$B28 + 'Linearisation Coefficients'!$E$2</f>
        <v>0.41769532495222744</v>
      </c>
      <c r="J28">
        <f>'Linearisation Coefficients'!$B$3*$C28^3 + 'Linearisation Coefficients'!$C$3*$C28^2 + 'Linearisation Coefficients'!$D$3*$C28 + 'Linearisation Coefficients'!$E$3</f>
        <v>3.8904912645564116E-2</v>
      </c>
      <c r="K28">
        <f>'Linearisation Coefficients'!$B$4*$D28^3 + 'Linearisation Coefficients'!$C$4*$D28^2 + 'Linearisation Coefficients'!$D$4*$D28 + 'Linearisation Coefficients'!$E$4</f>
        <v>0.21875155883964278</v>
      </c>
      <c r="L28">
        <f>'Linearisation Coefficients'!$B$5*$E28^3 + 'Linearisation Coefficients'!$C$5*$E28^2 + 'Linearisation Coefficients'!$D$5*$E28 + 'Linearisation Coefficients'!$E$5</f>
        <v>0.29236396133841258</v>
      </c>
      <c r="M28">
        <f>'Linearisation Coefficients'!$B$6*$F28 ^3+ 'Linearisation Coefficients'!$C$6*$F28^2 + 'Linearisation Coefficients'!$D$6*$F28 + 'Linearisation Coefficients'!$E$6</f>
        <v>7.9155286934662186E-2</v>
      </c>
    </row>
    <row r="29" spans="1:13" x14ac:dyDescent="0.2">
      <c r="A29">
        <v>0.27</v>
      </c>
      <c r="B29" s="28" cm="1">
        <f t="array" ref="B29:F29">TRANSPOSE(MMULT(MINVERSE('A matrix'!$B$15:$F$19),TRANSPOSE(Stimulus!V29:Z29)))</f>
        <v>0.64102551025760146</v>
      </c>
      <c r="C29">
        <v>3.56926581868523E-2</v>
      </c>
      <c r="D29">
        <v>0.26827343924591918</v>
      </c>
      <c r="E29">
        <v>0.31879439123347675</v>
      </c>
      <c r="F29">
        <v>9.9843966287376462E-2</v>
      </c>
      <c r="I29" s="28">
        <f>'Linearisation Coefficients'!$B$2*$B29^3 + 'Linearisation Coefficients'!$C$2*$B29^2 + 'Linearisation Coefficients'!$D$2*$B29 + 'Linearisation Coefficients'!$E$2</f>
        <v>0.6230455874124301</v>
      </c>
      <c r="J29">
        <f>'Linearisation Coefficients'!$B$3*$C29^3 + 'Linearisation Coefficients'!$C$3*$C29^2 + 'Linearisation Coefficients'!$D$3*$C29 + 'Linearisation Coefficients'!$E$3</f>
        <v>3.2264161607266091E-2</v>
      </c>
      <c r="K29">
        <f>'Linearisation Coefficients'!$B$4*$D29^3 + 'Linearisation Coefficients'!$C$4*$D29^2 + 'Linearisation Coefficients'!$D$4*$D29 + 'Linearisation Coefficients'!$E$4</f>
        <v>0.26887250638495092</v>
      </c>
      <c r="L29">
        <f>'Linearisation Coefficients'!$B$5*$E29^3 + 'Linearisation Coefficients'!$C$5*$E29^2 + 'Linearisation Coefficients'!$D$5*$E29 + 'Linearisation Coefficients'!$E$5</f>
        <v>0.26722629366784401</v>
      </c>
      <c r="M29">
        <f>'Linearisation Coefficients'!$B$6*$F29 ^3+ 'Linearisation Coefficients'!$C$6*$F29^2 + 'Linearisation Coefficients'!$D$6*$F29 + 'Linearisation Coefficients'!$E$6</f>
        <v>9.3521974398319385E-2</v>
      </c>
    </row>
    <row r="30" spans="1:13" x14ac:dyDescent="0.2">
      <c r="A30">
        <v>0.28000000000000003</v>
      </c>
      <c r="B30" s="28" cm="1">
        <f t="array" ref="B30:F30">TRANSPOSE(MMULT(MINVERSE('A matrix'!$B$15:$F$19),TRANSPOSE(Stimulus!V30:Z30)))</f>
        <v>0.56547275426581178</v>
      </c>
      <c r="C30">
        <v>3.8393477128328413E-2</v>
      </c>
      <c r="D30">
        <v>0.24979993955456603</v>
      </c>
      <c r="E30">
        <v>0.32918852132025389</v>
      </c>
      <c r="F30">
        <v>9.4214077350896042E-2</v>
      </c>
      <c r="I30" s="28">
        <f>'Linearisation Coefficients'!$B$2*$B30^3 + 'Linearisation Coefficients'!$C$2*$B30^2 + 'Linearisation Coefficients'!$D$2*$B30 + 'Linearisation Coefficients'!$E$2</f>
        <v>0.54648649707887298</v>
      </c>
      <c r="J30">
        <f>'Linearisation Coefficients'!$B$3*$C30^3 + 'Linearisation Coefficients'!$C$3*$C30^2 + 'Linearisation Coefficients'!$D$3*$C30 + 'Linearisation Coefficients'!$E$3</f>
        <v>3.4714541669689861E-2</v>
      </c>
      <c r="K30">
        <f>'Linearisation Coefficients'!$B$4*$D30^3 + 'Linearisation Coefficients'!$C$4*$D30^2 + 'Linearisation Coefficients'!$D$4*$D30 + 'Linearisation Coefficients'!$E$4</f>
        <v>0.25037175785867211</v>
      </c>
      <c r="L30">
        <f>'Linearisation Coefficients'!$B$5*$E30^3 + 'Linearisation Coefficients'!$C$5*$E30^2 + 'Linearisation Coefficients'!$D$5*$E30 + 'Linearisation Coefficients'!$E$5</f>
        <v>0.27646968010101464</v>
      </c>
      <c r="M30">
        <f>'Linearisation Coefficients'!$B$6*$F30 ^3+ 'Linearisation Coefficients'!$C$6*$F30^2 + 'Linearisation Coefficients'!$D$6*$F30 + 'Linearisation Coefficients'!$E$6</f>
        <v>8.8214965039501381E-2</v>
      </c>
    </row>
    <row r="31" spans="1:13" x14ac:dyDescent="0.2">
      <c r="A31">
        <v>0.28999999999999998</v>
      </c>
      <c r="B31" s="28" cm="1">
        <f t="array" ref="B31:F31">TRANSPOSE(MMULT(MINVERSE('A matrix'!$B$15:$F$19),TRANSPOSE(Stimulus!V31:Z31)))</f>
        <v>0.27702419543681378</v>
      </c>
      <c r="C31">
        <v>4.870477975521742E-2</v>
      </c>
      <c r="D31">
        <v>0.1792710185039843</v>
      </c>
      <c r="E31">
        <v>0.36887167787033182</v>
      </c>
      <c r="F31">
        <v>7.2720045415494816E-2</v>
      </c>
      <c r="I31" s="28">
        <f>'Linearisation Coefficients'!$B$2*$B31^3 + 'Linearisation Coefficients'!$C$2*$B31^2 + 'Linearisation Coefficients'!$D$2*$B31 + 'Linearisation Coefficients'!$E$2</f>
        <v>0.26214584381280848</v>
      </c>
      <c r="J31">
        <f>'Linearisation Coefficients'!$B$3*$C31^3 + 'Linearisation Coefficients'!$C$3*$C31^2 + 'Linearisation Coefficients'!$D$3*$C31 + 'Linearisation Coefficients'!$E$3</f>
        <v>4.408143208732819E-2</v>
      </c>
      <c r="K31">
        <f>'Linearisation Coefficients'!$B$4*$D31^3 + 'Linearisation Coefficients'!$C$4*$D31^2 + 'Linearisation Coefficients'!$D$4*$D31 + 'Linearisation Coefficients'!$E$4</f>
        <v>0.17972069147581823</v>
      </c>
      <c r="L31">
        <f>'Linearisation Coefficients'!$B$5*$E31^3 + 'Linearisation Coefficients'!$C$5*$E31^2 + 'Linearisation Coefficients'!$D$5*$E31 + 'Linearisation Coefficients'!$E$5</f>
        <v>0.312155599309825</v>
      </c>
      <c r="M31">
        <f>'Linearisation Coefficients'!$B$6*$F31 ^3+ 'Linearisation Coefficients'!$C$6*$F31^2 + 'Linearisation Coefficients'!$D$6*$F31 + 'Linearisation Coefficients'!$E$6</f>
        <v>6.7990934659214949E-2</v>
      </c>
    </row>
    <row r="32" spans="1:13" x14ac:dyDescent="0.2">
      <c r="A32">
        <v>0.3</v>
      </c>
      <c r="B32" s="28" cm="1">
        <f t="array" ref="B32:F32">TRANSPOSE(MMULT(MINVERSE('A matrix'!$B$15:$F$19),TRANSPOSE(Stimulus!V32:Z32)))</f>
        <v>0.66778168222343481</v>
      </c>
      <c r="C32">
        <v>3.4736193063931192E-2</v>
      </c>
      <c r="D32">
        <v>0.27481562461115394</v>
      </c>
      <c r="E32">
        <v>0.31511342515373109</v>
      </c>
      <c r="F32">
        <v>0.10183772911648359</v>
      </c>
      <c r="I32" s="28">
        <f>'Linearisation Coefficients'!$B$2*$B32^3 + 'Linearisation Coefficients'!$C$2*$B32^2 + 'Linearisation Coefficients'!$D$2*$B32 + 'Linearisation Coefficients'!$E$2</f>
        <v>0.65037529204465983</v>
      </c>
      <c r="J32">
        <f>'Linearisation Coefficients'!$B$3*$C32^3 + 'Linearisation Coefficients'!$C$3*$C32^2 + 'Linearisation Coefficients'!$D$3*$C32 + 'Linearisation Coefficients'!$E$3</f>
        <v>3.1396691631033279E-2</v>
      </c>
      <c r="K32">
        <f>'Linearisation Coefficients'!$B$4*$D32^3 + 'Linearisation Coefficients'!$C$4*$D32^2 + 'Linearisation Coefficients'!$D$4*$D32 + 'Linearisation Coefficients'!$E$4</f>
        <v>0.27542388236592164</v>
      </c>
      <c r="L32">
        <f>'Linearisation Coefficients'!$B$5*$E32^3 + 'Linearisation Coefficients'!$C$5*$E32^2 + 'Linearisation Coefficients'!$D$5*$E32 + 'Linearisation Coefficients'!$E$5</f>
        <v>0.26396284400573233</v>
      </c>
      <c r="M32">
        <f>'Linearisation Coefficients'!$B$6*$F32 ^3+ 'Linearisation Coefficients'!$C$6*$F32^2 + 'Linearisation Coefficients'!$D$6*$F32 + 'Linearisation Coefficients'!$E$6</f>
        <v>9.5402369270492546E-2</v>
      </c>
    </row>
    <row r="33" spans="1:13" x14ac:dyDescent="0.2">
      <c r="A33">
        <v>0.31</v>
      </c>
      <c r="B33" s="28" cm="1">
        <f t="array" ref="B33:F33">TRANSPOSE(MMULT(MINVERSE('A matrix'!$B$15:$F$19),TRANSPOSE(Stimulus!V33:Z33)))</f>
        <v>0.25057987092723577</v>
      </c>
      <c r="C33">
        <v>4.9650097124418008E-2</v>
      </c>
      <c r="D33">
        <v>0.17280508335373224</v>
      </c>
      <c r="E33">
        <v>0.37250974170270079</v>
      </c>
      <c r="F33">
        <v>7.0749520210492745E-2</v>
      </c>
      <c r="I33" s="28">
        <f>'Linearisation Coefficients'!$B$2*$B33^3 + 'Linearisation Coefficients'!$C$2*$B33^2 + 'Linearisation Coefficients'!$D$2*$B33 + 'Linearisation Coefficients'!$E$2</f>
        <v>0.23667858402289366</v>
      </c>
      <c r="J33">
        <f>'Linearisation Coefficients'!$B$3*$C33^3 + 'Linearisation Coefficients'!$C$3*$C33^2 + 'Linearisation Coefficients'!$D$3*$C33 + 'Linearisation Coefficients'!$E$3</f>
        <v>4.4941099719002071E-2</v>
      </c>
      <c r="K33">
        <f>'Linearisation Coefficients'!$B$4*$D33^3 + 'Linearisation Coefficients'!$C$4*$D33^2 + 'Linearisation Coefficients'!$D$4*$D33 + 'Linearisation Coefficients'!$E$4</f>
        <v>0.17324208225378623</v>
      </c>
      <c r="L33">
        <f>'Linearisation Coefficients'!$B$5*$E33^3 + 'Linearisation Coefficients'!$C$5*$E33^2 + 'Linearisation Coefficients'!$D$5*$E33 + 'Linearisation Coefficients'!$E$5</f>
        <v>0.31545963714609965</v>
      </c>
      <c r="M33">
        <f>'Linearisation Coefficients'!$B$6*$F33 ^3+ 'Linearisation Coefficients'!$C$6*$F33^2 + 'Linearisation Coefficients'!$D$6*$F33 + 'Linearisation Coefficients'!$E$6</f>
        <v>6.6139786745462822E-2</v>
      </c>
    </row>
    <row r="34" spans="1:13" x14ac:dyDescent="0.2">
      <c r="A34">
        <v>0.32</v>
      </c>
      <c r="B34" s="28" cm="1">
        <f t="array" ref="B34:F34">TRANSPOSE(MMULT(MINVERSE('A matrix'!$B$15:$F$19),TRANSPOSE(Stimulus!V34:Z34)))</f>
        <v>0.37858126353191546</v>
      </c>
      <c r="C34">
        <v>4.5074372769377785E-2</v>
      </c>
      <c r="D34">
        <v>0.20410286535697653</v>
      </c>
      <c r="E34">
        <v>0.35490001842316454</v>
      </c>
      <c r="F34">
        <v>8.0287671593845422E-2</v>
      </c>
      <c r="I34" s="28">
        <f>'Linearisation Coefficients'!$B$2*$B34^3 + 'Linearisation Coefficients'!$C$2*$B34^2 + 'Linearisation Coefficients'!$D$2*$B34 + 'Linearisation Coefficients'!$E$2</f>
        <v>0.36086551045755916</v>
      </c>
      <c r="J34">
        <f>'Linearisation Coefficients'!$B$3*$C34^3 + 'Linearisation Coefficients'!$C$3*$C34^2 + 'Linearisation Coefficients'!$D$3*$C34 + 'Linearisation Coefficients'!$E$3</f>
        <v>4.0781411560605399E-2</v>
      </c>
      <c r="K34">
        <f>'Linearisation Coefficients'!$B$4*$D34^3 + 'Linearisation Coefficients'!$C$4*$D34^2 + 'Linearisation Coefficients'!$D$4*$D34 + 'Linearisation Coefficients'!$E$4</f>
        <v>0.2045988781970294</v>
      </c>
      <c r="L34">
        <f>'Linearisation Coefficients'!$B$5*$E34^3 + 'Linearisation Coefficients'!$C$5*$E34^2 + 'Linearisation Coefficients'!$D$5*$E34 + 'Linearisation Coefficients'!$E$5</f>
        <v>0.29951812515462001</v>
      </c>
      <c r="M34">
        <f>'Linearisation Coefficients'!$B$6*$F34 ^3+ 'Linearisation Coefficients'!$C$6*$F34^2 + 'Linearisation Coefficients'!$D$6*$F34 + 'Linearisation Coefficients'!$E$6</f>
        <v>7.5104693806211306E-2</v>
      </c>
    </row>
    <row r="35" spans="1:13" x14ac:dyDescent="0.2">
      <c r="A35">
        <v>0.33</v>
      </c>
      <c r="B35" s="28" cm="1">
        <f t="array" ref="B35:F35">TRANSPOSE(MMULT(MINVERSE('A matrix'!$B$15:$F$19),TRANSPOSE(Stimulus!V35:Z35)))</f>
        <v>0.47645661028869268</v>
      </c>
      <c r="C35">
        <v>4.1575577960979604E-2</v>
      </c>
      <c r="D35">
        <v>0.22803448988036146</v>
      </c>
      <c r="E35">
        <v>0.34143486982436433</v>
      </c>
      <c r="F35">
        <v>8.7580950636108712E-2</v>
      </c>
      <c r="I35" s="28">
        <f>'Linearisation Coefficients'!$B$2*$B35^3 + 'Linearisation Coefficients'!$C$2*$B35^2 + 'Linearisation Coefficients'!$D$2*$B35 + 'Linearisation Coefficients'!$E$2</f>
        <v>0.45742088377212992</v>
      </c>
      <c r="J35">
        <f>'Linearisation Coefficients'!$B$3*$C35^3 + 'Linearisation Coefficients'!$C$3*$C35^2 + 'Linearisation Coefficients'!$D$3*$C35 + 'Linearisation Coefficients'!$E$3</f>
        <v>3.7603209728156568E-2</v>
      </c>
      <c r="K35">
        <f>'Linearisation Coefficients'!$B$4*$D35^3 + 'Linearisation Coefficients'!$C$4*$D35^2 + 'Linearisation Coefficients'!$D$4*$D35 + 'Linearisation Coefficients'!$E$4</f>
        <v>0.22857171187379494</v>
      </c>
      <c r="L35">
        <f>'Linearisation Coefficients'!$B$5*$E35^3 + 'Linearisation Coefficients'!$C$5*$E35^2 + 'Linearisation Coefficients'!$D$5*$E35 + 'Linearisation Coefficients'!$E$5</f>
        <v>0.28741457935028691</v>
      </c>
      <c r="M35">
        <f>'Linearisation Coefficients'!$B$6*$F35 ^3+ 'Linearisation Coefficients'!$C$6*$F35^2 + 'Linearisation Coefficients'!$D$6*$F35 + 'Linearisation Coefficients'!$E$6</f>
        <v>8.1967469012917613E-2</v>
      </c>
    </row>
    <row r="36" spans="1:13" x14ac:dyDescent="0.2">
      <c r="A36">
        <v>0.34</v>
      </c>
      <c r="B36" s="28" cm="1">
        <f t="array" ref="B36:F36">TRANSPOSE(MMULT(MINVERSE('A matrix'!$B$15:$F$19),TRANSPOSE(Stimulus!V36:Z36)))</f>
        <v>0.26404666703300261</v>
      </c>
      <c r="C36">
        <v>4.9168693401602043E-2</v>
      </c>
      <c r="D36">
        <v>0.17609786666041161</v>
      </c>
      <c r="E36">
        <v>0.37065705441501651</v>
      </c>
      <c r="F36">
        <v>7.1753011948291756E-2</v>
      </c>
      <c r="I36" s="28">
        <f>'Linearisation Coefficients'!$B$2*$B36^3 + 'Linearisation Coefficients'!$C$2*$B36^2 + 'Linearisation Coefficients'!$D$2*$B36 + 'Linearisation Coefficients'!$E$2</f>
        <v>0.2496356936158261</v>
      </c>
      <c r="J36">
        <f>'Linearisation Coefficients'!$B$3*$C36^3 + 'Linearisation Coefficients'!$C$3*$C36^2 + 'Linearisation Coefficients'!$D$3*$C36 + 'Linearisation Coefficients'!$E$3</f>
        <v>4.4503293611197918E-2</v>
      </c>
      <c r="K36">
        <f>'Linearisation Coefficients'!$B$4*$D36^3 + 'Linearisation Coefficients'!$C$4*$D36^2 + 'Linearisation Coefficients'!$D$4*$D36 + 'Linearisation Coefficients'!$E$4</f>
        <v>0.17654135146150088</v>
      </c>
      <c r="L36">
        <f>'Linearisation Coefficients'!$B$5*$E36^3 + 'Linearisation Coefficients'!$C$5*$E36^2 + 'Linearisation Coefficients'!$D$5*$E36 + 'Linearisation Coefficients'!$E$5</f>
        <v>0.3137763557760202</v>
      </c>
      <c r="M36">
        <f>'Linearisation Coefficients'!$B$6*$F36 ^3+ 'Linearisation Coefficients'!$C$6*$F36^2 + 'Linearisation Coefficients'!$D$6*$F36 + 'Linearisation Coefficients'!$E$6</f>
        <v>6.7082423843014369E-2</v>
      </c>
    </row>
    <row r="37" spans="1:13" x14ac:dyDescent="0.2">
      <c r="A37">
        <v>0.35</v>
      </c>
      <c r="B37" s="28" cm="1">
        <f t="array" ref="B37:F37">TRANSPOSE(MMULT(MINVERSE('A matrix'!$B$15:$F$19),TRANSPOSE(Stimulus!V37:Z37)))</f>
        <v>0.59622359900775113</v>
      </c>
      <c r="C37">
        <v>3.7294212609712524E-2</v>
      </c>
      <c r="D37">
        <v>0.25731886740030596</v>
      </c>
      <c r="E37">
        <v>0.32495799026509586</v>
      </c>
      <c r="F37">
        <v>9.6505507204479257E-2</v>
      </c>
      <c r="I37" s="28">
        <f>'Linearisation Coefficients'!$B$2*$B37^3 + 'Linearisation Coefficients'!$C$2*$B37^2 + 'Linearisation Coefficients'!$D$2*$B37 + 'Linearisation Coefficients'!$E$2</f>
        <v>0.57753855335013304</v>
      </c>
      <c r="J37">
        <f>'Linearisation Coefficients'!$B$3*$C37^3 + 'Linearisation Coefficients'!$C$3*$C37^2 + 'Linearisation Coefficients'!$D$3*$C37 + 'Linearisation Coefficients'!$E$3</f>
        <v>3.3717055108663997E-2</v>
      </c>
      <c r="K37">
        <f>'Linearisation Coefficients'!$B$4*$D37^3 + 'Linearisation Coefficients'!$C$4*$D37^2 + 'Linearisation Coefficients'!$D$4*$D37 + 'Linearisation Coefficients'!$E$4</f>
        <v>0.25790200863085927</v>
      </c>
      <c r="L37">
        <f>'Linearisation Coefficients'!$B$5*$E37^3 + 'Linearisation Coefficients'!$C$5*$E37^2 + 'Linearisation Coefficients'!$D$5*$E37 + 'Linearisation Coefficients'!$E$5</f>
        <v>0.2727024547106997</v>
      </c>
      <c r="M37">
        <f>'Linearisation Coefficients'!$B$6*$F37 ^3+ 'Linearisation Coefficients'!$C$6*$F37^2 + 'Linearisation Coefficients'!$D$6*$F37 + 'Linearisation Coefficients'!$E$6</f>
        <v>9.0374488184576787E-2</v>
      </c>
    </row>
    <row r="38" spans="1:13" x14ac:dyDescent="0.2">
      <c r="A38">
        <v>0.36</v>
      </c>
      <c r="B38" s="28" cm="1">
        <f t="array" ref="B38:F38">TRANSPOSE(MMULT(MINVERSE('A matrix'!$B$15:$F$19),TRANSPOSE(Stimulus!V38:Z38)))</f>
        <v>0.55843780369336704</v>
      </c>
      <c r="C38">
        <v>3.8644958725643969E-2</v>
      </c>
      <c r="D38">
        <v>0.24807981491420406</v>
      </c>
      <c r="E38">
        <v>0.33015635089105011</v>
      </c>
      <c r="F38">
        <v>9.3689860995363139E-2</v>
      </c>
      <c r="I38" s="28">
        <f>'Linearisation Coefficients'!$B$2*$B38^3 + 'Linearisation Coefficients'!$C$2*$B38^2 + 'Linearisation Coefficients'!$D$2*$B38 + 'Linearisation Coefficients'!$E$2</f>
        <v>0.53940334585690686</v>
      </c>
      <c r="J38">
        <f>'Linearisation Coefficients'!$B$3*$C38^3 + 'Linearisation Coefficients'!$C$3*$C38^2 + 'Linearisation Coefficients'!$D$3*$C38 + 'Linearisation Coefficients'!$E$3</f>
        <v>3.4942768902134227E-2</v>
      </c>
      <c r="K38">
        <f>'Linearisation Coefficients'!$B$4*$D38^3 + 'Linearisation Coefficients'!$C$4*$D38^2 + 'Linearisation Coefficients'!$D$4*$D38 + 'Linearisation Coefficients'!$E$4</f>
        <v>0.24864899774814106</v>
      </c>
      <c r="L38">
        <f>'Linearisation Coefficients'!$B$5*$E38^3 + 'Linearisation Coefficients'!$C$5*$E38^2 + 'Linearisation Coefficients'!$D$5*$E38 + 'Linearisation Coefficients'!$E$5</f>
        <v>0.27733250125614856</v>
      </c>
      <c r="M38">
        <f>'Linearisation Coefficients'!$B$6*$F38 ^3+ 'Linearisation Coefficients'!$C$6*$F38^2 + 'Linearisation Coefficients'!$D$6*$F38 + 'Linearisation Coefficients'!$E$6</f>
        <v>8.7721019979443746E-2</v>
      </c>
    </row>
    <row r="39" spans="1:13" x14ac:dyDescent="0.2">
      <c r="A39">
        <v>0.37</v>
      </c>
      <c r="B39" s="28" cm="1">
        <f t="array" ref="B39:F39">TRANSPOSE(MMULT(MINVERSE('A matrix'!$B$15:$F$19),TRANSPOSE(Stimulus!V39:Z39)))</f>
        <v>0.60190829479891272</v>
      </c>
      <c r="C39">
        <v>3.7090999187941814E-2</v>
      </c>
      <c r="D39">
        <v>0.25870883954049995</v>
      </c>
      <c r="E39">
        <v>0.32417592127527017</v>
      </c>
      <c r="F39">
        <v>9.6929107978822815E-2</v>
      </c>
      <c r="I39" s="28">
        <f>'Linearisation Coefficients'!$B$2*$B39^3 + 'Linearisation Coefficients'!$C$2*$B39^2 + 'Linearisation Coefficients'!$D$2*$B39 + 'Linearisation Coefficients'!$E$2</f>
        <v>0.58329515090335271</v>
      </c>
      <c r="J39">
        <f>'Linearisation Coefficients'!$B$3*$C39^3 + 'Linearisation Coefficients'!$C$3*$C39^2 + 'Linearisation Coefficients'!$D$3*$C39 + 'Linearisation Coefficients'!$E$3</f>
        <v>3.3532679764912747E-2</v>
      </c>
      <c r="K39">
        <f>'Linearisation Coefficients'!$B$4*$D39^3 + 'Linearisation Coefficients'!$C$4*$D39^2 + 'Linearisation Coefficients'!$D$4*$D39 + 'Linearisation Coefficients'!$E$4</f>
        <v>0.2592940389339809</v>
      </c>
      <c r="L39">
        <f>'Linearisation Coefficients'!$B$5*$E39^3 + 'Linearisation Coefficients'!$C$5*$E39^2 + 'Linearisation Coefficients'!$D$5*$E39 + 'Linearisation Coefficients'!$E$5</f>
        <v>0.27200679713612941</v>
      </c>
      <c r="M39">
        <f>'Linearisation Coefficients'!$B$6*$F39 ^3+ 'Linearisation Coefficients'!$C$6*$F39^2 + 'Linearisation Coefficients'!$D$6*$F39 + 'Linearisation Coefficients'!$E$6</f>
        <v>9.0773778065733196E-2</v>
      </c>
    </row>
    <row r="40" spans="1:13" x14ac:dyDescent="0.2">
      <c r="A40">
        <v>0.38</v>
      </c>
      <c r="B40" s="28" cm="1">
        <f t="array" ref="B40:F40">TRANSPOSE(MMULT(MINVERSE('A matrix'!$B$15:$F$19),TRANSPOSE(Stimulus!V40:Z40)))</f>
        <v>0.39915969075173852</v>
      </c>
      <c r="C40">
        <v>4.4338746314836197E-2</v>
      </c>
      <c r="D40">
        <v>0.20913452255999454</v>
      </c>
      <c r="E40">
        <v>0.35206895228009261</v>
      </c>
      <c r="F40">
        <v>8.1821093614183549E-2</v>
      </c>
      <c r="I40" s="28">
        <f>'Linearisation Coefficients'!$B$2*$B40^3 + 'Linearisation Coefficients'!$C$2*$B40^2 + 'Linearisation Coefficients'!$D$2*$B40 + 'Linearisation Coefficients'!$E$2</f>
        <v>0.3810493431920694</v>
      </c>
      <c r="J40">
        <f>'Linearisation Coefficients'!$B$3*$C40^3 + 'Linearisation Coefficients'!$C$3*$C40^2 + 'Linearisation Coefficients'!$D$3*$C40 + 'Linearisation Coefficients'!$E$3</f>
        <v>4.0113012377009691E-2</v>
      </c>
      <c r="K40">
        <f>'Linearisation Coefficients'!$B$4*$D40^3 + 'Linearisation Coefficients'!$C$4*$D40^2 + 'Linearisation Coefficients'!$D$4*$D40 + 'Linearisation Coefficients'!$E$4</f>
        <v>0.2096394785259815</v>
      </c>
      <c r="L40">
        <f>'Linearisation Coefficients'!$B$5*$E40^3 + 'Linearisation Coefficients'!$C$5*$E40^2 + 'Linearisation Coefficients'!$D$5*$E40 + 'Linearisation Coefficients'!$E$5</f>
        <v>0.29696722281709298</v>
      </c>
      <c r="M40">
        <f>'Linearisation Coefficients'!$B$6*$F40 ^3+ 'Linearisation Coefficients'!$C$6*$F40^2 + 'Linearisation Coefficients'!$D$6*$F40 + 'Linearisation Coefficients'!$E$6</f>
        <v>7.6547038060668884E-2</v>
      </c>
    </row>
    <row r="41" spans="1:13" x14ac:dyDescent="0.2">
      <c r="A41">
        <v>0.39</v>
      </c>
      <c r="B41" s="28" cm="1">
        <f t="array" ref="B41:F41">TRANSPOSE(MMULT(MINVERSE('A matrix'!$B$15:$F$19),TRANSPOSE(Stimulus!V41:Z41)))</f>
        <v>0.76474007117102039</v>
      </c>
      <c r="C41">
        <v>3.1270177165939272E-2</v>
      </c>
      <c r="D41">
        <v>0.29852304262370111</v>
      </c>
      <c r="E41">
        <v>0.30177442653619457</v>
      </c>
      <c r="F41">
        <v>0.10906268013341658</v>
      </c>
      <c r="I41" s="28">
        <f>'Linearisation Coefficients'!$B$2*$B41^3 + 'Linearisation Coefficients'!$C$2*$B41^2 + 'Linearisation Coefficients'!$D$2*$B41 + 'Linearisation Coefficients'!$E$2</f>
        <v>0.75038566682131891</v>
      </c>
      <c r="J41">
        <f>'Linearisation Coefficients'!$B$3*$C41^3 + 'Linearisation Coefficients'!$C$3*$C41^2 + 'Linearisation Coefficients'!$D$3*$C41 + 'Linearisation Coefficients'!$E$3</f>
        <v>2.8254509210792086E-2</v>
      </c>
      <c r="K41">
        <f>'Linearisation Coefficients'!$B$4*$D41^3 + 'Linearisation Coefficients'!$C$4*$D41^2 + 'Linearisation Coefficients'!$D$4*$D41 + 'Linearisation Coefficients'!$E$4</f>
        <v>0.29916262169555091</v>
      </c>
      <c r="L41">
        <f>'Linearisation Coefficients'!$B$5*$E41^3 + 'Linearisation Coefficients'!$C$5*$E41^2 + 'Linearisation Coefficients'!$D$5*$E41 + 'Linearisation Coefficients'!$E$5</f>
        <v>0.25217987507954132</v>
      </c>
      <c r="M41">
        <f>'Linearisation Coefficients'!$B$6*$F41 ^3+ 'Linearisation Coefficients'!$C$6*$F41^2 + 'Linearisation Coefficients'!$D$6*$F41 + 'Linearisation Coefficients'!$E$6</f>
        <v>0.10222078673550547</v>
      </c>
    </row>
    <row r="42" spans="1:13" x14ac:dyDescent="0.2">
      <c r="A42">
        <v>0.4</v>
      </c>
      <c r="B42" s="28" cm="1">
        <f t="array" ref="B42:F42">TRANSPOSE(MMULT(MINVERSE('A matrix'!$B$15:$F$19),TRANSPOSE(Stimulus!V42:Z42)))</f>
        <v>0.62480997615788914</v>
      </c>
      <c r="C42">
        <v>3.6272322304563842E-2</v>
      </c>
      <c r="D42">
        <v>0.26430855854429791</v>
      </c>
      <c r="E42">
        <v>0.3210252346838105</v>
      </c>
      <c r="F42">
        <v>9.8635649597552333E-2</v>
      </c>
      <c r="I42" s="28">
        <f>'Linearisation Coefficients'!$B$2*$B42^3 + 'Linearisation Coefficients'!$C$2*$B42^2 + 'Linearisation Coefficients'!$D$2*$B42 + 'Linearisation Coefficients'!$E$2</f>
        <v>0.60653812290317632</v>
      </c>
      <c r="J42">
        <f>'Linearisation Coefficients'!$B$3*$C42^3 + 'Linearisation Coefficients'!$C$3*$C42^2 + 'Linearisation Coefficients'!$D$3*$C42 + 'Linearisation Coefficients'!$E$3</f>
        <v>3.2789967972301666E-2</v>
      </c>
      <c r="K42">
        <f>'Linearisation Coefficients'!$B$4*$D42^3 + 'Linearisation Coefficients'!$C$4*$D42^2 + 'Linearisation Coefficients'!$D$4*$D42 + 'Linearisation Coefficients'!$E$4</f>
        <v>0.26490193932302986</v>
      </c>
      <c r="L42">
        <f>'Linearisation Coefficients'!$B$5*$E42^3 + 'Linearisation Coefficients'!$C$5*$E42^2 + 'Linearisation Coefficients'!$D$5*$E42 + 'Linearisation Coefficients'!$E$5</f>
        <v>0.26920663287310032</v>
      </c>
      <c r="M42">
        <f>'Linearisation Coefficients'!$B$6*$F42 ^3+ 'Linearisation Coefficients'!$C$6*$F42^2 + 'Linearisation Coefficients'!$D$6*$F42 + 'Linearisation Coefficients'!$E$6</f>
        <v>9.238261283316887E-2</v>
      </c>
    </row>
    <row r="43" spans="1:13" x14ac:dyDescent="0.2">
      <c r="A43">
        <v>0.41</v>
      </c>
      <c r="B43" s="28" cm="1">
        <f t="array" ref="B43:F43">TRANSPOSE(MMULT(MINVERSE('A matrix'!$B$15:$F$19),TRANSPOSE(Stimulus!V43:Z43)))</f>
        <v>0.57214085919414304</v>
      </c>
      <c r="C43">
        <v>3.8155109330122006E-2</v>
      </c>
      <c r="D43">
        <v>0.25143036630364213</v>
      </c>
      <c r="E43">
        <v>0.32827116034317827</v>
      </c>
      <c r="F43">
        <v>9.4710957837524146E-2</v>
      </c>
      <c r="I43" s="28">
        <f>'Linearisation Coefficients'!$B$2*$B43^3 + 'Linearisation Coefficients'!$C$2*$B43^2 + 'Linearisation Coefficients'!$D$2*$B43 + 'Linearisation Coefficients'!$E$2</f>
        <v>0.55320738711637119</v>
      </c>
      <c r="J43">
        <f>'Linearisation Coefficients'!$B$3*$C43^3 + 'Linearisation Coefficients'!$C$3*$C43^2 + 'Linearisation Coefficients'!$D$3*$C43 + 'Linearisation Coefficients'!$E$3</f>
        <v>3.4498225801333778E-2</v>
      </c>
      <c r="K43">
        <f>'Linearisation Coefficients'!$B$4*$D43^3 + 'Linearisation Coefficients'!$C$4*$D43^2 + 'Linearisation Coefficients'!$D$4*$D43 + 'Linearisation Coefficients'!$E$4</f>
        <v>0.25200466712062486</v>
      </c>
      <c r="L43">
        <f>'Linearisation Coefficients'!$B$5*$E43^3 + 'Linearisation Coefficients'!$C$5*$E43^2 + 'Linearisation Coefficients'!$D$5*$E43 + 'Linearisation Coefficients'!$E$5</f>
        <v>0.27565219041515798</v>
      </c>
      <c r="M43">
        <f>'Linearisation Coefficients'!$B$6*$F43 ^3+ 'Linearisation Coefficients'!$C$6*$F43^2 + 'Linearisation Coefficients'!$D$6*$F43 + 'Linearisation Coefficients'!$E$6</f>
        <v>8.8683185291331887E-2</v>
      </c>
    </row>
    <row r="44" spans="1:13" x14ac:dyDescent="0.2">
      <c r="A44">
        <v>0.42</v>
      </c>
      <c r="B44" s="28" cm="1">
        <f t="array" ref="B44:F44">TRANSPOSE(MMULT(MINVERSE('A matrix'!$B$15:$F$19),TRANSPOSE(Stimulus!V44:Z44)))</f>
        <v>0.4602519843586319</v>
      </c>
      <c r="C44">
        <v>4.2154852139359017E-2</v>
      </c>
      <c r="D44">
        <v>0.22407227634906413</v>
      </c>
      <c r="E44">
        <v>0.3436642125890792</v>
      </c>
      <c r="F44">
        <v>8.6373446779421492E-2</v>
      </c>
      <c r="I44" s="28">
        <f>'Linearisation Coefficients'!$B$2*$B44^3 + 'Linearisation Coefficients'!$C$2*$B44^2 + 'Linearisation Coefficients'!$D$2*$B44 + 'Linearisation Coefficients'!$E$2</f>
        <v>0.44133664822840757</v>
      </c>
      <c r="J44">
        <f>'Linearisation Coefficients'!$B$3*$C44^3 + 'Linearisation Coefficients'!$C$3*$C44^2 + 'Linearisation Coefficients'!$D$3*$C44 + 'Linearisation Coefficients'!$E$3</f>
        <v>3.8129257357446253E-2</v>
      </c>
      <c r="K44">
        <f>'Linearisation Coefficients'!$B$4*$D44^3 + 'Linearisation Coefficients'!$C$4*$D44^2 + 'Linearisation Coefficients'!$D$4*$D44 + 'Linearisation Coefficients'!$E$4</f>
        <v>0.22460290661430479</v>
      </c>
      <c r="L44">
        <f>'Linearisation Coefficients'!$B$5*$E44^3 + 'Linearisation Coefficients'!$C$5*$E44^2 + 'Linearisation Coefficients'!$D$5*$E44 + 'Linearisation Coefficients'!$E$5</f>
        <v>0.28941342725415603</v>
      </c>
      <c r="M44">
        <f>'Linearisation Coefficients'!$B$6*$F44 ^3+ 'Linearisation Coefficients'!$C$6*$F44^2 + 'Linearisation Coefficients'!$D$6*$F44 + 'Linearisation Coefficients'!$E$6</f>
        <v>8.0830771728324743E-2</v>
      </c>
    </row>
    <row r="45" spans="1:13" x14ac:dyDescent="0.2">
      <c r="A45">
        <v>0.43</v>
      </c>
      <c r="B45" s="28" cm="1">
        <f t="array" ref="B45:F45">TRANSPOSE(MMULT(MINVERSE('A matrix'!$B$15:$F$19),TRANSPOSE(Stimulus!V45:Z45)))</f>
        <v>0.57948555374164856</v>
      </c>
      <c r="C45">
        <v>3.7892555173190762E-2</v>
      </c>
      <c r="D45">
        <v>0.25322622683414608</v>
      </c>
      <c r="E45">
        <v>0.32726071791030775</v>
      </c>
      <c r="F45">
        <v>9.5258255074164189E-2</v>
      </c>
      <c r="I45" s="28">
        <f>'Linearisation Coefficients'!$B$2*$B45^3 + 'Linearisation Coefficients'!$C$2*$B45^2 + 'Linearisation Coefficients'!$D$2*$B45 + 'Linearisation Coefficients'!$E$2</f>
        <v>0.56061823757531659</v>
      </c>
      <c r="J45">
        <f>'Linearisation Coefficients'!$B$3*$C45^3 + 'Linearisation Coefficients'!$C$3*$C45^2 + 'Linearisation Coefficients'!$D$3*$C45 + 'Linearisation Coefficients'!$E$3</f>
        <v>3.4259972584696985E-2</v>
      </c>
      <c r="K45">
        <f>'Linearisation Coefficients'!$B$4*$D45^3 + 'Linearisation Coefficients'!$C$4*$D45^2 + 'Linearisation Coefficients'!$D$4*$D45 + 'Linearisation Coefficients'!$E$4</f>
        <v>0.25380324459255027</v>
      </c>
      <c r="L45">
        <f>'Linearisation Coefficients'!$B$5*$E45^3 + 'Linearisation Coefficients'!$C$5*$E45^2 + 'Linearisation Coefficients'!$D$5*$E45 + 'Linearisation Coefficients'!$E$5</f>
        <v>0.27475213364793599</v>
      </c>
      <c r="M45">
        <f>'Linearisation Coefficients'!$B$6*$F45 ^3+ 'Linearisation Coefficients'!$C$6*$F45^2 + 'Linearisation Coefficients'!$D$6*$F45 + 'Linearisation Coefficients'!$E$6</f>
        <v>8.9198950885168743E-2</v>
      </c>
    </row>
    <row r="46" spans="1:13" x14ac:dyDescent="0.2">
      <c r="A46">
        <v>0.44</v>
      </c>
      <c r="B46" s="28" cm="1">
        <f t="array" ref="B46:F46">TRANSPOSE(MMULT(MINVERSE('A matrix'!$B$15:$F$19),TRANSPOSE(Stimulus!V46:Z46)))</f>
        <v>0.56886047771625137</v>
      </c>
      <c r="C46">
        <v>3.8272374627918992E-2</v>
      </c>
      <c r="D46">
        <v>0.25062827608967364</v>
      </c>
      <c r="E46">
        <v>0.32872245707442138</v>
      </c>
      <c r="F46">
        <v>9.4466516941260736E-2</v>
      </c>
      <c r="I46" s="28">
        <f>'Linearisation Coefficients'!$B$2*$B46^3 + 'Linearisation Coefficients'!$C$2*$B46^2 + 'Linearisation Coefficients'!$D$2*$B46 + 'Linearisation Coefficients'!$E$2</f>
        <v>0.54990017361021792</v>
      </c>
      <c r="J46">
        <f>'Linearisation Coefficients'!$B$3*$C46^3 + 'Linearisation Coefficients'!$C$3*$C46^2 + 'Linearisation Coefficients'!$D$3*$C46 + 'Linearisation Coefficients'!$E$3</f>
        <v>3.4604641388887837E-2</v>
      </c>
      <c r="K46">
        <f>'Linearisation Coefficients'!$B$4*$D46^3 + 'Linearisation Coefficients'!$C$4*$D46^2 + 'Linearisation Coefficients'!$D$4*$D46 + 'Linearisation Coefficients'!$E$4</f>
        <v>0.25120135751884276</v>
      </c>
      <c r="L46">
        <f>'Linearisation Coefficients'!$B$5*$E46^3 + 'Linearisation Coefficients'!$C$5*$E46^2 + 'Linearisation Coefficients'!$D$5*$E46 + 'Linearisation Coefficients'!$E$5</f>
        <v>0.27605431420350313</v>
      </c>
      <c r="M46">
        <f>'Linearisation Coefficients'!$B$6*$F46 ^3+ 'Linearisation Coefficients'!$C$6*$F46^2 + 'Linearisation Coefficients'!$D$6*$F46 + 'Linearisation Coefficients'!$E$6</f>
        <v>8.8452839872121852E-2</v>
      </c>
    </row>
    <row r="47" spans="1:13" x14ac:dyDescent="0.2">
      <c r="A47">
        <v>0.45</v>
      </c>
      <c r="B47" s="28" cm="1">
        <f t="array" ref="B47:F47">TRANSPOSE(MMULT(MINVERSE('A matrix'!$B$15:$F$19),TRANSPOSE(Stimulus!V47:Z47)))</f>
        <v>0.39263769026557016</v>
      </c>
      <c r="C47">
        <v>4.4571891250691054E-2</v>
      </c>
      <c r="D47">
        <v>0.207539819992409</v>
      </c>
      <c r="E47">
        <v>0.35296621301650677</v>
      </c>
      <c r="F47">
        <v>8.1335100245724656E-2</v>
      </c>
      <c r="I47" s="28">
        <f>'Linearisation Coefficients'!$B$2*$B47^3 + 'Linearisation Coefficients'!$C$2*$B47^2 + 'Linearisation Coefficients'!$D$2*$B47 + 'Linearisation Coefficients'!$E$2</f>
        <v>0.37464572691239156</v>
      </c>
      <c r="J47">
        <f>'Linearisation Coefficients'!$B$3*$C47^3 + 'Linearisation Coefficients'!$C$3*$C47^2 + 'Linearisation Coefficients'!$D$3*$C47 + 'Linearisation Coefficients'!$E$3</f>
        <v>4.0324840459111368E-2</v>
      </c>
      <c r="K47">
        <f>'Linearisation Coefficients'!$B$4*$D47^3 + 'Linearisation Coefficients'!$C$4*$D47^2 + 'Linearisation Coefficients'!$D$4*$D47 + 'Linearisation Coefficients'!$E$4</f>
        <v>0.20804195774325676</v>
      </c>
      <c r="L47">
        <f>'Linearisation Coefficients'!$B$5*$E47^3 + 'Linearisation Coefficients'!$C$5*$E47^2 + 'Linearisation Coefficients'!$D$5*$E47 + 'Linearisation Coefficients'!$E$5</f>
        <v>0.29777533531695644</v>
      </c>
      <c r="M47">
        <f>'Linearisation Coefficients'!$B$6*$F47 ^3+ 'Linearisation Coefficients'!$C$6*$F47^2 + 'Linearisation Coefficients'!$D$6*$F47 + 'Linearisation Coefficients'!$E$6</f>
        <v>7.608987785762486E-2</v>
      </c>
    </row>
    <row r="48" spans="1:13" x14ac:dyDescent="0.2">
      <c r="A48">
        <v>0.46</v>
      </c>
      <c r="B48" s="28" cm="1">
        <f t="array" ref="B48:F48">TRANSPOSE(MMULT(MINVERSE('A matrix'!$B$15:$F$19),TRANSPOSE(Stimulus!V48:Z48)))</f>
        <v>0.63926888123449732</v>
      </c>
      <c r="C48">
        <v>3.5755453208376892E-2</v>
      </c>
      <c r="D48">
        <v>0.26784392366716725</v>
      </c>
      <c r="E48">
        <v>0.3190360585339036</v>
      </c>
      <c r="F48">
        <v>9.9713069324415482E-2</v>
      </c>
      <c r="I48" s="28">
        <f>'Linearisation Coefficients'!$B$2*$B48^3 + 'Linearisation Coefficients'!$C$2*$B48^2 + 'Linearisation Coefficients'!$D$2*$B48 + 'Linearisation Coefficients'!$E$2</f>
        <v>0.62125531149829694</v>
      </c>
      <c r="J48">
        <f>'Linearisation Coefficients'!$B$3*$C48^3 + 'Linearisation Coefficients'!$C$3*$C48^2 + 'Linearisation Coefficients'!$D$3*$C48 + 'Linearisation Coefficients'!$E$3</f>
        <v>3.2321119388368624E-2</v>
      </c>
      <c r="K48">
        <f>'Linearisation Coefficients'!$B$4*$D48^3 + 'Linearisation Coefficients'!$C$4*$D48^2 + 'Linearisation Coefficients'!$D$4*$D48 + 'Linearisation Coefficients'!$E$4</f>
        <v>0.26844237905442653</v>
      </c>
      <c r="L48">
        <f>'Linearisation Coefficients'!$B$5*$E48^3 + 'Linearisation Coefficients'!$C$5*$E48^2 + 'Linearisation Coefficients'!$D$5*$E48 + 'Linearisation Coefficients'!$E$5</f>
        <v>0.26744073136187119</v>
      </c>
      <c r="M48">
        <f>'Linearisation Coefficients'!$B$6*$F48 ^3+ 'Linearisation Coefficients'!$C$6*$F48^2 + 'Linearisation Coefficients'!$D$6*$F48 + 'Linearisation Coefficients'!$E$6</f>
        <v>9.3398538283775229E-2</v>
      </c>
    </row>
    <row r="49" spans="1:13" x14ac:dyDescent="0.2">
      <c r="A49">
        <v>0.47</v>
      </c>
      <c r="B49" s="28" cm="1">
        <f t="array" ref="B49:F49">TRANSPOSE(MMULT(MINVERSE('A matrix'!$B$15:$F$19),TRANSPOSE(Stimulus!V49:Z49)))</f>
        <v>0.53951038927934691</v>
      </c>
      <c r="C49">
        <v>3.9321565669910935E-2</v>
      </c>
      <c r="D49">
        <v>0.2434518489353914</v>
      </c>
      <c r="E49">
        <v>0.33276027982842837</v>
      </c>
      <c r="F49">
        <v>9.2279465840257591E-2</v>
      </c>
      <c r="I49" s="28">
        <f>'Linearisation Coefficients'!$B$2*$B49^3 + 'Linearisation Coefficients'!$C$2*$B49^2 + 'Linearisation Coefficients'!$D$2*$B49 + 'Linearisation Coefficients'!$E$2</f>
        <v>0.52038427252059671</v>
      </c>
      <c r="J49">
        <f>'Linearisation Coefficients'!$B$3*$C49^3 + 'Linearisation Coefficients'!$C$3*$C49^2 + 'Linearisation Coefficients'!$D$3*$C49 + 'Linearisation Coefficients'!$E$3</f>
        <v>3.5556865190111378E-2</v>
      </c>
      <c r="K49">
        <f>'Linearisation Coefficients'!$B$4*$D49^3 + 'Linearisation Coefficients'!$C$4*$D49^2 + 'Linearisation Coefficients'!$D$4*$D49 + 'Linearisation Coefficients'!$E$4</f>
        <v>0.24401385738038603</v>
      </c>
      <c r="L49">
        <f>'Linearisation Coefficients'!$B$5*$E49^3 + 'Linearisation Coefficients'!$C$5*$E49^2 + 'Linearisation Coefficients'!$D$5*$E49 + 'Linearisation Coefficients'!$E$5</f>
        <v>0.27965573315089864</v>
      </c>
      <c r="M49">
        <f>'Linearisation Coefficients'!$B$6*$F49 ^3+ 'Linearisation Coefficients'!$C$6*$F49^2 + 'Linearisation Coefficients'!$D$6*$F49 + 'Linearisation Coefficients'!$E$6</f>
        <v>8.6392244108723232E-2</v>
      </c>
    </row>
    <row r="50" spans="1:13" x14ac:dyDescent="0.2">
      <c r="A50">
        <v>0.48</v>
      </c>
      <c r="B50" s="28" cm="1">
        <f t="array" ref="B50:F50">TRANSPOSE(MMULT(MINVERSE('A matrix'!$B$15:$F$19),TRANSPOSE(Stimulus!V50:Z50)))</f>
        <v>0.4542313171638388</v>
      </c>
      <c r="C50">
        <v>4.2370075684636299E-2</v>
      </c>
      <c r="D50">
        <v>0.22260015541707756</v>
      </c>
      <c r="E50">
        <v>0.34449250266546927</v>
      </c>
      <c r="F50">
        <v>8.5924810760983128E-2</v>
      </c>
      <c r="I50" s="28">
        <f>'Linearisation Coefficients'!$B$2*$B50^3 + 'Linearisation Coefficients'!$C$2*$B50^2 + 'Linearisation Coefficients'!$D$2*$B50 + 'Linearisation Coefficients'!$E$2</f>
        <v>0.4353707281534307</v>
      </c>
      <c r="J50">
        <f>'Linearisation Coefficients'!$B$3*$C50^3 + 'Linearisation Coefficients'!$C$3*$C50^2 + 'Linearisation Coefficients'!$D$3*$C50 + 'Linearisation Coefficients'!$E$3</f>
        <v>3.8324720058638365E-2</v>
      </c>
      <c r="K50">
        <f>'Linearisation Coefficients'!$B$4*$D50^3 + 'Linearisation Coefficients'!$C$4*$D50^2 + 'Linearisation Coefficients'!$D$4*$D50 + 'Linearisation Coefficients'!$E$4</f>
        <v>0.22312831335626035</v>
      </c>
      <c r="L50">
        <f>'Linearisation Coefficients'!$B$5*$E50^3 + 'Linearisation Coefficients'!$C$5*$E50^2 + 'Linearisation Coefficients'!$D$5*$E50 + 'Linearisation Coefficients'!$E$5</f>
        <v>0.29015658796799754</v>
      </c>
      <c r="M50">
        <f>'Linearisation Coefficients'!$B$6*$F50 ^3+ 'Linearisation Coefficients'!$C$6*$F50^2 + 'Linearisation Coefficients'!$D$6*$F50 + 'Linearisation Coefficients'!$E$6</f>
        <v>8.0408490675374644E-2</v>
      </c>
    </row>
    <row r="51" spans="1:13" x14ac:dyDescent="0.2">
      <c r="A51">
        <v>0.49</v>
      </c>
      <c r="B51" s="28" cm="1">
        <f t="array" ref="B51:F51">TRANSPOSE(MMULT(MINVERSE('A matrix'!$B$15:$F$19),TRANSPOSE(Stimulus!V51:Z51)))</f>
        <v>0.67113192892144591</v>
      </c>
      <c r="C51">
        <v>3.461643026214023E-2</v>
      </c>
      <c r="D51">
        <v>0.27563479765824139</v>
      </c>
      <c r="E51">
        <v>0.31465251675211414</v>
      </c>
      <c r="F51">
        <v>0.10208737608927743</v>
      </c>
      <c r="I51" s="28">
        <f>'Linearisation Coefficients'!$B$2*$B51^3 + 'Linearisation Coefficients'!$C$2*$B51^2 + 'Linearisation Coefficients'!$D$2*$B51 + 'Linearisation Coefficients'!$E$2</f>
        <v>0.65380545279776414</v>
      </c>
      <c r="J51">
        <f>'Linearisation Coefficients'!$B$3*$C51^3 + 'Linearisation Coefficients'!$C$3*$C51^2 + 'Linearisation Coefficients'!$D$3*$C51 + 'Linearisation Coefficients'!$E$3</f>
        <v>3.1288083496657342E-2</v>
      </c>
      <c r="K51">
        <f>'Linearisation Coefficients'!$B$4*$D51^3 + 'Linearisation Coefficients'!$C$4*$D51^2 + 'Linearisation Coefficients'!$D$4*$D51 + 'Linearisation Coefficients'!$E$4</f>
        <v>0.27624418941386913</v>
      </c>
      <c r="L51">
        <f>'Linearisation Coefficients'!$B$5*$E51^3 + 'Linearisation Coefficients'!$C$5*$E51^2 + 'Linearisation Coefficients'!$D$5*$E51 + 'Linearisation Coefficients'!$E$5</f>
        <v>0.2635545793853728</v>
      </c>
      <c r="M51">
        <f>'Linearisation Coefficients'!$B$6*$F51 ^3+ 'Linearisation Coefficients'!$C$6*$F51^2 + 'Linearisation Coefficients'!$D$6*$F51 + 'Linearisation Coefficients'!$E$6</f>
        <v>9.5637857001272905E-2</v>
      </c>
    </row>
    <row r="52" spans="1:13" x14ac:dyDescent="0.2">
      <c r="A52">
        <v>0.5</v>
      </c>
      <c r="B52" s="28" cm="1">
        <f t="array" ref="B52:F52">TRANSPOSE(MMULT(MINVERSE('A matrix'!$B$15:$F$19),TRANSPOSE(Stimulus!V52:Z52)))</f>
        <v>0.43640400219440645</v>
      </c>
      <c r="C52">
        <v>4.3007356870650687E-2</v>
      </c>
      <c r="D52">
        <v>0.2182411761414409</v>
      </c>
      <c r="E52">
        <v>0.34694508600882679</v>
      </c>
      <c r="F52">
        <v>8.4596390612756367E-2</v>
      </c>
      <c r="I52" s="28">
        <f>'Linearisation Coefficients'!$B$2*$B52^3 + 'Linearisation Coefficients'!$C$2*$B52^2 + 'Linearisation Coefficients'!$D$2*$B52 + 'Linearisation Coefficients'!$E$2</f>
        <v>0.41773719009224058</v>
      </c>
      <c r="J52">
        <f>'Linearisation Coefficients'!$B$3*$C52^3 + 'Linearisation Coefficients'!$C$3*$C52^2 + 'Linearisation Coefficients'!$D$3*$C52 + 'Linearisation Coefficients'!$E$3</f>
        <v>3.8903536501888082E-2</v>
      </c>
      <c r="K52">
        <f>'Linearisation Coefficients'!$B$4*$D52^3 + 'Linearisation Coefficients'!$C$4*$D52^2 + 'Linearisation Coefficients'!$D$4*$D52 + 'Linearisation Coefficients'!$E$4</f>
        <v>0.21876193944439615</v>
      </c>
      <c r="L52">
        <f>'Linearisation Coefficients'!$B$5*$E52^3 + 'Linearisation Coefficients'!$C$5*$E52^2 + 'Linearisation Coefficients'!$D$5*$E52 + 'Linearisation Coefficients'!$E$5</f>
        <v>0.29235872316083567</v>
      </c>
      <c r="M52">
        <f>'Linearisation Coefficients'!$B$6*$F52 ^3+ 'Linearisation Coefficients'!$C$6*$F52^2 + 'Linearisation Coefficients'!$D$6*$F52 + 'Linearisation Coefficients'!$E$6</f>
        <v>7.9158258925586519E-2</v>
      </c>
    </row>
    <row r="53" spans="1:13" x14ac:dyDescent="0.2">
      <c r="A53">
        <v>0.51</v>
      </c>
      <c r="B53" s="28" cm="1">
        <f t="array" ref="B53:F53">TRANSPOSE(MMULT(MINVERSE('A matrix'!$B$15:$F$19),TRANSPOSE(Stimulus!V53:Z53)))</f>
        <v>0.74188991652449454</v>
      </c>
      <c r="C53">
        <v>3.2087012100348589E-2</v>
      </c>
      <c r="D53">
        <v>0.29293592248137501</v>
      </c>
      <c r="E53">
        <v>0.30491802436768589</v>
      </c>
      <c r="F53">
        <v>0.10735997807903597</v>
      </c>
      <c r="I53" s="28">
        <f>'Linearisation Coefficients'!$B$2*$B53^3 + 'Linearisation Coefficients'!$C$2*$B53^2 + 'Linearisation Coefficients'!$D$2*$B53 + 'Linearisation Coefficients'!$E$2</f>
        <v>0.72667722356684972</v>
      </c>
      <c r="J53">
        <f>'Linearisation Coefficients'!$B$3*$C53^3 + 'Linearisation Coefficients'!$C$3*$C53^2 + 'Linearisation Coefficients'!$D$3*$C53 + 'Linearisation Coefficients'!$E$3</f>
        <v>2.8994838055614067E-2</v>
      </c>
      <c r="K53">
        <f>'Linearisation Coefficients'!$B$4*$D53^3 + 'Linearisation Coefficients'!$C$4*$D53^2 + 'Linearisation Coefficients'!$D$4*$D53 + 'Linearisation Coefficients'!$E$4</f>
        <v>0.29356839799748152</v>
      </c>
      <c r="L53">
        <f>'Linearisation Coefficients'!$B$5*$E53^3 + 'Linearisation Coefficients'!$C$5*$E53^2 + 'Linearisation Coefficients'!$D$5*$E53 + 'Linearisation Coefficients'!$E$5</f>
        <v>0.25495074067339646</v>
      </c>
      <c r="M53">
        <f>'Linearisation Coefficients'!$B$6*$F53 ^3+ 'Linearisation Coefficients'!$C$6*$F53^2 + 'Linearisation Coefficients'!$D$6*$F53 + 'Linearisation Coefficients'!$E$6</f>
        <v>0.10061328655858641</v>
      </c>
    </row>
    <row r="54" spans="1:13" x14ac:dyDescent="0.2">
      <c r="A54">
        <v>0.52</v>
      </c>
      <c r="B54" s="28" cm="1">
        <f t="array" ref="B54:F54">TRANSPOSE(MMULT(MINVERSE('A matrix'!$B$15:$F$19),TRANSPOSE(Stimulus!V54:Z54)))</f>
        <v>0.37601629812798842</v>
      </c>
      <c r="C54">
        <v>4.5166063761403447E-2</v>
      </c>
      <c r="D54">
        <v>0.203475702429883</v>
      </c>
      <c r="E54">
        <v>0.35525289216981415</v>
      </c>
      <c r="F54">
        <v>8.0096540639580716E-2</v>
      </c>
      <c r="I54" s="28">
        <f>'Linearisation Coefficients'!$B$2*$B54^3 + 'Linearisation Coefficients'!$C$2*$B54^2 + 'Linearisation Coefficients'!$D$2*$B54 + 'Linearisation Coefficients'!$E$2</f>
        <v>0.35835404247596159</v>
      </c>
      <c r="J54">
        <f>'Linearisation Coefficients'!$B$3*$C54^3 + 'Linearisation Coefficients'!$C$3*$C54^2 + 'Linearisation Coefficients'!$D$3*$C54 + 'Linearisation Coefficients'!$E$3</f>
        <v>4.0864729756999146E-2</v>
      </c>
      <c r="K54">
        <f>'Linearisation Coefficients'!$B$4*$D54^3 + 'Linearisation Coefficients'!$C$4*$D54^2 + 'Linearisation Coefficients'!$D$4*$D54 + 'Linearisation Coefficients'!$E$4</f>
        <v>0.20397059008949422</v>
      </c>
      <c r="L54">
        <f>'Linearisation Coefficients'!$B$5*$E54^3 + 'Linearisation Coefficients'!$C$5*$E54^2 + 'Linearisation Coefficients'!$D$5*$E54 + 'Linearisation Coefficients'!$E$5</f>
        <v>0.2998363084015076</v>
      </c>
      <c r="M54">
        <f>'Linearisation Coefficients'!$B$6*$F54 ^3+ 'Linearisation Coefficients'!$C$6*$F54^2 + 'Linearisation Coefficients'!$D$6*$F54 + 'Linearisation Coefficients'!$E$6</f>
        <v>7.4924936112401155E-2</v>
      </c>
    </row>
    <row r="55" spans="1:13" x14ac:dyDescent="0.2">
      <c r="A55">
        <v>0.53</v>
      </c>
      <c r="B55" s="28" cm="1">
        <f t="array" ref="B55:F55">TRANSPOSE(MMULT(MINVERSE('A matrix'!$B$15:$F$19),TRANSPOSE(Stimulus!V55:Z55)))</f>
        <v>0.93011599986776172</v>
      </c>
      <c r="C55">
        <v>2.5358408166580748E-2</v>
      </c>
      <c r="D55">
        <v>0.33895931960171732</v>
      </c>
      <c r="E55">
        <v>0.27902292139874785</v>
      </c>
      <c r="F55">
        <v>0.12138583233492117</v>
      </c>
      <c r="I55" s="28">
        <f>'Linearisation Coefficients'!$B$2*$B55^3 + 'Linearisation Coefficients'!$C$2*$B55^2 + 'Linearisation Coefficients'!$D$2*$B55 + 'Linearisation Coefficients'!$E$2</f>
        <v>0.92460447114646738</v>
      </c>
      <c r="J55">
        <f>'Linearisation Coefficients'!$B$3*$C55^3 + 'Linearisation Coefficients'!$C$3*$C55^2 + 'Linearisation Coefficients'!$D$3*$C55 + 'Linearisation Coefficients'!$E$3</f>
        <v>2.2899903255573333E-2</v>
      </c>
      <c r="K55">
        <f>'Linearisation Coefficients'!$B$4*$D55^3 + 'Linearisation Coefficients'!$C$4*$D55^2 + 'Linearisation Coefficients'!$D$4*$D55 + 'Linearisation Coefficients'!$E$4</f>
        <v>0.33964530023913564</v>
      </c>
      <c r="L55">
        <f>'Linearisation Coefficients'!$B$5*$E55^3 + 'Linearisation Coefficients'!$C$5*$E55^2 + 'Linearisation Coefficients'!$D$5*$E55 + 'Linearisation Coefficients'!$E$5</f>
        <v>0.23223415370944384</v>
      </c>
      <c r="M55">
        <f>'Linearisation Coefficients'!$B$6*$F55 ^3+ 'Linearisation Coefficients'!$C$6*$F55^2 + 'Linearisation Coefficients'!$D$6*$F55 + 'Linearisation Coefficients'!$E$6</f>
        <v>0.11386608862338737</v>
      </c>
    </row>
    <row r="56" spans="1:13" x14ac:dyDescent="0.2">
      <c r="A56">
        <v>0.54</v>
      </c>
      <c r="B56" s="28" cm="1">
        <f t="array" ref="B56:F56">TRANSPOSE(MMULT(MINVERSE('A matrix'!$B$15:$F$19),TRANSPOSE(Stimulus!V56:Z56)))</f>
        <v>0.36149473399052345</v>
      </c>
      <c r="C56">
        <v>4.5685172759711679E-2</v>
      </c>
      <c r="D56">
        <v>0.19992501646098759</v>
      </c>
      <c r="E56">
        <v>0.35725068860658049</v>
      </c>
      <c r="F56">
        <v>7.9014451810329178E-2</v>
      </c>
      <c r="I56" s="28">
        <f>'Linearisation Coefficients'!$B$2*$B56^3 + 'Linearisation Coefficients'!$C$2*$B56^2 + 'Linearisation Coefficients'!$D$2*$B56 + 'Linearisation Coefficients'!$E$2</f>
        <v>0.3441532989358605</v>
      </c>
      <c r="J56">
        <f>'Linearisation Coefficients'!$B$3*$C56^3 + 'Linearisation Coefficients'!$C$3*$C56^2 + 'Linearisation Coefficients'!$D$3*$C56 + 'Linearisation Coefficients'!$E$3</f>
        <v>4.1336463895626313E-2</v>
      </c>
      <c r="K56">
        <f>'Linearisation Coefficients'!$B$4*$D56^3 + 'Linearisation Coefficients'!$C$4*$D56^2 + 'Linearisation Coefficients'!$D$4*$D56 + 'Linearisation Coefficients'!$E$4</f>
        <v>0.20041348999334396</v>
      </c>
      <c r="L56">
        <f>'Linearisation Coefficients'!$B$5*$E56^3 + 'Linearisation Coefficients'!$C$5*$E56^2 + 'Linearisation Coefficients'!$D$5*$E56 + 'Linearisation Coefficients'!$E$5</f>
        <v>0.30163866899151393</v>
      </c>
      <c r="M56">
        <f>'Linearisation Coefficients'!$B$6*$F56 ^3+ 'Linearisation Coefficients'!$C$6*$F56^2 + 'Linearisation Coefficients'!$D$6*$F56 + 'Linearisation Coefficients'!$E$6</f>
        <v>7.3907324865908314E-2</v>
      </c>
    </row>
    <row r="57" spans="1:13" x14ac:dyDescent="0.2">
      <c r="A57">
        <v>0.55000000000000004</v>
      </c>
      <c r="B57" s="28" cm="1">
        <f t="array" ref="B57:F57">TRANSPOSE(MMULT(MINVERSE('A matrix'!$B$15:$F$19),TRANSPOSE(Stimulus!V57:Z57)))</f>
        <v>0.30123103433570764</v>
      </c>
      <c r="C57">
        <v>4.7839446808018299E-2</v>
      </c>
      <c r="D57">
        <v>0.18518986322456521</v>
      </c>
      <c r="E57">
        <v>0.3655414349268169</v>
      </c>
      <c r="F57">
        <v>7.4523842149512354E-2</v>
      </c>
      <c r="I57" s="28">
        <f>'Linearisation Coefficients'!$B$2*$B57^3 + 'Linearisation Coefficients'!$C$2*$B57^2 + 'Linearisation Coefficients'!$D$2*$B57 + 'Linearisation Coefficients'!$E$2</f>
        <v>0.28554370808771701</v>
      </c>
      <c r="J57">
        <f>'Linearisation Coefficients'!$B$3*$C57^3 + 'Linearisation Coefficients'!$C$3*$C57^2 + 'Linearisation Coefficients'!$D$3*$C57 + 'Linearisation Coefficients'!$E$3</f>
        <v>4.3294639368322896E-2</v>
      </c>
      <c r="K57">
        <f>'Linearisation Coefficients'!$B$4*$D57^3 + 'Linearisation Coefficients'!$C$4*$D57^2 + 'Linearisation Coefficients'!$D$4*$D57 + 'Linearisation Coefficients'!$E$4</f>
        <v>0.18565091662726488</v>
      </c>
      <c r="L57">
        <f>'Linearisation Coefficients'!$B$5*$E57^3 + 'Linearisation Coefficients'!$C$5*$E57^2 + 'Linearisation Coefficients'!$D$5*$E57 + 'Linearisation Coefficients'!$E$5</f>
        <v>0.30913599658582924</v>
      </c>
      <c r="M57">
        <f>'Linearisation Coefficients'!$B$6*$F57 ^3+ 'Linearisation Coefficients'!$C$6*$F57^2 + 'Linearisation Coefficients'!$D$6*$F57 + 'Linearisation Coefficients'!$E$6</f>
        <v>6.9685887417435671E-2</v>
      </c>
    </row>
    <row r="58" spans="1:13" x14ac:dyDescent="0.2">
      <c r="A58">
        <v>0.56000000000000005</v>
      </c>
      <c r="B58" s="28" cm="1">
        <f t="array" ref="B58:F58">TRANSPOSE(MMULT(MINVERSE('A matrix'!$B$15:$F$19),TRANSPOSE(Stimulus!V58:Z58)))</f>
        <v>0.50855941085064105</v>
      </c>
      <c r="C58">
        <v>4.0427984459009136E-2</v>
      </c>
      <c r="D58">
        <v>0.23588398614939465</v>
      </c>
      <c r="E58">
        <v>0.33701834416874066</v>
      </c>
      <c r="F58">
        <v>8.9973122825478091E-2</v>
      </c>
      <c r="I58" s="28">
        <f>'Linearisation Coefficients'!$B$2*$B58^3 + 'Linearisation Coefficients'!$C$2*$B58^2 + 'Linearisation Coefficients'!$D$2*$B58 + 'Linearisation Coefficients'!$E$2</f>
        <v>0.4894020539828578</v>
      </c>
      <c r="J58">
        <f>'Linearisation Coefficients'!$B$3*$C58^3 + 'Linearisation Coefficients'!$C$3*$C58^2 + 'Linearisation Coefficients'!$D$3*$C58 + 'Linearisation Coefficients'!$E$3</f>
        <v>3.6561235943094975E-2</v>
      </c>
      <c r="K58">
        <f>'Linearisation Coefficients'!$B$4*$D58^3 + 'Linearisation Coefficients'!$C$4*$D58^2 + 'Linearisation Coefficients'!$D$4*$D58 + 'Linearisation Coefficients'!$E$4</f>
        <v>0.23643399867993481</v>
      </c>
      <c r="L58">
        <f>'Linearisation Coefficients'!$B$5*$E58^3 + 'Linearisation Coefficients'!$C$5*$E58^2 + 'Linearisation Coefficients'!$D$5*$E58 + 'Linearisation Coefficients'!$E$5</f>
        <v>0.28346055376061757</v>
      </c>
      <c r="M58">
        <f>'Linearisation Coefficients'!$B$6*$F58 ^3+ 'Linearisation Coefficients'!$C$6*$F58^2 + 'Linearisation Coefficients'!$D$6*$F58 + 'Linearisation Coefficients'!$E$6</f>
        <v>8.4219917790158055E-2</v>
      </c>
    </row>
    <row r="59" spans="1:13" x14ac:dyDescent="0.2">
      <c r="A59">
        <v>0.56999999999999995</v>
      </c>
      <c r="B59" s="28" cm="1">
        <f t="array" ref="B59:F59">TRANSPOSE(MMULT(MINVERSE('A matrix'!$B$15:$F$19),TRANSPOSE(Stimulus!V59:Z59)))</f>
        <v>0.64952237135461877</v>
      </c>
      <c r="C59">
        <v>3.5388917005042736E-2</v>
      </c>
      <c r="D59">
        <v>0.27035101747311563</v>
      </c>
      <c r="E59">
        <v>0.31762544010241189</v>
      </c>
      <c r="F59">
        <v>0.10047711836312767</v>
      </c>
      <c r="I59" s="28">
        <f>'Linearisation Coefficients'!$B$2*$B59^3 + 'Linearisation Coefficients'!$C$2*$B59^2 + 'Linearisation Coefficients'!$D$2*$B59 + 'Linearisation Coefficients'!$E$2</f>
        <v>0.63171215532223701</v>
      </c>
      <c r="J59">
        <f>'Linearisation Coefficients'!$B$3*$C59^3 + 'Linearisation Coefficients'!$C$3*$C59^2 + 'Linearisation Coefficients'!$D$3*$C59 + 'Linearisation Coefficients'!$E$3</f>
        <v>3.1988665015758554E-2</v>
      </c>
      <c r="K59">
        <f>'Linearisation Coefficients'!$B$4*$D59^3 + 'Linearisation Coefficients'!$C$4*$D59^2 + 'Linearisation Coefficients'!$D$4*$D59 + 'Linearisation Coefficients'!$E$4</f>
        <v>0.27095302911374386</v>
      </c>
      <c r="L59">
        <f>'Linearisation Coefficients'!$B$5*$E59^3 + 'Linearisation Coefficients'!$C$5*$E59^2 + 'Linearisation Coefficients'!$D$5*$E59 + 'Linearisation Coefficients'!$E$5</f>
        <v>0.26618936940666982</v>
      </c>
      <c r="M59">
        <f>'Linearisation Coefficients'!$B$6*$F59 ^3+ 'Linearisation Coefficients'!$C$6*$F59^2 + 'Linearisation Coefficients'!$D$6*$F59 + 'Linearisation Coefficients'!$E$6</f>
        <v>9.4119069241708028E-2</v>
      </c>
    </row>
    <row r="60" spans="1:13" x14ac:dyDescent="0.2">
      <c r="A60">
        <v>0.57999999999999996</v>
      </c>
      <c r="B60" s="28" cm="1">
        <f t="array" ref="B60:F60">TRANSPOSE(MMULT(MINVERSE('A matrix'!$B$15:$F$19),TRANSPOSE(Stimulus!V60:Z60)))</f>
        <v>0.46460625775971875</v>
      </c>
      <c r="C60">
        <v>4.1999197935569305E-2</v>
      </c>
      <c r="D60">
        <v>0.2251369452320866</v>
      </c>
      <c r="E60">
        <v>0.34306517574958684</v>
      </c>
      <c r="F60">
        <v>8.6697909802978979E-2</v>
      </c>
      <c r="I60" s="28">
        <f>'Linearisation Coefficients'!$B$2*$B60^3 + 'Linearisation Coefficients'!$C$2*$B60^2 + 'Linearisation Coefficients'!$D$2*$B60 + 'Linearisation Coefficients'!$E$2</f>
        <v>0.44565470429569093</v>
      </c>
      <c r="J60">
        <f>'Linearisation Coefficients'!$B$3*$C60^3 + 'Linearisation Coefficients'!$C$3*$C60^2 + 'Linearisation Coefficients'!$D$3*$C60 + 'Linearisation Coefficients'!$E$3</f>
        <v>3.7987899659936798E-2</v>
      </c>
      <c r="K60">
        <f>'Linearisation Coefficients'!$B$4*$D60^3 + 'Linearisation Coefficients'!$C$4*$D60^2 + 'Linearisation Coefficients'!$D$4*$D60 + 'Linearisation Coefficients'!$E$4</f>
        <v>0.22566935568481944</v>
      </c>
      <c r="L60">
        <f>'Linearisation Coefficients'!$B$5*$E60^3 + 'Linearisation Coefficients'!$C$5*$E60^2 + 'Linearisation Coefficients'!$D$5*$E60 + 'Linearisation Coefficients'!$E$5</f>
        <v>0.28887612967243936</v>
      </c>
      <c r="M60">
        <f>'Linearisation Coefficients'!$B$6*$F60 ^3+ 'Linearisation Coefficients'!$C$6*$F60^2 + 'Linearisation Coefficients'!$D$6*$F60 + 'Linearisation Coefficients'!$E$6</f>
        <v>8.1136190316221518E-2</v>
      </c>
    </row>
    <row r="61" spans="1:13" x14ac:dyDescent="0.2">
      <c r="A61">
        <v>0.59</v>
      </c>
      <c r="B61" s="28" cm="1">
        <f t="array" ref="B61:F61">TRANSPOSE(MMULT(MINVERSE('A matrix'!$B$15:$F$19),TRANSPOSE(Stimulus!V61:Z61)))</f>
        <v>0.42817961273122052</v>
      </c>
      <c r="C61">
        <v>4.3301357884282327E-2</v>
      </c>
      <c r="D61">
        <v>0.21623022029720596</v>
      </c>
      <c r="E61">
        <v>0.34807655200027221</v>
      </c>
      <c r="F61">
        <v>8.3983542032446179E-2</v>
      </c>
      <c r="I61" s="28">
        <f>'Linearisation Coefficients'!$B$2*$B61^3 + 'Linearisation Coefficients'!$C$2*$B61^2 + 'Linearisation Coefficients'!$D$2*$B61 + 'Linearisation Coefficients'!$E$2</f>
        <v>0.40961809391425469</v>
      </c>
      <c r="J61">
        <f>'Linearisation Coefficients'!$B$3*$C61^3 + 'Linearisation Coefficients'!$C$3*$C61^2 + 'Linearisation Coefficients'!$D$3*$C61 + 'Linearisation Coefficients'!$E$3</f>
        <v>3.9170589548109293E-2</v>
      </c>
      <c r="K61">
        <f>'Linearisation Coefficients'!$B$4*$D61^3 + 'Linearisation Coefficients'!$C$4*$D61^2 + 'Linearisation Coefficients'!$D$4*$D61 + 'Linearisation Coefficients'!$E$4</f>
        <v>0.21674753479323042</v>
      </c>
      <c r="L61">
        <f>'Linearisation Coefficients'!$B$5*$E61^3 + 'Linearisation Coefficients'!$C$5*$E61^2 + 'Linearisation Coefficients'!$D$5*$E61 + 'Linearisation Coefficients'!$E$5</f>
        <v>0.29337546767210426</v>
      </c>
      <c r="M61">
        <f>'Linearisation Coefficients'!$B$6*$F61 ^3+ 'Linearisation Coefficients'!$C$6*$F61^2 + 'Linearisation Coefficients'!$D$6*$F61 + 'Linearisation Coefficients'!$E$6</f>
        <v>7.858155748525289E-2</v>
      </c>
    </row>
    <row r="62" spans="1:13" x14ac:dyDescent="0.2">
      <c r="A62">
        <v>0.6</v>
      </c>
      <c r="B62" s="28" cm="1">
        <f t="array" ref="B62:F62">TRANSPOSE(MMULT(MINVERSE('A matrix'!$B$15:$F$19),TRANSPOSE(Stimulus!V62:Z62)))</f>
        <v>0.53137353264941778</v>
      </c>
      <c r="C62">
        <v>3.9612437607297019E-2</v>
      </c>
      <c r="D62">
        <v>0.24146229585465506</v>
      </c>
      <c r="E62">
        <v>0.33387970353705021</v>
      </c>
      <c r="F62">
        <v>9.1673139856285002E-2</v>
      </c>
      <c r="I62" s="28">
        <f>'Linearisation Coefficients'!$B$2*$B62^3 + 'Linearisation Coefficients'!$C$2*$B62^2 + 'Linearisation Coefficients'!$D$2*$B62 + 'Linearisation Coefficients'!$E$2</f>
        <v>0.51222498278968243</v>
      </c>
      <c r="J62">
        <f>'Linearisation Coefficients'!$B$3*$C62^3 + 'Linearisation Coefficients'!$C$3*$C62^2 + 'Linearisation Coefficients'!$D$3*$C62 + 'Linearisation Coefficients'!$E$3</f>
        <v>3.5820888494507777E-2</v>
      </c>
      <c r="K62">
        <f>'Linearisation Coefficients'!$B$4*$D62^3 + 'Linearisation Coefficients'!$C$4*$D62^2 + 'Linearisation Coefficients'!$D$4*$D62 + 'Linearisation Coefficients'!$E$4</f>
        <v>0.24202118244307524</v>
      </c>
      <c r="L62">
        <f>'Linearisation Coefficients'!$B$5*$E62^3 + 'Linearisation Coefficients'!$C$5*$E62^2 + 'Linearisation Coefficients'!$D$5*$E62 + 'Linearisation Coefficients'!$E$5</f>
        <v>0.28065530657103765</v>
      </c>
      <c r="M62">
        <f>'Linearisation Coefficients'!$B$6*$F62 ^3+ 'Linearisation Coefficients'!$C$6*$F62^2 + 'Linearisation Coefficients'!$D$6*$F62 + 'Linearisation Coefficients'!$E$6</f>
        <v>8.5821084432333022E-2</v>
      </c>
    </row>
    <row r="63" spans="1:13" x14ac:dyDescent="0.2">
      <c r="A63">
        <v>0.61</v>
      </c>
      <c r="B63" s="28" cm="1">
        <f t="array" ref="B63:F63">TRANSPOSE(MMULT(MINVERSE('A matrix'!$B$15:$F$19),TRANSPOSE(Stimulus!V63:Z63)))</f>
        <v>0.59428618530351374</v>
      </c>
      <c r="C63">
        <v>3.736347022396086E-2</v>
      </c>
      <c r="D63">
        <v>0.25684514793107671</v>
      </c>
      <c r="E63">
        <v>0.32522452892155407</v>
      </c>
      <c r="F63">
        <v>9.6361138890766806E-2</v>
      </c>
      <c r="I63" s="28">
        <f>'Linearisation Coefficients'!$B$2*$B63^3 + 'Linearisation Coefficients'!$C$2*$B63^2 + 'Linearisation Coefficients'!$D$2*$B63 + 'Linearisation Coefficients'!$E$2</f>
        <v>0.57557779491999761</v>
      </c>
      <c r="J63">
        <f>'Linearisation Coefficients'!$B$3*$C63^3 + 'Linearisation Coefficients'!$C$3*$C63^2 + 'Linearisation Coefficients'!$D$3*$C63 + 'Linearisation Coefficients'!$E$3</f>
        <v>3.3779894122082862E-2</v>
      </c>
      <c r="K63">
        <f>'Linearisation Coefficients'!$B$4*$D63^3 + 'Linearisation Coefficients'!$C$4*$D63^2 + 'Linearisation Coefficients'!$D$4*$D63 + 'Linearisation Coefficients'!$E$4</f>
        <v>0.25742758522238984</v>
      </c>
      <c r="L63">
        <f>'Linearisation Coefficients'!$B$5*$E63^3 + 'Linearisation Coefficients'!$C$5*$E63^2 + 'Linearisation Coefficients'!$D$5*$E63 + 'Linearisation Coefficients'!$E$5</f>
        <v>0.27293959758983599</v>
      </c>
      <c r="M63">
        <f>'Linearisation Coefficients'!$B$6*$F63 ^3+ 'Linearisation Coefficients'!$C$6*$F63^2 + 'Linearisation Coefficients'!$D$6*$F63 + 'Linearisation Coefficients'!$E$6</f>
        <v>9.0238410582205275E-2</v>
      </c>
    </row>
    <row r="64" spans="1:13" x14ac:dyDescent="0.2">
      <c r="A64">
        <v>0.62</v>
      </c>
      <c r="B64" s="28" cm="1">
        <f t="array" ref="B64:F64">TRANSPOSE(MMULT(MINVERSE('A matrix'!$B$15:$F$19),TRANSPOSE(Stimulus!V64:Z64)))</f>
        <v>0.21050465212736613</v>
      </c>
      <c r="C64">
        <v>5.1082684309328219E-2</v>
      </c>
      <c r="D64">
        <v>0.16300624104266204</v>
      </c>
      <c r="E64">
        <v>0.37802306854291778</v>
      </c>
      <c r="F64">
        <v>6.776327532787163E-2</v>
      </c>
      <c r="I64" s="28">
        <f>'Linearisation Coefficients'!$B$2*$B64^3 + 'Linearisation Coefficients'!$C$2*$B64^2 + 'Linearisation Coefficients'!$D$2*$B64 + 'Linearisation Coefficients'!$E$2</f>
        <v>0.19826754761847615</v>
      </c>
      <c r="J64">
        <f>'Linearisation Coefficients'!$B$3*$C64^3 + 'Linearisation Coefficients'!$C$3*$C64^2 + 'Linearisation Coefficients'!$D$3*$C64 + 'Linearisation Coefficients'!$E$3</f>
        <v>4.6244187389501049E-2</v>
      </c>
      <c r="K64">
        <f>'Linearisation Coefficients'!$B$4*$D64^3 + 'Linearisation Coefficients'!$C$4*$D64^2 + 'Linearisation Coefficients'!$D$4*$D64 + 'Linearisation Coefficients'!$E$4</f>
        <v>0.16342354891421498</v>
      </c>
      <c r="L64">
        <f>'Linearisation Coefficients'!$B$5*$E64^3 + 'Linearisation Coefficients'!$C$5*$E64^2 + 'Linearisation Coefficients'!$D$5*$E64 + 'Linearisation Coefficients'!$E$5</f>
        <v>0.32047744030836112</v>
      </c>
      <c r="M64">
        <f>'Linearisation Coefficients'!$B$6*$F64 ^3+ 'Linearisation Coefficients'!$C$6*$F64^2 + 'Linearisation Coefficients'!$D$6*$F64 + 'Linearisation Coefficients'!$E$6</f>
        <v>6.3335392750846195E-2</v>
      </c>
    </row>
    <row r="65" spans="1:13" x14ac:dyDescent="0.2">
      <c r="A65">
        <v>0.63</v>
      </c>
      <c r="B65" s="28" cm="1">
        <f t="array" ref="B65:F65">TRANSPOSE(MMULT(MINVERSE('A matrix'!$B$15:$F$19),TRANSPOSE(Stimulus!V65:Z65)))</f>
        <v>0.55859856992945511</v>
      </c>
      <c r="C65">
        <v>3.863921174143567E-2</v>
      </c>
      <c r="D65">
        <v>0.24811912406942627</v>
      </c>
      <c r="E65">
        <v>0.33013423356191351</v>
      </c>
      <c r="F65">
        <v>9.3701840651724155E-2</v>
      </c>
      <c r="I65" s="28">
        <f>'Linearisation Coefficients'!$B$2*$B65^3 + 'Linearisation Coefficients'!$C$2*$B65^2 + 'Linearisation Coefficients'!$D$2*$B65 + 'Linearisation Coefficients'!$E$2</f>
        <v>0.53956512788917188</v>
      </c>
      <c r="J65">
        <f>'Linearisation Coefficients'!$B$3*$C65^3 + 'Linearisation Coefficients'!$C$3*$C65^2 + 'Linearisation Coefficients'!$D$3*$C65 + 'Linearisation Coefficients'!$E$3</f>
        <v>3.4937553215128155E-2</v>
      </c>
      <c r="K65">
        <f>'Linearisation Coefficients'!$B$4*$D65^3 + 'Linearisation Coefficients'!$C$4*$D65^2 + 'Linearisation Coefficients'!$D$4*$D65 + 'Linearisation Coefficients'!$E$4</f>
        <v>0.24868836731844032</v>
      </c>
      <c r="L65">
        <f>'Linearisation Coefficients'!$B$5*$E65^3 + 'Linearisation Coefficients'!$C$5*$E65^2 + 'Linearisation Coefficients'!$D$5*$E65 + 'Linearisation Coefficients'!$E$5</f>
        <v>0.2773127795315618</v>
      </c>
      <c r="M65">
        <f>'Linearisation Coefficients'!$B$6*$F65 ^3+ 'Linearisation Coefficients'!$C$6*$F65^2 + 'Linearisation Coefficients'!$D$6*$F65 + 'Linearisation Coefficients'!$E$6</f>
        <v>8.7732307467529302E-2</v>
      </c>
    </row>
    <row r="66" spans="1:13" x14ac:dyDescent="0.2">
      <c r="A66">
        <v>0.64</v>
      </c>
      <c r="B66" s="28" cm="1">
        <f t="array" ref="B66:F66">TRANSPOSE(MMULT(MINVERSE('A matrix'!$B$15:$F$19),TRANSPOSE(Stimulus!V66:Z66)))</f>
        <v>0.41443999640978424</v>
      </c>
      <c r="C66">
        <v>4.379251423619071E-2</v>
      </c>
      <c r="D66">
        <v>0.21287072937537954</v>
      </c>
      <c r="E66">
        <v>0.34996677238353557</v>
      </c>
      <c r="F66">
        <v>8.2959720824283267E-2</v>
      </c>
      <c r="I66" s="28">
        <f>'Linearisation Coefficients'!$B$2*$B66^3 + 'Linearisation Coefficients'!$C$2*$B66^2 + 'Linearisation Coefficients'!$D$2*$B66 + 'Linearisation Coefficients'!$E$2</f>
        <v>0.39607665927652003</v>
      </c>
      <c r="J66">
        <f>'Linearisation Coefficients'!$B$3*$C66^3 + 'Linearisation Coefficients'!$C$3*$C66^2 + 'Linearisation Coefficients'!$D$3*$C66 + 'Linearisation Coefficients'!$E$3</f>
        <v>3.9616760521454776E-2</v>
      </c>
      <c r="K66">
        <f>'Linearisation Coefficients'!$B$4*$D66^3 + 'Linearisation Coefficients'!$C$4*$D66^2 + 'Linearisation Coefficients'!$D$4*$D66 + 'Linearisation Coefficients'!$E$4</f>
        <v>0.21338222950376923</v>
      </c>
      <c r="L66">
        <f>'Linearisation Coefficients'!$B$5*$E66^3 + 'Linearisation Coefficients'!$C$5*$E66^2 + 'Linearisation Coefficients'!$D$5*$E66 + 'Linearisation Coefficients'!$E$5</f>
        <v>0.29507519283661382</v>
      </c>
      <c r="M66">
        <f>'Linearisation Coefficients'!$B$6*$F66 ^3+ 'Linearisation Coefficients'!$C$6*$F66^2 + 'Linearisation Coefficients'!$D$6*$F66 + 'Linearisation Coefficients'!$E$6</f>
        <v>7.7618230454100365E-2</v>
      </c>
    </row>
    <row r="67" spans="1:13" x14ac:dyDescent="0.2">
      <c r="A67">
        <v>0.65</v>
      </c>
      <c r="B67" s="28" cm="1">
        <f t="array" ref="B67:F67">TRANSPOSE(MMULT(MINVERSE('A matrix'!$B$15:$F$19),TRANSPOSE(Stimulus!V67:Z67)))</f>
        <v>0.35387288772633019</v>
      </c>
      <c r="C67">
        <v>4.5957634385884377E-2</v>
      </c>
      <c r="D67">
        <v>0.1980613892145584</v>
      </c>
      <c r="E67">
        <v>0.35829926003897228</v>
      </c>
      <c r="F67">
        <v>7.8446502337208512E-2</v>
      </c>
      <c r="I67" s="28">
        <f>'Linearisation Coefficients'!$B$2*$B67^3 + 'Linearisation Coefficients'!$C$2*$B67^2 + 'Linearisation Coefficients'!$D$2*$B67 + 'Linearisation Coefficients'!$E$2</f>
        <v>0.33671200731584722</v>
      </c>
      <c r="J67">
        <f>'Linearisation Coefficients'!$B$3*$C67^3 + 'Linearisation Coefficients'!$C$3*$C67^2 + 'Linearisation Coefficients'!$D$3*$C67 + 'Linearisation Coefficients'!$E$3</f>
        <v>4.1584079050833826E-2</v>
      </c>
      <c r="K67">
        <f>'Linearisation Coefficients'!$B$4*$D67^3 + 'Linearisation Coefficients'!$C$4*$D67^2 + 'Linearisation Coefficients'!$D$4*$D67 + 'Linearisation Coefficients'!$E$4</f>
        <v>0.19854646628229866</v>
      </c>
      <c r="L67">
        <f>'Linearisation Coefficients'!$B$5*$E67^3 + 'Linearisation Coefficients'!$C$5*$E67^2 + 'Linearisation Coefficients'!$D$5*$E67 + 'Linearisation Coefficients'!$E$5</f>
        <v>0.30258532059925836</v>
      </c>
      <c r="M67">
        <f>'Linearisation Coefficients'!$B$6*$F67 ^3+ 'Linearisation Coefficients'!$C$6*$F67^2 + 'Linearisation Coefficients'!$D$6*$F67 + 'Linearisation Coefficients'!$E$6</f>
        <v>7.3373277070555021E-2</v>
      </c>
    </row>
    <row r="68" spans="1:13" x14ac:dyDescent="0.2">
      <c r="A68">
        <v>0.66</v>
      </c>
      <c r="B68" s="28" cm="1">
        <f t="array" ref="B68:F68">TRANSPOSE(MMULT(MINVERSE('A matrix'!$B$15:$F$19),TRANSPOSE(Stimulus!V68:Z68)))</f>
        <v>0.64172027058811398</v>
      </c>
      <c r="C68">
        <v>3.5667822271394256E-2</v>
      </c>
      <c r="D68">
        <v>0.26844331597090165</v>
      </c>
      <c r="E68">
        <v>0.31869880995176536</v>
      </c>
      <c r="F68">
        <v>9.989573704605903E-2</v>
      </c>
      <c r="I68" s="28">
        <f>'Linearisation Coefficients'!$B$2*$B68^3 + 'Linearisation Coefficients'!$C$2*$B68^2 + 'Linearisation Coefficients'!$D$2*$B68 + 'Linearisation Coefficients'!$E$2</f>
        <v>0.62375379120388197</v>
      </c>
      <c r="J68">
        <f>'Linearisation Coefficients'!$B$3*$C68^3 + 'Linearisation Coefficients'!$C$3*$C68^2 + 'Linearisation Coefficients'!$D$3*$C68 + 'Linearisation Coefficients'!$E$3</f>
        <v>3.2241634555132674E-2</v>
      </c>
      <c r="K68">
        <f>'Linearisation Coefficients'!$B$4*$D68^3 + 'Linearisation Coefficients'!$C$4*$D68^2 + 'Linearisation Coefficients'!$D$4*$D68 + 'Linearisation Coefficients'!$E$4</f>
        <v>0.26904262477772956</v>
      </c>
      <c r="L68">
        <f>'Linearisation Coefficients'!$B$5*$E68^3 + 'Linearisation Coefficients'!$C$5*$E68^2 + 'Linearisation Coefficients'!$D$5*$E68 + 'Linearisation Coefficients'!$E$5</f>
        <v>0.26714148809767119</v>
      </c>
      <c r="M68">
        <f>'Linearisation Coefficients'!$B$6*$F68 ^3+ 'Linearisation Coefficients'!$C$6*$F68^2 + 'Linearisation Coefficients'!$D$6*$F68 + 'Linearisation Coefficients'!$E$6</f>
        <v>9.3570794941594954E-2</v>
      </c>
    </row>
    <row r="69" spans="1:13" x14ac:dyDescent="0.2">
      <c r="A69">
        <v>0.67</v>
      </c>
      <c r="B69" s="28" cm="1">
        <f t="array" ref="B69:F69">TRANSPOSE(MMULT(MINVERSE('A matrix'!$B$15:$F$19),TRANSPOSE(Stimulus!V69:Z69)))</f>
        <v>0.23443855969896576</v>
      </c>
      <c r="C69">
        <v>5.0227107963179585E-2</v>
      </c>
      <c r="D69">
        <v>0.16885835098005297</v>
      </c>
      <c r="E69">
        <v>0.37473037398110454</v>
      </c>
      <c r="F69">
        <v>6.9546734311932146E-2</v>
      </c>
      <c r="I69" s="28">
        <f>'Linearisation Coefficients'!$B$2*$B69^3 + 'Linearisation Coefficients'!$C$2*$B69^2 + 'Linearisation Coefficients'!$D$2*$B69 + 'Linearisation Coefficients'!$E$2</f>
        <v>0.22118112613647484</v>
      </c>
      <c r="J69">
        <f>'Linearisation Coefficients'!$B$3*$C69^3 + 'Linearisation Coefficients'!$C$3*$C69^2 + 'Linearisation Coefficients'!$D$3*$C69 + 'Linearisation Coefficients'!$E$3</f>
        <v>4.5465908012418683E-2</v>
      </c>
      <c r="K69">
        <f>'Linearisation Coefficients'!$B$4*$D69^3 + 'Linearisation Coefficients'!$C$4*$D69^2 + 'Linearisation Coefficients'!$D$4*$D69 + 'Linearisation Coefficients'!$E$4</f>
        <v>0.16928748916345898</v>
      </c>
      <c r="L69">
        <f>'Linearisation Coefficients'!$B$5*$E69^3 + 'Linearisation Coefficients'!$C$5*$E69^2 + 'Linearisation Coefficients'!$D$5*$E69 + 'Linearisation Coefficients'!$E$5</f>
        <v>0.31747913207920164</v>
      </c>
      <c r="M69">
        <f>'Linearisation Coefficients'!$B$6*$F69 ^3+ 'Linearisation Coefficients'!$C$6*$F69^2 + 'Linearisation Coefficients'!$D$6*$F69 + 'Linearisation Coefficients'!$E$6</f>
        <v>6.5010109767600965E-2</v>
      </c>
    </row>
    <row r="70" spans="1:13" x14ac:dyDescent="0.2">
      <c r="A70">
        <v>0.68</v>
      </c>
      <c r="B70" s="28" cm="1">
        <f t="array" ref="B70:F70">TRANSPOSE(MMULT(MINVERSE('A matrix'!$B$15:$F$19),TRANSPOSE(Stimulus!V70:Z70)))</f>
        <v>0.63062631992270379</v>
      </c>
      <c r="C70">
        <v>3.6064402802436668E-2</v>
      </c>
      <c r="D70">
        <v>0.2657307200966279</v>
      </c>
      <c r="E70">
        <v>0.32022505429426262</v>
      </c>
      <c r="F70">
        <v>9.9069060251901653E-2</v>
      </c>
      <c r="I70" s="28">
        <f>'Linearisation Coefficients'!$B$2*$B70^3 + 'Linearisation Coefficients'!$C$2*$B70^2 + 'Linearisation Coefficients'!$D$2*$B70 + 'Linearisation Coefficients'!$E$2</f>
        <v>0.61245436853837809</v>
      </c>
      <c r="J70">
        <f>'Linearisation Coefficients'!$B$3*$C70^3 + 'Linearisation Coefficients'!$C$3*$C70^2 + 'Linearisation Coefficients'!$D$3*$C70 + 'Linearisation Coefficients'!$E$3</f>
        <v>3.2601359948813691E-2</v>
      </c>
      <c r="K70">
        <f>'Linearisation Coefficients'!$B$4*$D70^3 + 'Linearisation Coefficients'!$C$4*$D70^2 + 'Linearisation Coefficients'!$D$4*$D70 + 'Linearisation Coefficients'!$E$4</f>
        <v>0.2663261506451966</v>
      </c>
      <c r="L70">
        <f>'Linearisation Coefficients'!$B$5*$E70^3 + 'Linearisation Coefficients'!$C$5*$E70^2 + 'Linearisation Coefficients'!$D$5*$E70 + 'Linearisation Coefficients'!$E$5</f>
        <v>0.26849608536417224</v>
      </c>
      <c r="M70">
        <f>'Linearisation Coefficients'!$B$6*$F70 ^3+ 'Linearisation Coefficients'!$C$6*$F70^2 + 'Linearisation Coefficients'!$D$6*$F70 + 'Linearisation Coefficients'!$E$6</f>
        <v>9.2791268423623674E-2</v>
      </c>
    </row>
    <row r="71" spans="1:13" x14ac:dyDescent="0.2">
      <c r="A71">
        <v>0.69</v>
      </c>
      <c r="B71" s="28" cm="1">
        <f t="array" ref="B71:F71">TRANSPOSE(MMULT(MINVERSE('A matrix'!$B$15:$F$19),TRANSPOSE(Stimulus!V71:Z71)))</f>
        <v>0.61214082498014788</v>
      </c>
      <c r="C71">
        <v>3.6725212249134304E-2</v>
      </c>
      <c r="D71">
        <v>0.26121080840534661</v>
      </c>
      <c r="E71">
        <v>0.32276818639618532</v>
      </c>
      <c r="F71">
        <v>9.76915951667926E-2</v>
      </c>
      <c r="I71" s="28">
        <f>'Linearisation Coefficients'!$B$2*$B71^3 + 'Linearisation Coefficients'!$C$2*$B71^2 + 'Linearisation Coefficients'!$D$2*$B71 + 'Linearisation Coefficients'!$E$2</f>
        <v>0.5936699292447879</v>
      </c>
      <c r="J71">
        <f>'Linearisation Coefficients'!$B$3*$C71^3 + 'Linearisation Coefficients'!$C$3*$C71^2 + 'Linearisation Coefficients'!$D$3*$C71 + 'Linearisation Coefficients'!$E$3</f>
        <v>3.3200819777563589E-2</v>
      </c>
      <c r="K71">
        <f>'Linearisation Coefficients'!$B$4*$D71^3 + 'Linearisation Coefficients'!$C$4*$D71^2 + 'Linearisation Coefficients'!$D$4*$D71 + 'Linearisation Coefficients'!$E$4</f>
        <v>0.26179968506808071</v>
      </c>
      <c r="L71">
        <f>'Linearisation Coefficients'!$B$5*$E71^3 + 'Linearisation Coefficients'!$C$5*$E71^2 + 'Linearisation Coefficients'!$D$5*$E71 + 'Linearisation Coefficients'!$E$5</f>
        <v>0.27075520183895008</v>
      </c>
      <c r="M71">
        <f>'Linearisation Coefficients'!$B$6*$F71 ^3+ 'Linearisation Coefficients'!$C$6*$F71^2 + 'Linearisation Coefficients'!$D$6*$F71 + 'Linearisation Coefficients'!$E$6</f>
        <v>9.1492563363410676E-2</v>
      </c>
    </row>
    <row r="72" spans="1:13" x14ac:dyDescent="0.2">
      <c r="A72">
        <v>0.7</v>
      </c>
      <c r="B72" s="28" cm="1">
        <f t="array" ref="B72:F72">TRANSPOSE(MMULT(MINVERSE('A matrix'!$B$15:$F$19),TRANSPOSE(Stimulus!V72:Z72)))</f>
        <v>0.43576908414383064</v>
      </c>
      <c r="C72">
        <v>4.3030053576743943E-2</v>
      </c>
      <c r="D72">
        <v>0.21808593152782785</v>
      </c>
      <c r="E72">
        <v>0.34703243452081023</v>
      </c>
      <c r="F72">
        <v>8.4549079061223997E-2</v>
      </c>
      <c r="I72" s="28">
        <f>'Linearisation Coefficients'!$B$2*$B72^3 + 'Linearisation Coefficients'!$C$2*$B72^2 + 'Linearisation Coefficients'!$D$2*$B72 + 'Linearisation Coefficients'!$E$2</f>
        <v>0.41711004392148121</v>
      </c>
      <c r="J72">
        <f>'Linearisation Coefficients'!$B$3*$C72^3 + 'Linearisation Coefficients'!$C$3*$C72^2 + 'Linearisation Coefficients'!$D$3*$C72 + 'Linearisation Coefficients'!$E$3</f>
        <v>3.8924152302052158E-2</v>
      </c>
      <c r="K72">
        <f>'Linearisation Coefficients'!$B$4*$D72^3 + 'Linearisation Coefficients'!$C$4*$D72^2 + 'Linearisation Coefficients'!$D$4*$D72 + 'Linearisation Coefficients'!$E$4</f>
        <v>0.21860642942693417</v>
      </c>
      <c r="L72">
        <f>'Linearisation Coefficients'!$B$5*$E72^3 + 'Linearisation Coefficients'!$C$5*$E72^2 + 'Linearisation Coefficients'!$D$5*$E72 + 'Linearisation Coefficients'!$E$5</f>
        <v>0.29243719678630153</v>
      </c>
      <c r="M72">
        <f>'Linearisation Coefficients'!$B$6*$F72 ^3+ 'Linearisation Coefficients'!$C$6*$F72^2 + 'Linearisation Coefficients'!$D$6*$F72 + 'Linearisation Coefficients'!$E$6</f>
        <v>7.9113736203510698E-2</v>
      </c>
    </row>
    <row r="73" spans="1:13" x14ac:dyDescent="0.2">
      <c r="A73">
        <v>0.71</v>
      </c>
      <c r="B73" s="28" cm="1">
        <f t="array" ref="B73:F73">TRANSPOSE(MMULT(MINVERSE('A matrix'!$B$15:$F$19),TRANSPOSE(Stimulus!V73:Z73)))</f>
        <v>0.7155639654075574</v>
      </c>
      <c r="C73">
        <v>3.3028097921714572E-2</v>
      </c>
      <c r="D73">
        <v>0.28649893095870738</v>
      </c>
      <c r="E73">
        <v>0.30853980304373207</v>
      </c>
      <c r="F73">
        <v>0.10539827358540144</v>
      </c>
      <c r="I73" s="28">
        <f>'Linearisation Coefficients'!$B$2*$B73^3 + 'Linearisation Coefficients'!$C$2*$B73^2 + 'Linearisation Coefficients'!$D$2*$B73 + 'Linearisation Coefficients'!$E$2</f>
        <v>0.69946928708466161</v>
      </c>
      <c r="J73">
        <f>'Linearisation Coefficients'!$B$3*$C73^3 + 'Linearisation Coefficients'!$C$3*$C73^2 + 'Linearisation Coefficients'!$D$3*$C73 + 'Linearisation Coefficients'!$E$3</f>
        <v>2.9847924203583547E-2</v>
      </c>
      <c r="K73">
        <f>'Linearisation Coefficients'!$B$4*$D73^3 + 'Linearisation Coefficients'!$C$4*$D73^2 + 'Linearisation Coefficients'!$D$4*$D73 + 'Linearisation Coefficients'!$E$4</f>
        <v>0.28712301065020052</v>
      </c>
      <c r="L73">
        <f>'Linearisation Coefficients'!$B$5*$E73^3 + 'Linearisation Coefficients'!$C$5*$E73^2 + 'Linearisation Coefficients'!$D$5*$E73 + 'Linearisation Coefficients'!$E$5</f>
        <v>0.25814767529331689</v>
      </c>
      <c r="M73">
        <f>'Linearisation Coefficients'!$B$6*$F73 ^3+ 'Linearisation Coefficients'!$C$6*$F73^2 + 'Linearisation Coefficients'!$D$6*$F73 + 'Linearisation Coefficients'!$E$6</f>
        <v>9.8761728682328978E-2</v>
      </c>
    </row>
    <row r="74" spans="1:13" x14ac:dyDescent="0.2">
      <c r="A74">
        <v>0.72</v>
      </c>
      <c r="B74" s="28" cm="1">
        <f t="array" ref="B74:F74">TRANSPOSE(MMULT(MINVERSE('A matrix'!$B$15:$F$19),TRANSPOSE(Stimulus!V74:Z74)))</f>
        <v>0.6231209508329445</v>
      </c>
      <c r="C74">
        <v>3.6332700665754752E-2</v>
      </c>
      <c r="D74">
        <v>0.26389557283107723</v>
      </c>
      <c r="E74">
        <v>0.32125760144153981</v>
      </c>
      <c r="F74">
        <v>9.8509790191558366E-2</v>
      </c>
      <c r="I74" s="28">
        <f>'Linearisation Coefficients'!$B$2*$B74^3 + 'Linearisation Coefficients'!$C$2*$B74^2 + 'Linearisation Coefficients'!$D$2*$B74 + 'Linearisation Coefficients'!$E$2</f>
        <v>0.6048210928932003</v>
      </c>
      <c r="J74">
        <f>'Linearisation Coefficients'!$B$3*$C74^3 + 'Linearisation Coefficients'!$C$3*$C74^2 + 'Linearisation Coefficients'!$D$3*$C74 + 'Linearisation Coefficients'!$E$3</f>
        <v>3.2844739828271234E-2</v>
      </c>
      <c r="K74">
        <f>'Linearisation Coefficients'!$B$4*$D74^3 + 'Linearisation Coefficients'!$C$4*$D74^2 + 'Linearisation Coefficients'!$D$4*$D74 + 'Linearisation Coefficients'!$E$4</f>
        <v>0.26448835624492117</v>
      </c>
      <c r="L74">
        <f>'Linearisation Coefficients'!$B$5*$E74^3 + 'Linearisation Coefficients'!$C$5*$E74^2 + 'Linearisation Coefficients'!$D$5*$E74 + 'Linearisation Coefficients'!$E$5</f>
        <v>0.26941301713422705</v>
      </c>
      <c r="M74">
        <f>'Linearisation Coefficients'!$B$6*$F74 ^3+ 'Linearisation Coefficients'!$C$6*$F74^2 + 'Linearisation Coefficients'!$D$6*$F74 + 'Linearisation Coefficients'!$E$6</f>
        <v>9.2263946644896969E-2</v>
      </c>
    </row>
    <row r="75" spans="1:13" x14ac:dyDescent="0.2">
      <c r="A75">
        <v>0.73</v>
      </c>
      <c r="B75" s="28" cm="1">
        <f t="array" ref="B75:F75">TRANSPOSE(MMULT(MINVERSE('A matrix'!$B$15:$F$19),TRANSPOSE(Stimulus!V75:Z75)))</f>
        <v>0.42166408803440092</v>
      </c>
      <c r="C75">
        <v>4.3534271327131974E-2</v>
      </c>
      <c r="D75">
        <v>0.21463710113304502</v>
      </c>
      <c r="E75">
        <v>0.3489729218334221</v>
      </c>
      <c r="F75">
        <v>8.3498031213886215E-2</v>
      </c>
      <c r="I75" s="28">
        <f>'Linearisation Coefficients'!$B$2*$B75^3 + 'Linearisation Coefficients'!$C$2*$B75^2 + 'Linearisation Coefficients'!$D$2*$B75 + 'Linearisation Coefficients'!$E$2</f>
        <v>0.40319308129492815</v>
      </c>
      <c r="J75">
        <f>'Linearisation Coefficients'!$B$3*$C75^3 + 'Linearisation Coefficients'!$C$3*$C75^2 + 'Linearisation Coefficients'!$D$3*$C75 + 'Linearisation Coefficients'!$E$3</f>
        <v>3.9382165011745435E-2</v>
      </c>
      <c r="K75">
        <f>'Linearisation Coefficients'!$B$4*$D75^3 + 'Linearisation Coefficients'!$C$4*$D75^2 + 'Linearisation Coefficients'!$D$4*$D75 + 'Linearisation Coefficients'!$E$4</f>
        <v>0.2151516666173692</v>
      </c>
      <c r="L75">
        <f>'Linearisation Coefficients'!$B$5*$E75^3 + 'Linearisation Coefficients'!$C$5*$E75^2 + 'Linearisation Coefficients'!$D$5*$E75 + 'Linearisation Coefficients'!$E$5</f>
        <v>0.29418132111639694</v>
      </c>
      <c r="M75">
        <f>'Linearisation Coefficients'!$B$6*$F75 ^3+ 'Linearisation Coefficients'!$C$6*$F75^2 + 'Linearisation Coefficients'!$D$6*$F75 + 'Linearisation Coefficients'!$E$6</f>
        <v>7.8124717196776675E-2</v>
      </c>
    </row>
    <row r="76" spans="1:13" x14ac:dyDescent="0.2">
      <c r="A76">
        <v>0.74</v>
      </c>
      <c r="B76" s="28" cm="1">
        <f t="array" ref="B76:F76">TRANSPOSE(MMULT(MINVERSE('A matrix'!$B$15:$F$19),TRANSPOSE(Stimulus!V76:Z76)))</f>
        <v>0.60095967764281788</v>
      </c>
      <c r="C76">
        <v>3.712490983950914E-2</v>
      </c>
      <c r="D76">
        <v>0.25847689196280688</v>
      </c>
      <c r="E76">
        <v>0.32430642677428922</v>
      </c>
      <c r="F76">
        <v>9.6858420825694624E-2</v>
      </c>
      <c r="I76" s="28">
        <f>'Linearisation Coefficients'!$B$2*$B76^3 + 'Linearisation Coefficients'!$C$2*$B76^2 + 'Linearisation Coefficients'!$D$2*$B76 + 'Linearisation Coefficients'!$E$2</f>
        <v>0.5823341820738358</v>
      </c>
      <c r="J76">
        <f>'Linearisation Coefficients'!$B$3*$C76^3 + 'Linearisation Coefficients'!$C$3*$C76^2 + 'Linearisation Coefficients'!$D$3*$C76 + 'Linearisation Coefficients'!$E$3</f>
        <v>3.3563446365960176E-2</v>
      </c>
      <c r="K76">
        <f>'Linearisation Coefficients'!$B$4*$D76^3 + 'Linearisation Coefficients'!$C$4*$D76^2 + 'Linearisation Coefficients'!$D$4*$D76 + 'Linearisation Coefficients'!$E$4</f>
        <v>0.2590617486641611</v>
      </c>
      <c r="L76">
        <f>'Linearisation Coefficients'!$B$5*$E76^3 + 'Linearisation Coefficients'!$C$5*$E76^2 + 'Linearisation Coefficients'!$D$5*$E76 + 'Linearisation Coefficients'!$E$5</f>
        <v>0.27212286647339978</v>
      </c>
      <c r="M76">
        <f>'Linearisation Coefficients'!$B$6*$F76 ^3+ 'Linearisation Coefficients'!$C$6*$F76^2 + 'Linearisation Coefficients'!$D$6*$F76 + 'Linearisation Coefficients'!$E$6</f>
        <v>9.070714612146126E-2</v>
      </c>
    </row>
    <row r="77" spans="1:13" x14ac:dyDescent="0.2">
      <c r="A77">
        <v>0.75</v>
      </c>
      <c r="B77" s="28" cm="1">
        <f t="array" ref="B77:F77">TRANSPOSE(MMULT(MINVERSE('A matrix'!$B$15:$F$19),TRANSPOSE(Stimulus!V77:Z77)))</f>
        <v>0.69722299002683741</v>
      </c>
      <c r="C77">
        <v>3.3683741161502939E-2</v>
      </c>
      <c r="D77">
        <v>0.28201435592782853</v>
      </c>
      <c r="E77">
        <v>0.31106305294405789</v>
      </c>
      <c r="F77">
        <v>0.10403157751952408</v>
      </c>
      <c r="I77" s="28">
        <f>'Linearisation Coefficients'!$B$2*$B77^3 + 'Linearisation Coefficients'!$C$2*$B77^2 + 'Linearisation Coefficients'!$D$2*$B77 + 'Linearisation Coefficients'!$E$2</f>
        <v>0.68058095340102376</v>
      </c>
      <c r="J77">
        <f>'Linearisation Coefficients'!$B$3*$C77^3 + 'Linearisation Coefficients'!$C$3*$C77^2 + 'Linearisation Coefficients'!$D$3*$C77 + 'Linearisation Coefficients'!$E$3</f>
        <v>3.0442350254434272E-2</v>
      </c>
      <c r="K77">
        <f>'Linearisation Coefficients'!$B$4*$D77^3 + 'Linearisation Coefficients'!$C$4*$D77^2 + 'Linearisation Coefficients'!$D$4*$D77 + 'Linearisation Coefficients'!$E$4</f>
        <v>0.28263245169396878</v>
      </c>
      <c r="L77">
        <f>'Linearisation Coefficients'!$B$5*$E77^3 + 'Linearisation Coefficients'!$C$5*$E77^2 + 'Linearisation Coefficients'!$D$5*$E77 + 'Linearisation Coefficients'!$E$5</f>
        <v>0.26037786039959793</v>
      </c>
      <c r="M77">
        <f>'Linearisation Coefficients'!$B$6*$F77 ^3+ 'Linearisation Coefficients'!$C$6*$F77^2 + 'Linearisation Coefficients'!$D$6*$F77 + 'Linearisation Coefficients'!$E$6</f>
        <v>9.7472063449261764E-2</v>
      </c>
    </row>
    <row r="78" spans="1:13" x14ac:dyDescent="0.2">
      <c r="A78">
        <v>0.76</v>
      </c>
      <c r="B78" s="28" cm="1">
        <f t="array" ref="B78:F78">TRANSPOSE(MMULT(MINVERSE('A matrix'!$B$15:$F$19),TRANSPOSE(Stimulus!V78:Z78)))</f>
        <v>0.44409885974205965</v>
      </c>
      <c r="C78">
        <v>4.2732285276718129E-2</v>
      </c>
      <c r="D78">
        <v>0.22012265546890597</v>
      </c>
      <c r="E78">
        <v>0.34588647008807594</v>
      </c>
      <c r="F78">
        <v>8.5169780594453459E-2</v>
      </c>
      <c r="I78" s="28">
        <f>'Linearisation Coefficients'!$B$2*$B78^3 + 'Linearisation Coefficients'!$C$2*$B78^2 + 'Linearisation Coefficients'!$D$2*$B78 + 'Linearisation Coefficients'!$E$2</f>
        <v>0.42534261085098163</v>
      </c>
      <c r="J78">
        <f>'Linearisation Coefficients'!$B$3*$C78^3 + 'Linearisation Coefficients'!$C$3*$C78^2 + 'Linearisation Coefficients'!$D$3*$C78 + 'Linearisation Coefficients'!$E$3</f>
        <v>3.8653691507197607E-2</v>
      </c>
      <c r="K78">
        <f>'Linearisation Coefficients'!$B$4*$D78^3 + 'Linearisation Coefficients'!$C$4*$D78^2 + 'Linearisation Coefficients'!$D$4*$D78 + 'Linearisation Coefficients'!$E$4</f>
        <v>0.22064662413259939</v>
      </c>
      <c r="L78">
        <f>'Linearisation Coefficients'!$B$5*$E78^3 + 'Linearisation Coefficients'!$C$5*$E78^2 + 'Linearisation Coefficients'!$D$5*$E78 + 'Linearisation Coefficients'!$E$5</f>
        <v>0.29140791115156306</v>
      </c>
      <c r="M78">
        <f>'Linearisation Coefficients'!$B$6*$F78 ^3+ 'Linearisation Coefficients'!$C$6*$F78^2 + 'Linearisation Coefficients'!$D$6*$F78 + 'Linearisation Coefficients'!$E$6</f>
        <v>7.9697872558820618E-2</v>
      </c>
    </row>
    <row r="79" spans="1:13" x14ac:dyDescent="0.2">
      <c r="A79">
        <v>0.77</v>
      </c>
      <c r="B79" s="28" cm="1">
        <f t="array" ref="B79:F79">TRANSPOSE(MMULT(MINVERSE('A matrix'!$B$15:$F$19),TRANSPOSE(Stimulus!V79:Z79)))</f>
        <v>0.40847999477253527</v>
      </c>
      <c r="C79">
        <v>4.4005569142021778E-2</v>
      </c>
      <c r="D79">
        <v>0.21141344185540967</v>
      </c>
      <c r="E79">
        <v>0.35078671642822012</v>
      </c>
      <c r="F79">
        <v>8.2515605360347188E-2</v>
      </c>
      <c r="I79" s="28">
        <f>'Linearisation Coefficients'!$B$2*$B79^3 + 'Linearisation Coefficients'!$C$2*$B79^2 + 'Linearisation Coefficients'!$D$2*$B79 + 'Linearisation Coefficients'!$E$2</f>
        <v>0.39021126307195153</v>
      </c>
      <c r="J79">
        <f>'Linearisation Coefficients'!$B$3*$C79^3 + 'Linearisation Coefficients'!$C$3*$C79^2 + 'Linearisation Coefficients'!$D$3*$C79 + 'Linearisation Coefficients'!$E$3</f>
        <v>3.9810314696208167E-2</v>
      </c>
      <c r="K79">
        <f>'Linearisation Coefficients'!$B$4*$D79^3 + 'Linearisation Coefficients'!$C$4*$D79^2 + 'Linearisation Coefficients'!$D$4*$D79 + 'Linearisation Coefficients'!$E$4</f>
        <v>0.21192239922773151</v>
      </c>
      <c r="L79">
        <f>'Linearisation Coefficients'!$B$5*$E79^3 + 'Linearisation Coefficients'!$C$5*$E79^2 + 'Linearisation Coefficients'!$D$5*$E79 + 'Linearisation Coefficients'!$E$5</f>
        <v>0.29581295491929976</v>
      </c>
      <c r="M79">
        <f>'Linearisation Coefficients'!$B$6*$F79 ^3+ 'Linearisation Coefficients'!$C$6*$F79^2 + 'Linearisation Coefficients'!$D$6*$F79 + 'Linearisation Coefficients'!$E$6</f>
        <v>7.7200397899786583E-2</v>
      </c>
    </row>
    <row r="80" spans="1:13" x14ac:dyDescent="0.2">
      <c r="A80">
        <v>0.78</v>
      </c>
      <c r="B80" s="28" cm="1">
        <f t="array" ref="B80:F80">TRANSPOSE(MMULT(MINVERSE('A matrix'!$B$15:$F$19),TRANSPOSE(Stimulus!V80:Z80)))</f>
        <v>0.32381795036238836</v>
      </c>
      <c r="C80">
        <v>4.7032021985010913E-2</v>
      </c>
      <c r="D80">
        <v>0.19071261855982891</v>
      </c>
      <c r="E80">
        <v>0.36243405200797296</v>
      </c>
      <c r="F80">
        <v>7.620692871569501E-2</v>
      </c>
      <c r="I80" s="28">
        <f>'Linearisation Coefficients'!$B$2*$B80^3 + 'Linearisation Coefficients'!$C$2*$B80^2 + 'Linearisation Coefficients'!$D$2*$B80 + 'Linearisation Coefficients'!$E$2</f>
        <v>0.30745013467431292</v>
      </c>
      <c r="J80">
        <f>'Linearisation Coefficients'!$B$3*$C80^3 + 'Linearisation Coefficients'!$C$3*$C80^2 + 'Linearisation Coefficients'!$D$3*$C80 + 'Linearisation Coefficients'!$E$3</f>
        <v>4.2560617264359335E-2</v>
      </c>
      <c r="K80">
        <f>'Linearisation Coefficients'!$B$4*$D80^3 + 'Linearisation Coefficients'!$C$4*$D80^2 + 'Linearisation Coefficients'!$D$4*$D80 + 'Linearisation Coefficients'!$E$4</f>
        <v>0.19118410101297856</v>
      </c>
      <c r="L80">
        <f>'Linearisation Coefficients'!$B$5*$E80^3 + 'Linearisation Coefficients'!$C$5*$E80^2 + 'Linearisation Coefficients'!$D$5*$E80 + 'Linearisation Coefficients'!$E$5</f>
        <v>0.30632264533455034</v>
      </c>
      <c r="M80">
        <f>'Linearisation Coefficients'!$B$6*$F80 ^3+ 'Linearisation Coefficients'!$C$6*$F80^2 + 'Linearisation Coefficients'!$D$6*$F80 + 'Linearisation Coefficients'!$E$6</f>
        <v>7.1267787093908144E-2</v>
      </c>
    </row>
    <row r="81" spans="1:13" x14ac:dyDescent="0.2">
      <c r="A81">
        <v>0.79</v>
      </c>
      <c r="B81" s="28" cm="1">
        <f t="array" ref="B81:F81">TRANSPOSE(MMULT(MINVERSE('A matrix'!$B$15:$F$19),TRANSPOSE(Stimulus!V81:Z81)))</f>
        <v>0.36486018419962329</v>
      </c>
      <c r="C81">
        <v>4.5564866471052679E-2</v>
      </c>
      <c r="D81">
        <v>0.20074790693775357</v>
      </c>
      <c r="E81">
        <v>0.35678768859003918</v>
      </c>
      <c r="F81">
        <v>7.9265231687909443E-2</v>
      </c>
      <c r="I81" s="28">
        <f>'Linearisation Coefficients'!$B$2*$B81^3 + 'Linearisation Coefficients'!$C$2*$B81^2 + 'Linearisation Coefficients'!$D$2*$B81 + 'Linearisation Coefficients'!$E$2</f>
        <v>0.34744168667242542</v>
      </c>
      <c r="J81">
        <f>'Linearisation Coefficients'!$B$3*$C81^3 + 'Linearisation Coefficients'!$C$3*$C81^2 + 'Linearisation Coefficients'!$D$3*$C81 + 'Linearisation Coefficients'!$E$3</f>
        <v>4.1227132782810517E-2</v>
      </c>
      <c r="K81">
        <f>'Linearisation Coefficients'!$B$4*$D81^3 + 'Linearisation Coefficients'!$C$4*$D81^2 + 'Linearisation Coefficients'!$D$4*$D81 + 'Linearisation Coefficients'!$E$4</f>
        <v>0.20123787362944162</v>
      </c>
      <c r="L81">
        <f>'Linearisation Coefficients'!$B$5*$E81^3 + 'Linearisation Coefficients'!$C$5*$E81^2 + 'Linearisation Coefficients'!$D$5*$E81 + 'Linearisation Coefficients'!$E$5</f>
        <v>0.30122081615874335</v>
      </c>
      <c r="M81">
        <f>'Linearisation Coefficients'!$B$6*$F81 ^3+ 'Linearisation Coefficients'!$C$6*$F81^2 + 'Linearisation Coefficients'!$D$6*$F81 + 'Linearisation Coefficients'!$E$6</f>
        <v>7.4143148432779998E-2</v>
      </c>
    </row>
    <row r="82" spans="1:13" x14ac:dyDescent="0.2">
      <c r="A82">
        <v>0.8</v>
      </c>
      <c r="B82" s="28" cm="1">
        <f t="array" ref="B82:F82">TRANSPOSE(MMULT(MINVERSE('A matrix'!$B$15:$F$19),TRANSPOSE(Stimulus!V82:Z82)))</f>
        <v>0.61463388750845516</v>
      </c>
      <c r="C82">
        <v>3.6636091602106319E-2</v>
      </c>
      <c r="D82">
        <v>0.26182039026960324</v>
      </c>
      <c r="E82">
        <v>0.3224252046492786</v>
      </c>
      <c r="F82">
        <v>9.7877368206595317E-2</v>
      </c>
      <c r="I82" s="28">
        <f>'Linearisation Coefficients'!$B$2*$B82^3 + 'Linearisation Coefficients'!$C$2*$B82^2 + 'Linearisation Coefficients'!$D$2*$B82 + 'Linearisation Coefficients'!$E$2</f>
        <v>0.59620015258927994</v>
      </c>
      <c r="J82">
        <f>'Linearisation Coefficients'!$B$3*$C82^3 + 'Linearisation Coefficients'!$C$3*$C82^2 + 'Linearisation Coefficients'!$D$3*$C82 + 'Linearisation Coefficients'!$E$3</f>
        <v>3.311996865808952E-2</v>
      </c>
      <c r="K82">
        <f>'Linearisation Coefficients'!$B$4*$D82^3 + 'Linearisation Coefficients'!$C$4*$D82^2 + 'Linearisation Coefficients'!$D$4*$D82 + 'Linearisation Coefficients'!$E$4</f>
        <v>0.26241015752516539</v>
      </c>
      <c r="L82">
        <f>'Linearisation Coefficients'!$B$5*$E82^3 + 'Linearisation Coefficients'!$C$5*$E82^2 + 'Linearisation Coefficients'!$D$5*$E82 + 'Linearisation Coefficients'!$E$5</f>
        <v>0.27045037834683117</v>
      </c>
      <c r="M82">
        <f>'Linearisation Coefficients'!$B$6*$F82 ^3+ 'Linearisation Coefficients'!$C$6*$F82^2 + 'Linearisation Coefficients'!$D$6*$F82 + 'Linearisation Coefficients'!$E$6</f>
        <v>9.1667700146265296E-2</v>
      </c>
    </row>
    <row r="83" spans="1:13" x14ac:dyDescent="0.2">
      <c r="A83">
        <v>0.81</v>
      </c>
      <c r="B83" s="28" cm="1">
        <f t="array" ref="B83:F83">TRANSPOSE(MMULT(MINVERSE('A matrix'!$B$15:$F$19),TRANSPOSE(Stimulus!V83:Z83)))</f>
        <v>0.38198158226377199</v>
      </c>
      <c r="C83">
        <v>4.4952820019679929E-2</v>
      </c>
      <c r="D83">
        <v>0.20493428158023463</v>
      </c>
      <c r="E83">
        <v>0.35443222138821318</v>
      </c>
      <c r="F83">
        <v>8.0541049734161652E-2</v>
      </c>
      <c r="I83" s="28">
        <f>'Linearisation Coefficients'!$B$2*$B83^3 + 'Linearisation Coefficients'!$C$2*$B83^2 + 'Linearisation Coefficients'!$D$2*$B83 + 'Linearisation Coefficients'!$E$2</f>
        <v>0.36419637962559387</v>
      </c>
      <c r="J83">
        <f>'Linearisation Coefficients'!$B$3*$C83^3 + 'Linearisation Coefficients'!$C$3*$C83^2 + 'Linearisation Coefficients'!$D$3*$C83 + 'Linearisation Coefficients'!$E$3</f>
        <v>4.0670960712979633E-2</v>
      </c>
      <c r="K83">
        <f>'Linearisation Coefficients'!$B$4*$D83^3 + 'Linearisation Coefficients'!$C$4*$D83^2 + 'Linearisation Coefficients'!$D$4*$D83 + 'Linearisation Coefficients'!$E$4</f>
        <v>0.20543178246269406</v>
      </c>
      <c r="L83">
        <f>'Linearisation Coefficients'!$B$5*$E83^3 + 'Linearisation Coefficients'!$C$5*$E83^2 + 'Linearisation Coefficients'!$D$5*$E83 + 'Linearisation Coefficients'!$E$5</f>
        <v>0.29909639528347959</v>
      </c>
      <c r="M83">
        <f>'Linearisation Coefficients'!$B$6*$F83 ^3+ 'Linearisation Coefficients'!$C$6*$F83^2 + 'Linearisation Coefficients'!$D$6*$F83 + 'Linearisation Coefficients'!$E$6</f>
        <v>7.5343001843186985E-2</v>
      </c>
    </row>
    <row r="84" spans="1:13" x14ac:dyDescent="0.2">
      <c r="A84">
        <v>0.82</v>
      </c>
      <c r="B84" s="28" cm="1">
        <f t="array" ref="B84:F84">TRANSPOSE(MMULT(MINVERSE('A matrix'!$B$15:$F$19),TRANSPOSE(Stimulus!V84:Z84)))</f>
        <v>0.51021438633084992</v>
      </c>
      <c r="C84">
        <v>4.0368823293199241E-2</v>
      </c>
      <c r="D84">
        <v>0.23628864629211854</v>
      </c>
      <c r="E84">
        <v>0.33679066180023054</v>
      </c>
      <c r="F84">
        <v>9.0096444973345124E-2</v>
      </c>
      <c r="I84" s="28">
        <f>'Linearisation Coefficients'!$B$2*$B84^3 + 'Linearisation Coefficients'!$C$2*$B84^2 + 'Linearisation Coefficients'!$D$2*$B84 + 'Linearisation Coefficients'!$E$2</f>
        <v>0.49105499534079167</v>
      </c>
      <c r="J84">
        <f>'Linearisation Coefficients'!$B$3*$C84^3 + 'Linearisation Coefficients'!$C$3*$C84^2 + 'Linearisation Coefficients'!$D$3*$C84 + 'Linearisation Coefficients'!$E$3</f>
        <v>3.6507525962097338E-2</v>
      </c>
      <c r="K84">
        <f>'Linearisation Coefficients'!$B$4*$D84^3 + 'Linearisation Coefficients'!$C$4*$D84^2 + 'Linearisation Coefficients'!$D$4*$D84 + 'Linearisation Coefficients'!$E$4</f>
        <v>0.23683930857487207</v>
      </c>
      <c r="L84">
        <f>'Linearisation Coefficients'!$B$5*$E84^3 + 'Linearisation Coefficients'!$C$5*$E84^2 + 'Linearisation Coefficients'!$D$5*$E84 + 'Linearisation Coefficients'!$E$5</f>
        <v>0.28325692493917459</v>
      </c>
      <c r="M84">
        <f>'Linearisation Coefficients'!$B$6*$F84 ^3+ 'Linearisation Coefficients'!$C$6*$F84^2 + 'Linearisation Coefficients'!$D$6*$F84 + 'Linearisation Coefficients'!$E$6</f>
        <v>8.4336056713539415E-2</v>
      </c>
    </row>
    <row r="85" spans="1:13" x14ac:dyDescent="0.2">
      <c r="A85">
        <v>0.83</v>
      </c>
      <c r="B85" s="28" cm="1">
        <f t="array" ref="B85:F85">TRANSPOSE(MMULT(MINVERSE('A matrix'!$B$15:$F$19),TRANSPOSE(Stimulus!V85:Z85)))</f>
        <v>0.4734642849970121</v>
      </c>
      <c r="C85">
        <v>4.1682545982473229E-2</v>
      </c>
      <c r="D85">
        <v>0.22730283264791962</v>
      </c>
      <c r="E85">
        <v>0.34184653737951054</v>
      </c>
      <c r="F85">
        <v>8.7357974533743832E-2</v>
      </c>
      <c r="I85" s="28">
        <f>'Linearisation Coefficients'!$B$2*$B85^3 + 'Linearisation Coefficients'!$C$2*$B85^2 + 'Linearisation Coefficients'!$D$2*$B85 + 'Linearisation Coefficients'!$E$2</f>
        <v>0.45444782290867197</v>
      </c>
      <c r="J85">
        <f>'Linearisation Coefficients'!$B$3*$C85^3 + 'Linearisation Coefficients'!$C$3*$C85^2 + 'Linearisation Coefficients'!$D$3*$C85 + 'Linearisation Coefficients'!$E$3</f>
        <v>3.7700344587379135E-2</v>
      </c>
      <c r="K85">
        <f>'Linearisation Coefficients'!$B$4*$D85^3 + 'Linearisation Coefficients'!$C$4*$D85^2 + 'Linearisation Coefficients'!$D$4*$D85 + 'Linearisation Coefficients'!$E$4</f>
        <v>0.2278388442771129</v>
      </c>
      <c r="L85">
        <f>'Linearisation Coefficients'!$B$5*$E85^3 + 'Linearisation Coefficients'!$C$5*$E85^2 + 'Linearisation Coefficients'!$D$5*$E85 + 'Linearisation Coefficients'!$E$5</f>
        <v>0.28778353395903838</v>
      </c>
      <c r="M85">
        <f>'Linearisation Coefficients'!$B$6*$F85 ^3+ 'Linearisation Coefficients'!$C$6*$F85^2 + 'Linearisation Coefficients'!$D$6*$F85 + 'Linearisation Coefficients'!$E$6</f>
        <v>8.1757553926785353E-2</v>
      </c>
    </row>
    <row r="86" spans="1:13" x14ac:dyDescent="0.2">
      <c r="A86">
        <v>0.84</v>
      </c>
      <c r="B86" s="28" cm="1">
        <f t="array" ref="B86:F86">TRANSPOSE(MMULT(MINVERSE('A matrix'!$B$15:$F$19),TRANSPOSE(Stimulus!V86:Z86)))</f>
        <v>0.58974868052558582</v>
      </c>
      <c r="C86">
        <v>3.7525674483625426E-2</v>
      </c>
      <c r="D86">
        <v>0.25573567691292243</v>
      </c>
      <c r="E86">
        <v>0.32584877371993448</v>
      </c>
      <c r="F86">
        <v>9.6023022198488017E-2</v>
      </c>
      <c r="I86" s="28">
        <f>'Linearisation Coefficients'!$B$2*$B86^3 + 'Linearisation Coefficients'!$C$2*$B86^2 + 'Linearisation Coefficients'!$D$2*$B86 + 'Linearisation Coefficients'!$E$2</f>
        <v>0.57098792092041528</v>
      </c>
      <c r="J86">
        <f>'Linearisation Coefficients'!$B$3*$C86^3 + 'Linearisation Coefficients'!$C$3*$C86^2 + 'Linearisation Coefficients'!$D$3*$C86 + 'Linearisation Coefficients'!$E$3</f>
        <v>3.3927069022482166E-2</v>
      </c>
      <c r="K86">
        <f>'Linearisation Coefficients'!$B$4*$D86^3 + 'Linearisation Coefficients'!$C$4*$D86^2 + 'Linearisation Coefficients'!$D$4*$D86 + 'Linearisation Coefficients'!$E$4</f>
        <v>0.25631646058610863</v>
      </c>
      <c r="L86">
        <f>'Linearisation Coefficients'!$B$5*$E86^3 + 'Linearisation Coefficients'!$C$5*$E86^2 + 'Linearisation Coefficients'!$D$5*$E86 + 'Linearisation Coefficients'!$E$5</f>
        <v>0.27349510435460828</v>
      </c>
      <c r="M86">
        <f>'Linearisation Coefficients'!$B$6*$F86 ^3+ 'Linearisation Coefficients'!$C$6*$F86^2 + 'Linearisation Coefficients'!$D$6*$F86 + 'Linearisation Coefficients'!$E$6</f>
        <v>8.9919721554465648E-2</v>
      </c>
    </row>
    <row r="87" spans="1:13" x14ac:dyDescent="0.2">
      <c r="A87">
        <v>0.85</v>
      </c>
      <c r="B87" s="28" cm="1">
        <f t="array" ref="B87:F87">TRANSPOSE(MMULT(MINVERSE('A matrix'!$B$15:$F$19),TRANSPOSE(Stimulus!V87:Z87)))</f>
        <v>0.48343290448452469</v>
      </c>
      <c r="C87">
        <v>4.1326193180000081E-2</v>
      </c>
      <c r="D87">
        <v>0.22974027237607197</v>
      </c>
      <c r="E87">
        <v>0.34047510987327811</v>
      </c>
      <c r="F87">
        <v>8.8100796153260053E-2</v>
      </c>
      <c r="I87" s="28">
        <f>'Linearisation Coefficients'!$B$2*$B87^3 + 'Linearisation Coefficients'!$C$2*$B87^2 + 'Linearisation Coefficients'!$D$2*$B87 + 'Linearisation Coefficients'!$E$2</f>
        <v>0.46435749837437207</v>
      </c>
      <c r="J87">
        <f>'Linearisation Coefficients'!$B$3*$C87^3 + 'Linearisation Coefficients'!$C$3*$C87^2 + 'Linearisation Coefficients'!$D$3*$C87 + 'Linearisation Coefficients'!$E$3</f>
        <v>3.7376757706690085E-2</v>
      </c>
      <c r="K87">
        <f>'Linearisation Coefficients'!$B$4*$D87^3 + 'Linearisation Coefficients'!$C$4*$D87^2 + 'Linearisation Coefficients'!$D$4*$D87 + 'Linearisation Coefficients'!$E$4</f>
        <v>0.23028030416752804</v>
      </c>
      <c r="L87">
        <f>'Linearisation Coefficients'!$B$5*$E87^3 + 'Linearisation Coefficients'!$C$5*$E87^2 + 'Linearisation Coefficients'!$D$5*$E87 + 'Linearisation Coefficients'!$E$5</f>
        <v>0.28655466363850007</v>
      </c>
      <c r="M87">
        <f>'Linearisation Coefficients'!$B$6*$F87 ^3+ 'Linearisation Coefficients'!$C$6*$F87^2 + 'Linearisation Coefficients'!$D$6*$F87 + 'Linearisation Coefficients'!$E$6</f>
        <v>8.2456888825349448E-2</v>
      </c>
    </row>
    <row r="88" spans="1:13" x14ac:dyDescent="0.2">
      <c r="A88">
        <v>0.86</v>
      </c>
      <c r="B88" s="28" cm="1">
        <f t="array" ref="B88:F88">TRANSPOSE(MMULT(MINVERSE('A matrix'!$B$15:$F$19),TRANSPOSE(Stimulus!V88:Z88)))</f>
        <v>0.45482259735013564</v>
      </c>
      <c r="C88">
        <v>4.2348938921246165E-2</v>
      </c>
      <c r="D88">
        <v>0.22274473008143869</v>
      </c>
      <c r="E88">
        <v>0.34441115760937668</v>
      </c>
      <c r="F88">
        <v>8.5968870593553071E-2</v>
      </c>
      <c r="I88" s="28">
        <f>'Linearisation Coefficients'!$B$2*$B88^3 + 'Linearisation Coefficients'!$C$2*$B88^2 + 'Linearisation Coefficients'!$D$2*$B88 + 'Linearisation Coefficients'!$E$2</f>
        <v>0.43595639202717035</v>
      </c>
      <c r="J88">
        <f>'Linearisation Coefficients'!$B$3*$C88^3 + 'Linearisation Coefficients'!$C$3*$C88^2 + 'Linearisation Coefficients'!$D$3*$C88 + 'Linearisation Coefficients'!$E$3</f>
        <v>3.8305523617736571E-2</v>
      </c>
      <c r="K88">
        <f>'Linearisation Coefficients'!$B$4*$D88^3 + 'Linearisation Coefficients'!$C$4*$D88^2 + 'Linearisation Coefficients'!$D$4*$D88 + 'Linearisation Coefficients'!$E$4</f>
        <v>0.22327313138212973</v>
      </c>
      <c r="L88">
        <f>'Linearisation Coefficients'!$B$5*$E88^3 + 'Linearisation Coefficients'!$C$5*$E88^2 + 'Linearisation Coefficients'!$D$5*$E88 + 'Linearisation Coefficients'!$E$5</f>
        <v>0.29008359110558679</v>
      </c>
      <c r="M88">
        <f>'Linearisation Coefficients'!$B$6*$F88 ^3+ 'Linearisation Coefficients'!$C$6*$F88^2 + 'Linearisation Coefficients'!$D$6*$F88 + 'Linearisation Coefficients'!$E$6</f>
        <v>8.0449961089457192E-2</v>
      </c>
    </row>
    <row r="89" spans="1:13" x14ac:dyDescent="0.2">
      <c r="A89">
        <v>0.87</v>
      </c>
      <c r="B89" s="28" cm="1">
        <f t="array" ref="B89:F89">TRANSPOSE(MMULT(MINVERSE('A matrix'!$B$15:$F$19),TRANSPOSE(Stimulus!V89:Z89)))</f>
        <v>0.35378214105335726</v>
      </c>
      <c r="C89">
        <v>4.5960878348728917E-2</v>
      </c>
      <c r="D89">
        <v>0.19803920063105607</v>
      </c>
      <c r="E89">
        <v>0.35831174446407954</v>
      </c>
      <c r="F89">
        <v>7.8439740258400281E-2</v>
      </c>
      <c r="I89" s="28">
        <f>'Linearisation Coefficients'!$B$2*$B89^3 + 'Linearisation Coefficients'!$C$2*$B89^2 + 'Linearisation Coefficients'!$D$2*$B89 + 'Linearisation Coefficients'!$E$2</f>
        <v>0.33662346066326748</v>
      </c>
      <c r="J89">
        <f>'Linearisation Coefficients'!$B$3*$C89^3 + 'Linearisation Coefficients'!$C$3*$C89^2 + 'Linearisation Coefficients'!$D$3*$C89 + 'Linearisation Coefficients'!$E$3</f>
        <v>4.1587027266763311E-2</v>
      </c>
      <c r="K89">
        <f>'Linearisation Coefficients'!$B$4*$D89^3 + 'Linearisation Coefficients'!$C$4*$D89^2 + 'Linearisation Coefficients'!$D$4*$D89 + 'Linearisation Coefficients'!$E$4</f>
        <v>0.1985242371357902</v>
      </c>
      <c r="L89">
        <f>'Linearisation Coefficients'!$B$5*$E89^3 + 'Linearisation Coefficients'!$C$5*$E89^2 + 'Linearisation Coefficients'!$D$5*$E89 + 'Linearisation Coefficients'!$E$5</f>
        <v>0.30259659428506241</v>
      </c>
      <c r="M89">
        <f>'Linearisation Coefficients'!$B$6*$F89 ^3+ 'Linearisation Coefficients'!$C$6*$F89^2 + 'Linearisation Coefficients'!$D$6*$F89 + 'Linearisation Coefficients'!$E$6</f>
        <v>7.3366918877023263E-2</v>
      </c>
    </row>
    <row r="90" spans="1:13" x14ac:dyDescent="0.2">
      <c r="A90">
        <v>0.88</v>
      </c>
      <c r="B90" s="28" cm="1">
        <f t="array" ref="B90:F90">TRANSPOSE(MMULT(MINVERSE('A matrix'!$B$15:$F$19),TRANSPOSE(Stimulus!V90:Z90)))</f>
        <v>0.46670410616496527</v>
      </c>
      <c r="C90">
        <v>4.1924205188648866E-2</v>
      </c>
      <c r="D90">
        <v>0.22564989279247771</v>
      </c>
      <c r="E90">
        <v>0.34277656537475365</v>
      </c>
      <c r="F90">
        <v>8.6854233068385356E-2</v>
      </c>
      <c r="I90" s="28">
        <f>'Linearisation Coefficients'!$B$2*$B90^3 + 'Linearisation Coefficients'!$C$2*$B90^2 + 'Linearisation Coefficients'!$D$2*$B90 + 'Linearisation Coefficients'!$E$2</f>
        <v>0.44773611689498355</v>
      </c>
      <c r="J90">
        <f>'Linearisation Coefficients'!$B$3*$C90^3 + 'Linearisation Coefficients'!$C$3*$C90^2 + 'Linearisation Coefficients'!$D$3*$C90 + 'Linearisation Coefficients'!$E$3</f>
        <v>3.7919796348908276E-2</v>
      </c>
      <c r="K90">
        <f>'Linearisation Coefficients'!$B$4*$D90^3 + 'Linearisation Coefficients'!$C$4*$D90^2 + 'Linearisation Coefficients'!$D$4*$D90 + 'Linearisation Coefficients'!$E$4</f>
        <v>0.22618315857274227</v>
      </c>
      <c r="L90">
        <f>'Linearisation Coefficients'!$B$5*$E90^3 + 'Linearisation Coefficients'!$C$5*$E90^2 + 'Linearisation Coefficients'!$D$5*$E90 + 'Linearisation Coefficients'!$E$5</f>
        <v>0.28861731615254954</v>
      </c>
      <c r="M90">
        <f>'Linearisation Coefficients'!$B$6*$F90 ^3+ 'Linearisation Coefficients'!$C$6*$F90^2 + 'Linearisation Coefficients'!$D$6*$F90 + 'Linearisation Coefficients'!$E$6</f>
        <v>8.128334295355831E-2</v>
      </c>
    </row>
    <row r="91" spans="1:13" x14ac:dyDescent="0.2">
      <c r="A91">
        <v>0.89</v>
      </c>
      <c r="B91" s="28" cm="1">
        <f t="array" ref="B91:F91">TRANSPOSE(MMULT(MINVERSE('A matrix'!$B$15:$F$19),TRANSPOSE(Stimulus!V91:Z91)))</f>
        <v>0.64874745862656669</v>
      </c>
      <c r="C91">
        <v>3.5416618164933494E-2</v>
      </c>
      <c r="D91">
        <v>0.27016154258428338</v>
      </c>
      <c r="E91">
        <v>0.31773204830744084</v>
      </c>
      <c r="F91">
        <v>0.10041937496863285</v>
      </c>
      <c r="I91" s="28">
        <f>'Linearisation Coefficients'!$B$2*$B91^3 + 'Linearisation Coefficients'!$C$2*$B91^2 + 'Linearisation Coefficients'!$D$2*$B91 + 'Linearisation Coefficients'!$E$2</f>
        <v>0.63092128707584771</v>
      </c>
      <c r="J91">
        <f>'Linearisation Coefficients'!$B$3*$C91^3 + 'Linearisation Coefficients'!$C$3*$C91^2 + 'Linearisation Coefficients'!$D$3*$C91 + 'Linearisation Coefficients'!$E$3</f>
        <v>3.2013789605899082E-2</v>
      </c>
      <c r="K91">
        <f>'Linearisation Coefficients'!$B$4*$D91^3 + 'Linearisation Coefficients'!$C$4*$D91^2 + 'Linearisation Coefficients'!$D$4*$D91 + 'Linearisation Coefficients'!$E$4</f>
        <v>0.27076328668590754</v>
      </c>
      <c r="L91">
        <f>'Linearisation Coefficients'!$B$5*$E91^3 + 'Linearisation Coefficients'!$C$5*$E91^2 + 'Linearisation Coefficients'!$D$5*$E91 + 'Linearisation Coefficients'!$E$5</f>
        <v>0.2662839150533699</v>
      </c>
      <c r="M91">
        <f>'Linearisation Coefficients'!$B$6*$F91 ^3+ 'Linearisation Coefficients'!$C$6*$F91^2 + 'Linearisation Coefficients'!$D$6*$F91 + 'Linearisation Coefficients'!$E$6</f>
        <v>9.4064612127054428E-2</v>
      </c>
    </row>
    <row r="92" spans="1:13" x14ac:dyDescent="0.2">
      <c r="A92">
        <v>0.9</v>
      </c>
      <c r="B92" s="28" cm="1">
        <f t="array" ref="B92:F92">TRANSPOSE(MMULT(MINVERSE('A matrix'!$B$15:$F$19),TRANSPOSE(Stimulus!V92:Z92)))</f>
        <v>0.2448936239229198</v>
      </c>
      <c r="C92">
        <v>4.9853365998115129E-2</v>
      </c>
      <c r="D92">
        <v>0.17141473192445278</v>
      </c>
      <c r="E92">
        <v>0.37329202409984852</v>
      </c>
      <c r="F92">
        <v>7.0325803845954327E-2</v>
      </c>
      <c r="I92" s="28">
        <f>'Linearisation Coefficients'!$B$2*$B92^3 + 'Linearisation Coefficients'!$C$2*$B92^2 + 'Linearisation Coefficients'!$D$2*$B92 + 'Linearisation Coefficients'!$E$2</f>
        <v>0.23121506572061618</v>
      </c>
      <c r="J92">
        <f>'Linearisation Coefficients'!$B$3*$C92^3 + 'Linearisation Coefficients'!$C$3*$C92^2 + 'Linearisation Coefficients'!$D$3*$C92 + 'Linearisation Coefficients'!$E$3</f>
        <v>4.5125972059064684E-2</v>
      </c>
      <c r="K92">
        <f>'Linearisation Coefficients'!$B$4*$D92^3 + 'Linearisation Coefficients'!$C$4*$D92^2 + 'Linearisation Coefficients'!$D$4*$D92 + 'Linearisation Coefficients'!$E$4</f>
        <v>0.17184897245838068</v>
      </c>
      <c r="L92">
        <f>'Linearisation Coefficients'!$B$5*$E92^3 + 'Linearisation Coefficients'!$C$5*$E92^2 + 'Linearisation Coefficients'!$D$5*$E92 + 'Linearisation Coefficients'!$E$5</f>
        <v>0.31617082476831004</v>
      </c>
      <c r="M92">
        <f>'Linearisation Coefficients'!$B$6*$F92 ^3+ 'Linearisation Coefficients'!$C$6*$F92^2 + 'Linearisation Coefficients'!$D$6*$F92 + 'Linearisation Coefficients'!$E$6</f>
        <v>6.5741804170329918E-2</v>
      </c>
    </row>
    <row r="93" spans="1:13" x14ac:dyDescent="0.2">
      <c r="A93">
        <v>0.91</v>
      </c>
      <c r="B93" s="28" cm="1">
        <f t="array" ref="B93:F93">TRANSPOSE(MMULT(MINVERSE('A matrix'!$B$15:$F$19),TRANSPOSE(Stimulus!V93:Z93)))</f>
        <v>0.18046866445873055</v>
      </c>
      <c r="C93">
        <v>5.2156394505025239E-2</v>
      </c>
      <c r="D93">
        <v>0.1556621038018402</v>
      </c>
      <c r="E93">
        <v>0.3821552535176993</v>
      </c>
      <c r="F93">
        <v>6.5525113761795595E-2</v>
      </c>
      <c r="I93" s="28">
        <f>'Linearisation Coefficients'!$B$2*$B93^3 + 'Linearisation Coefficients'!$C$2*$B93^2 + 'Linearisation Coefficients'!$D$2*$B93 + 'Linearisation Coefficients'!$E$2</f>
        <v>0.16962191400684992</v>
      </c>
      <c r="J93">
        <f>'Linearisation Coefficients'!$B$3*$C93^3 + 'Linearisation Coefficients'!$C$3*$C93^2 + 'Linearisation Coefficients'!$D$3*$C93 + 'Linearisation Coefficients'!$E$3</f>
        <v>4.722107521967811E-2</v>
      </c>
      <c r="K93">
        <f>'Linearisation Coefficients'!$B$4*$D93^3 + 'Linearisation Coefficients'!$C$4*$D93^2 + 'Linearisation Coefficients'!$D$4*$D93 + 'Linearisation Coefficients'!$E$4</f>
        <v>0.15606426860861825</v>
      </c>
      <c r="L93">
        <f>'Linearisation Coefficients'!$B$5*$E93^3 + 'Linearisation Coefficients'!$C$5*$E93^2 + 'Linearisation Coefficients'!$D$5*$E93 + 'Linearisation Coefficients'!$E$5</f>
        <v>0.32424673389773123</v>
      </c>
      <c r="M93">
        <f>'Linearisation Coefficients'!$B$6*$F93 ^3+ 'Linearisation Coefficients'!$C$6*$F93^2 + 'Linearisation Coefficients'!$D$6*$F93 + 'Linearisation Coefficients'!$E$6</f>
        <v>6.1234268344620993E-2</v>
      </c>
    </row>
    <row r="94" spans="1:13" x14ac:dyDescent="0.2">
      <c r="A94">
        <v>0.92</v>
      </c>
      <c r="B94" s="28" cm="1">
        <f t="array" ref="B94:F94">TRANSPOSE(MMULT(MINVERSE('A matrix'!$B$15:$F$19),TRANSPOSE(Stimulus!V94:Z94)))</f>
        <v>0.53200699456712863</v>
      </c>
      <c r="C94">
        <v>3.9589792954251635E-2</v>
      </c>
      <c r="D94">
        <v>0.241617184427384</v>
      </c>
      <c r="E94">
        <v>0.33379255535176933</v>
      </c>
      <c r="F94">
        <v>9.1720342902624985E-2</v>
      </c>
      <c r="I94" s="28">
        <f>'Linearisation Coefficients'!$B$2*$B94^3 + 'Linearisation Coefficients'!$C$2*$B94^2 + 'Linearisation Coefficients'!$D$2*$B94 + 'Linearisation Coefficients'!$E$2</f>
        <v>0.512859826012241</v>
      </c>
      <c r="J94">
        <f>'Linearisation Coefficients'!$B$3*$C94^3 + 'Linearisation Coefficients'!$C$3*$C94^2 + 'Linearisation Coefficients'!$D$3*$C94 + 'Linearisation Coefficients'!$E$3</f>
        <v>3.5800333502325518E-2</v>
      </c>
      <c r="K94">
        <f>'Linearisation Coefficients'!$B$4*$D94^3 + 'Linearisation Coefficients'!$C$4*$D94^2 + 'Linearisation Coefficients'!$D$4*$D94 + 'Linearisation Coefficients'!$E$4</f>
        <v>0.24217631486836932</v>
      </c>
      <c r="L94">
        <f>'Linearisation Coefficients'!$B$5*$E94^3 + 'Linearisation Coefficients'!$C$5*$E94^2 + 'Linearisation Coefficients'!$D$5*$E94 + 'Linearisation Coefficients'!$E$5</f>
        <v>0.28057747108808229</v>
      </c>
      <c r="M94">
        <f>'Linearisation Coefficients'!$B$6*$F94 ^3+ 'Linearisation Coefficients'!$C$6*$F94^2 + 'Linearisation Coefficients'!$D$6*$F94 + 'Linearisation Coefficients'!$E$6</f>
        <v>8.5865548058143462E-2</v>
      </c>
    </row>
    <row r="95" spans="1:13" x14ac:dyDescent="0.2">
      <c r="A95">
        <v>0.93</v>
      </c>
      <c r="B95" s="28" cm="1">
        <f t="array" ref="B95:F95">TRANSPOSE(MMULT(MINVERSE('A matrix'!$B$15:$F$19),TRANSPOSE(Stimulus!V95:Z95)))</f>
        <v>0.65342203316728442</v>
      </c>
      <c r="C95">
        <v>3.5249514009735167E-2</v>
      </c>
      <c r="D95">
        <v>0.27130452870307598</v>
      </c>
      <c r="E95">
        <v>0.31708894620959249</v>
      </c>
      <c r="F95">
        <v>0.10076770555094006</v>
      </c>
      <c r="I95" s="28">
        <f>'Linearisation Coefficients'!$B$2*$B95^3 + 'Linearisation Coefficients'!$C$2*$B95^2 + 'Linearisation Coefficients'!$D$2*$B95 + 'Linearisation Coefficients'!$E$2</f>
        <v>0.63569357061951659</v>
      </c>
      <c r="J95">
        <f>'Linearisation Coefficients'!$B$3*$C95^3 + 'Linearisation Coefficients'!$C$3*$C95^2 + 'Linearisation Coefficients'!$D$3*$C95 + 'Linearisation Coefficients'!$E$3</f>
        <v>3.1862230350285778E-2</v>
      </c>
      <c r="K95">
        <f>'Linearisation Coefficients'!$B$4*$D95^3 + 'Linearisation Coefficients'!$C$4*$D95^2 + 'Linearisation Coefficients'!$D$4*$D95 + 'Linearisation Coefficients'!$E$4</f>
        <v>0.27190788366266505</v>
      </c>
      <c r="L95">
        <f>'Linearisation Coefficients'!$B$5*$E95^3 + 'Linearisation Coefficients'!$C$5*$E95^2 + 'Linearisation Coefficients'!$D$5*$E95 + 'Linearisation Coefficients'!$E$5</f>
        <v>0.26571364510020695</v>
      </c>
      <c r="M95">
        <f>'Linearisation Coefficients'!$B$6*$F95 ^3+ 'Linearisation Coefficients'!$C$6*$F95^2 + 'Linearisation Coefficients'!$D$6*$F95 + 'Linearisation Coefficients'!$E$6</f>
        <v>9.4393125099421299E-2</v>
      </c>
    </row>
    <row r="96" spans="1:13" x14ac:dyDescent="0.2">
      <c r="A96">
        <v>0.94</v>
      </c>
      <c r="B96" s="28" cm="1">
        <f t="array" ref="B96:F96">TRANSPOSE(MMULT(MINVERSE('A matrix'!$B$15:$F$19),TRANSPOSE(Stimulus!V96:Z96)))</f>
        <v>0.64762633962237093</v>
      </c>
      <c r="C96">
        <v>3.5456695319001919E-2</v>
      </c>
      <c r="D96">
        <v>0.26988741636206837</v>
      </c>
      <c r="E96">
        <v>0.31788628565615618</v>
      </c>
      <c r="F96">
        <v>0.10033583366831456</v>
      </c>
      <c r="I96" s="28">
        <f>'Linearisation Coefficients'!$B$2*$B96^3 + 'Linearisation Coefficients'!$C$2*$B96^2 + 'Linearisation Coefficients'!$D$2*$B96 + 'Linearisation Coefficients'!$E$2</f>
        <v>0.62977725416806829</v>
      </c>
      <c r="J96">
        <f>'Linearisation Coefficients'!$B$3*$C96^3 + 'Linearisation Coefficients'!$C$3*$C96^2 + 'Linearisation Coefficients'!$D$3*$C96 + 'Linearisation Coefficients'!$E$3</f>
        <v>3.2050139297821419E-2</v>
      </c>
      <c r="K96">
        <f>'Linearisation Coefficients'!$B$4*$D96^3 + 'Linearisation Coefficients'!$C$4*$D96^2 + 'Linearisation Coefficients'!$D$4*$D96 + 'Linearisation Coefficients'!$E$4</f>
        <v>0.27048877304202007</v>
      </c>
      <c r="L96">
        <f>'Linearisation Coefficients'!$B$5*$E96^3 + 'Linearisation Coefficients'!$C$5*$E96^2 + 'Linearisation Coefficients'!$D$5*$E96 + 'Linearisation Coefficients'!$E$5</f>
        <v>0.26642070839022258</v>
      </c>
      <c r="M96">
        <f>'Linearisation Coefficients'!$B$6*$F96 ^3+ 'Linearisation Coefficients'!$C$6*$F96^2 + 'Linearisation Coefficients'!$D$6*$F96 + 'Linearisation Coefficients'!$E$6</f>
        <v>9.3985826070185824E-2</v>
      </c>
    </row>
    <row r="97" spans="1:13" x14ac:dyDescent="0.2">
      <c r="A97">
        <v>0.95</v>
      </c>
      <c r="B97" s="28" cm="1">
        <f t="array" ref="B97:F97">TRANSPOSE(MMULT(MINVERSE('A matrix'!$B$15:$F$19),TRANSPOSE(Stimulus!V97:Z97)))</f>
        <v>0.69937897773409174</v>
      </c>
      <c r="C97">
        <v>3.3606670082348994E-2</v>
      </c>
      <c r="D97">
        <v>0.2825415192023073</v>
      </c>
      <c r="E97">
        <v>0.31076644408577647</v>
      </c>
      <c r="F97">
        <v>0.10419223309298309</v>
      </c>
      <c r="I97" s="28">
        <f>'Linearisation Coefficients'!$B$2*$B97^3 + 'Linearisation Coefficients'!$C$2*$B97^2 + 'Linearisation Coefficients'!$D$2*$B97 + 'Linearisation Coefficients'!$E$2</f>
        <v>0.68279843845433708</v>
      </c>
      <c r="J97">
        <f>'Linearisation Coefficients'!$B$3*$C97^3 + 'Linearisation Coefficients'!$C$3*$C97^2 + 'Linearisation Coefficients'!$D$3*$C97 + 'Linearisation Coefficients'!$E$3</f>
        <v>3.0372471393437336E-2</v>
      </c>
      <c r="K97">
        <f>'Linearisation Coefficients'!$B$4*$D97^3 + 'Linearisation Coefficients'!$C$4*$D97^2 + 'Linearisation Coefficients'!$D$4*$D97 + 'Linearisation Coefficients'!$E$4</f>
        <v>0.28316032413436848</v>
      </c>
      <c r="L97">
        <f>'Linearisation Coefficients'!$B$5*$E97^3 + 'Linearisation Coefficients'!$C$5*$E97^2 + 'Linearisation Coefficients'!$D$5*$E97 + 'Linearisation Coefficients'!$E$5</f>
        <v>0.26011557660955947</v>
      </c>
      <c r="M97">
        <f>'Linearisation Coefficients'!$B$6*$F97 ^3+ 'Linearisation Coefficients'!$C$6*$F97^2 + 'Linearisation Coefficients'!$D$6*$F97 + 'Linearisation Coefficients'!$E$6</f>
        <v>9.7623651548101639E-2</v>
      </c>
    </row>
    <row r="98" spans="1:13" x14ac:dyDescent="0.2">
      <c r="A98">
        <v>0.96</v>
      </c>
      <c r="B98" s="28" cm="1">
        <f t="array" ref="B98:F98">TRANSPOSE(MMULT(MINVERSE('A matrix'!$B$15:$F$19),TRANSPOSE(Stimulus!V98:Z98)))</f>
        <v>0.32897126961553314</v>
      </c>
      <c r="C98">
        <v>4.6847803923503295E-2</v>
      </c>
      <c r="D98">
        <v>0.19197266315228201</v>
      </c>
      <c r="E98">
        <v>0.36172508686179516</v>
      </c>
      <c r="F98">
        <v>7.6590933437542308E-2</v>
      </c>
      <c r="I98" s="28">
        <f>'Linearisation Coefficients'!$B$2*$B98^3 + 'Linearisation Coefficients'!$C$2*$B98^2 + 'Linearisation Coefficients'!$D$2*$B98 + 'Linearisation Coefficients'!$E$2</f>
        <v>0.3124583214260806</v>
      </c>
      <c r="J98">
        <f>'Linearisation Coefficients'!$B$3*$C98^3 + 'Linearisation Coefficients'!$C$3*$C98^2 + 'Linearisation Coefficients'!$D$3*$C98 + 'Linearisation Coefficients'!$E$3</f>
        <v>4.2393162415253934E-2</v>
      </c>
      <c r="K98">
        <f>'Linearisation Coefficients'!$B$4*$D98^3 + 'Linearisation Coefficients'!$C$4*$D98^2 + 'Linearisation Coefficients'!$D$4*$D98 + 'Linearisation Coefficients'!$E$4</f>
        <v>0.19244649946474898</v>
      </c>
      <c r="L98">
        <f>'Linearisation Coefficients'!$B$5*$E98^3 + 'Linearisation Coefficients'!$C$5*$E98^2 + 'Linearisation Coefficients'!$D$5*$E98 + 'Linearisation Coefficients'!$E$5</f>
        <v>0.30568132797996772</v>
      </c>
      <c r="M98">
        <f>'Linearisation Coefficients'!$B$6*$F98 ^3+ 'Linearisation Coefficients'!$C$6*$F98^2 + 'Linearisation Coefficients'!$D$6*$F98 + 'Linearisation Coefficients'!$E$6</f>
        <v>7.1628756024002663E-2</v>
      </c>
    </row>
    <row r="99" spans="1:13" x14ac:dyDescent="0.2">
      <c r="A99">
        <v>0.97</v>
      </c>
      <c r="B99" s="28" cm="1">
        <f t="array" ref="B99:F99">TRANSPOSE(MMULT(MINVERSE('A matrix'!$B$15:$F$19),TRANSPOSE(Stimulus!V99:Z99)))</f>
        <v>0.55348801740873776</v>
      </c>
      <c r="C99">
        <v>3.8821901000989173E-2</v>
      </c>
      <c r="D99">
        <v>0.24686953642467624</v>
      </c>
      <c r="E99">
        <v>0.33083731509770065</v>
      </c>
      <c r="F99">
        <v>9.3321022735580628E-2</v>
      </c>
      <c r="I99" s="28">
        <f>'Linearisation Coefficients'!$B$2*$B99^3 + 'Linearisation Coefficients'!$C$2*$B99^2 + 'Linearisation Coefficients'!$D$2*$B99 + 'Linearisation Coefficients'!$E$2</f>
        <v>0.53442424356238649</v>
      </c>
      <c r="J99">
        <f>'Linearisation Coefficients'!$B$3*$C99^3 + 'Linearisation Coefficients'!$C$3*$C99^2 + 'Linearisation Coefficients'!$D$3*$C99 + 'Linearisation Coefficients'!$E$3</f>
        <v>3.5103356039473871E-2</v>
      </c>
      <c r="K99">
        <f>'Linearisation Coefficients'!$B$4*$D99^3 + 'Linearisation Coefficients'!$C$4*$D99^2 + 'Linearisation Coefficients'!$D$4*$D99 + 'Linearisation Coefficients'!$E$4</f>
        <v>0.24743685484927944</v>
      </c>
      <c r="L99">
        <f>'Linearisation Coefficients'!$B$5*$E99^3 + 'Linearisation Coefficients'!$C$5*$E99^2 + 'Linearisation Coefficients'!$D$5*$E99 + 'Linearisation Coefficients'!$E$5</f>
        <v>0.27793980182806899</v>
      </c>
      <c r="M99">
        <f>'Linearisation Coefficients'!$B$6*$F99 ^3+ 'Linearisation Coefficients'!$C$6*$F99^2 + 'Linearisation Coefficients'!$D$6*$F99 + 'Linearisation Coefficients'!$E$6</f>
        <v>8.7373501696504041E-2</v>
      </c>
    </row>
    <row r="100" spans="1:13" x14ac:dyDescent="0.2">
      <c r="A100">
        <v>0.98</v>
      </c>
      <c r="B100" s="28" cm="1">
        <f t="array" ref="B100:F100">TRANSPOSE(MMULT(MINVERSE('A matrix'!$B$15:$F$19),TRANSPOSE(Stimulus!V100:Z100)))</f>
        <v>0.40566906260316271</v>
      </c>
      <c r="C100">
        <v>4.4106052820566455E-2</v>
      </c>
      <c r="D100">
        <v>0.21072613728416489</v>
      </c>
      <c r="E100">
        <v>0.35117342892136483</v>
      </c>
      <c r="F100">
        <v>8.2306145947334319E-2</v>
      </c>
      <c r="I100" s="28">
        <f>'Linearisation Coefficients'!$B$2*$B100^3 + 'Linearisation Coefficients'!$C$2*$B100^2 + 'Linearisation Coefficients'!$D$2*$B100 + 'Linearisation Coefficients'!$E$2</f>
        <v>0.3874467586088744</v>
      </c>
      <c r="J100">
        <f>'Linearisation Coefficients'!$B$3*$C100^3 + 'Linearisation Coefficients'!$C$3*$C100^2 + 'Linearisation Coefficients'!$D$3*$C100 + 'Linearisation Coefficients'!$E$3</f>
        <v>3.9901603947602754E-2</v>
      </c>
      <c r="K100">
        <f>'Linearisation Coefficients'!$B$4*$D100^3 + 'Linearisation Coefficients'!$C$4*$D100^2 + 'Linearisation Coefficients'!$D$4*$D100 + 'Linearisation Coefficients'!$E$4</f>
        <v>0.21123389107970453</v>
      </c>
      <c r="L100">
        <f>'Linearisation Coefficients'!$B$5*$E100^3 + 'Linearisation Coefficients'!$C$5*$E100^2 + 'Linearisation Coefficients'!$D$5*$E100 + 'Linearisation Coefficients'!$E$5</f>
        <v>0.29616100268350148</v>
      </c>
      <c r="M100">
        <f>'Linearisation Coefficients'!$B$6*$F100 ^3+ 'Linearisation Coefficients'!$C$6*$F100^2 + 'Linearisation Coefficients'!$D$6*$F100 + 'Linearisation Coefficients'!$E$6</f>
        <v>7.7003343104098745E-2</v>
      </c>
    </row>
    <row r="101" spans="1:13" x14ac:dyDescent="0.2">
      <c r="A101">
        <v>0.99</v>
      </c>
      <c r="B101" s="28" cm="1">
        <f t="array" ref="B101:F101">TRANSPOSE(MMULT(MINVERSE('A matrix'!$B$15:$F$19),TRANSPOSE(Stimulus!V101:Z101)))</f>
        <v>0.40758521916303003</v>
      </c>
      <c r="C101">
        <v>4.4037555095185255E-2</v>
      </c>
      <c r="D101">
        <v>0.21119465914220426</v>
      </c>
      <c r="E101">
        <v>0.35090981470520033</v>
      </c>
      <c r="F101">
        <v>8.2448930263740894E-2</v>
      </c>
      <c r="I101" s="28">
        <f>'Linearisation Coefficients'!$B$2*$B101^3 + 'Linearisation Coefficients'!$C$2*$B101^2 + 'Linearisation Coefficients'!$D$2*$B101 + 'Linearisation Coefficients'!$E$2</f>
        <v>0.38933114065333319</v>
      </c>
      <c r="J101">
        <f>'Linearisation Coefficients'!$B$3*$C101^3 + 'Linearisation Coefficients'!$C$3*$C101^2 + 'Linearisation Coefficients'!$D$3*$C101 + 'Linearisation Coefficients'!$E$3</f>
        <v>3.9839373688631309E-2</v>
      </c>
      <c r="K101">
        <f>'Linearisation Coefficients'!$B$4*$D101^3 + 'Linearisation Coefficients'!$C$4*$D101^2 + 'Linearisation Coefficients'!$D$4*$D101 + 'Linearisation Coefficients'!$E$4</f>
        <v>0.21170323369333816</v>
      </c>
      <c r="L101">
        <f>'Linearisation Coefficients'!$B$5*$E101^3 + 'Linearisation Coefficients'!$C$5*$E101^2 + 'Linearisation Coefficients'!$D$5*$E101 + 'Linearisation Coefficients'!$E$5</f>
        <v>0.29592373883544199</v>
      </c>
      <c r="M101">
        <f>'Linearisation Coefficients'!$B$6*$F101 ^3+ 'Linearisation Coefficients'!$C$6*$F101^2 + 'Linearisation Coefficients'!$D$6*$F101 + 'Linearisation Coefficients'!$E$6</f>
        <v>7.7137670832119004E-2</v>
      </c>
    </row>
    <row r="102" spans="1:13" x14ac:dyDescent="0.2">
      <c r="A102">
        <v>1</v>
      </c>
      <c r="B102" s="28" cm="1">
        <f t="array" ref="B102:F102">TRANSPOSE(MMULT(MINVERSE('A matrix'!$B$15:$F$19),TRANSPOSE(Stimulus!V102:Z102)))</f>
        <v>0.42181024156700531</v>
      </c>
      <c r="C102">
        <v>4.3529046709921915E-2</v>
      </c>
      <c r="D102">
        <v>0.21467283731770181</v>
      </c>
      <c r="E102">
        <v>0.34895281483916918</v>
      </c>
      <c r="F102">
        <v>8.3508921990078977E-2</v>
      </c>
      <c r="I102" s="28">
        <f>'Linearisation Coefficients'!$B$2*$B102^3 + 'Linearisation Coefficients'!$C$2*$B102^2 + 'Linearisation Coefficients'!$D$2*$B102 + 'Linearisation Coefficients'!$E$2</f>
        <v>0.40333713583558134</v>
      </c>
      <c r="J102">
        <f>'Linearisation Coefficients'!$B$3*$C102^3 + 'Linearisation Coefficients'!$C$3*$C102^2 + 'Linearisation Coefficients'!$D$3*$C102 + 'Linearisation Coefficients'!$E$3</f>
        <v>3.9377418935113866E-2</v>
      </c>
      <c r="K102">
        <f>'Linearisation Coefficients'!$B$4*$D102^3 + 'Linearisation Coefficients'!$C$4*$D102^2 + 'Linearisation Coefficients'!$D$4*$D102 + 'Linearisation Coefficients'!$E$4</f>
        <v>0.21518746462970254</v>
      </c>
      <c r="L102">
        <f>'Linearisation Coefficients'!$B$5*$E102^3 + 'Linearisation Coefficients'!$C$5*$E102^2 + 'Linearisation Coefficients'!$D$5*$E102 + 'Linearisation Coefficients'!$E$5</f>
        <v>0.29416324097434282</v>
      </c>
      <c r="M102">
        <f>'Linearisation Coefficients'!$B$6*$F102 ^3+ 'Linearisation Coefficients'!$C$6*$F102^2 + 'Linearisation Coefficients'!$D$6*$F102 + 'Linearisation Coefficients'!$E$6</f>
        <v>7.813496451761727E-2</v>
      </c>
    </row>
    <row r="103" spans="1:13" x14ac:dyDescent="0.2">
      <c r="A103">
        <v>1.01</v>
      </c>
      <c r="B103" s="28" cm="1">
        <f t="array" ref="B103:F103">TRANSPOSE(MMULT(MINVERSE('A matrix'!$B$15:$F$19),TRANSPOSE(Stimulus!V103:Z103)))</f>
        <v>0.40094797803609117</v>
      </c>
      <c r="C103">
        <v>4.4274819590959913E-2</v>
      </c>
      <c r="D103">
        <v>0.20957177894014722</v>
      </c>
      <c r="E103">
        <v>0.35182292961126937</v>
      </c>
      <c r="F103">
        <v>8.1954349624044132E-2</v>
      </c>
      <c r="I103" s="28">
        <f>'Linearisation Coefficients'!$B$2*$B103^3 + 'Linearisation Coefficients'!$C$2*$B103^2 + 'Linearisation Coefficients'!$D$2*$B103 + 'Linearisation Coefficients'!$E$2</f>
        <v>0.38280625565980547</v>
      </c>
      <c r="J103">
        <f>'Linearisation Coefficients'!$B$3*$C103^3 + 'Linearisation Coefficients'!$C$3*$C103^2 + 'Linearisation Coefficients'!$D$3*$C103 + 'Linearisation Coefficients'!$E$3</f>
        <v>4.0054932248704003E-2</v>
      </c>
      <c r="K103">
        <f>'Linearisation Coefficients'!$B$4*$D103^3 + 'Linearisation Coefficients'!$C$4*$D103^2 + 'Linearisation Coefficients'!$D$4*$D103 + 'Linearisation Coefficients'!$E$4</f>
        <v>0.21007750502488329</v>
      </c>
      <c r="L103">
        <f>'Linearisation Coefficients'!$B$5*$E103^3 + 'Linearisation Coefficients'!$C$5*$E103^2 + 'Linearisation Coefficients'!$D$5*$E103 + 'Linearisation Coefficients'!$E$5</f>
        <v>0.29674570139366152</v>
      </c>
      <c r="M103">
        <f>'Linearisation Coefficients'!$B$6*$F103 ^3+ 'Linearisation Coefficients'!$C$6*$F103^2 + 'Linearisation Coefficients'!$D$6*$F103 + 'Linearisation Coefficients'!$E$6</f>
        <v>7.6672393480239798E-2</v>
      </c>
    </row>
    <row r="104" spans="1:13" x14ac:dyDescent="0.2">
      <c r="A104">
        <v>1.02</v>
      </c>
      <c r="B104" s="28" cm="1">
        <f t="array" ref="B104:F104">TRANSPOSE(MMULT(MINVERSE('A matrix'!$B$15:$F$19),TRANSPOSE(Stimulus!V104:Z104)))</f>
        <v>0.27914109460752279</v>
      </c>
      <c r="C104">
        <v>4.8629105991866345E-2</v>
      </c>
      <c r="D104">
        <v>0.17978862419107511</v>
      </c>
      <c r="E104">
        <v>0.36858044659660649</v>
      </c>
      <c r="F104">
        <v>7.2877788267682764E-2</v>
      </c>
      <c r="I104" s="28">
        <f>'Linearisation Coefficients'!$B$2*$B104^3 + 'Linearisation Coefficients'!$C$2*$B104^2 + 'Linearisation Coefficients'!$D$2*$B104 + 'Linearisation Coefficients'!$E$2</f>
        <v>0.26418872764216828</v>
      </c>
      <c r="J104">
        <f>'Linearisation Coefficients'!$B$3*$C104^3 + 'Linearisation Coefficients'!$C$3*$C104^2 + 'Linearisation Coefficients'!$D$3*$C104 + 'Linearisation Coefficients'!$E$3</f>
        <v>4.4012621462920495E-2</v>
      </c>
      <c r="K104">
        <f>'Linearisation Coefficients'!$B$4*$D104^3 + 'Linearisation Coefficients'!$C$4*$D104^2 + 'Linearisation Coefficients'!$D$4*$D104 + 'Linearisation Coefficients'!$E$4</f>
        <v>0.18023930080966938</v>
      </c>
      <c r="L104">
        <f>'Linearisation Coefficients'!$B$5*$E104^3 + 'Linearisation Coefficients'!$C$5*$E104^2 + 'Linearisation Coefficients'!$D$5*$E104 + 'Linearisation Coefficients'!$E$5</f>
        <v>0.31189134809695779</v>
      </c>
      <c r="M104">
        <f>'Linearisation Coefficients'!$B$6*$F104 ^3+ 'Linearisation Coefficients'!$C$6*$F104^2 + 'Linearisation Coefficients'!$D$6*$F104 + 'Linearisation Coefficients'!$E$6</f>
        <v>6.8139142549759779E-2</v>
      </c>
    </row>
    <row r="105" spans="1:13" x14ac:dyDescent="0.2">
      <c r="A105">
        <v>1.03</v>
      </c>
      <c r="B105" s="28" cm="1">
        <f t="array" ref="B105:F105">TRANSPOSE(MMULT(MINVERSE('A matrix'!$B$15:$F$19),TRANSPOSE(Stimulus!V105:Z105)))</f>
        <v>0.73663988305930372</v>
      </c>
      <c r="C105">
        <v>3.2274687449050765E-2</v>
      </c>
      <c r="D105">
        <v>0.29165223017491093</v>
      </c>
      <c r="E105">
        <v>0.30564029491997413</v>
      </c>
      <c r="F105">
        <v>0.10696876660125676</v>
      </c>
      <c r="I105" s="28">
        <f>'Linearisation Coefficients'!$B$2*$B105^3 + 'Linearisation Coefficients'!$C$2*$B105^2 + 'Linearisation Coefficients'!$D$2*$B105 + 'Linearisation Coefficients'!$E$2</f>
        <v>0.72124219631499797</v>
      </c>
      <c r="J105">
        <f>'Linearisation Coefficients'!$B$3*$C105^3 + 'Linearisation Coefficients'!$C$3*$C105^2 + 'Linearisation Coefficients'!$D$3*$C105 + 'Linearisation Coefficients'!$E$3</f>
        <v>2.9164951828255285E-2</v>
      </c>
      <c r="K105">
        <f>'Linearisation Coefficients'!$B$4*$D105^3 + 'Linearisation Coefficients'!$C$4*$D105^2 + 'Linearisation Coefficients'!$D$4*$D105 + 'Linearisation Coefficients'!$E$4</f>
        <v>0.29228304949391865</v>
      </c>
      <c r="L105">
        <f>'Linearisation Coefficients'!$B$5*$E105^3 + 'Linearisation Coefficients'!$C$5*$E105^2 + 'Linearisation Coefficients'!$D$5*$E105 + 'Linearisation Coefficients'!$E$5</f>
        <v>0.25558789412488153</v>
      </c>
      <c r="M105">
        <f>'Linearisation Coefficients'!$B$6*$F105 ^3+ 'Linearisation Coefficients'!$C$6*$F105^2 + 'Linearisation Coefficients'!$D$6*$F105 + 'Linearisation Coefficients'!$E$6</f>
        <v>0.10024400139937129</v>
      </c>
    </row>
    <row r="106" spans="1:13" x14ac:dyDescent="0.2">
      <c r="A106">
        <v>1.04</v>
      </c>
      <c r="B106" s="28" cm="1">
        <f t="array" ref="B106:F106">TRANSPOSE(MMULT(MINVERSE('A matrix'!$B$15:$F$19),TRANSPOSE(Stimulus!V106:Z106)))</f>
        <v>0.46903470543583969</v>
      </c>
      <c r="C106">
        <v>4.1840892190027734E-2</v>
      </c>
      <c r="D106">
        <v>0.22621975056068222</v>
      </c>
      <c r="E106">
        <v>0.34245593442378985</v>
      </c>
      <c r="F106">
        <v>8.7027899996589775E-2</v>
      </c>
      <c r="I106" s="28">
        <f>'Linearisation Coefficients'!$B$2*$B106^3 + 'Linearisation Coefficients'!$C$2*$B106^2 + 'Linearisation Coefficients'!$D$2*$B106 + 'Linearisation Coefficients'!$E$2</f>
        <v>0.4500492303853319</v>
      </c>
      <c r="J106">
        <f>'Linearisation Coefficients'!$B$3*$C106^3 + 'Linearisation Coefficients'!$C$3*$C106^2 + 'Linearisation Coefficients'!$D$3*$C106 + 'Linearisation Coefficients'!$E$3</f>
        <v>3.7844138304314136E-2</v>
      </c>
      <c r="K106">
        <f>'Linearisation Coefficients'!$B$4*$D106^3 + 'Linearisation Coefficients'!$C$4*$D106^2 + 'Linearisation Coefficients'!$D$4*$D106 + 'Linearisation Coefficients'!$E$4</f>
        <v>0.22675396477389528</v>
      </c>
      <c r="L106">
        <f>'Linearisation Coefficients'!$B$5*$E106^3 + 'Linearisation Coefficients'!$C$5*$E106^2 + 'Linearisation Coefficients'!$D$5*$E106 + 'Linearisation Coefficients'!$E$5</f>
        <v>0.28832982714708261</v>
      </c>
      <c r="M106">
        <f>'Linearisation Coefficients'!$B$6*$F106 ^3+ 'Linearisation Coefficients'!$C$6*$F106^2 + 'Linearisation Coefficients'!$D$6*$F106 + 'Linearisation Coefficients'!$E$6</f>
        <v>8.1446825459434227E-2</v>
      </c>
    </row>
    <row r="107" spans="1:13" x14ac:dyDescent="0.2">
      <c r="A107">
        <v>1.05</v>
      </c>
      <c r="B107" s="28" cm="1">
        <f t="array" ref="B107:F107">TRANSPOSE(MMULT(MINVERSE('A matrix'!$B$15:$F$19),TRANSPOSE(Stimulus!V107:Z107)))</f>
        <v>0.6535508479608807</v>
      </c>
      <c r="C107">
        <v>3.5244909208362679E-2</v>
      </c>
      <c r="D107">
        <v>0.27133602537078194</v>
      </c>
      <c r="E107">
        <v>0.31707122458310621</v>
      </c>
      <c r="F107">
        <v>0.10077730431370902</v>
      </c>
      <c r="I107" s="28">
        <f>'Linearisation Coefficients'!$B$2*$B107^3 + 'Linearisation Coefficients'!$C$2*$B107^2 + 'Linearisation Coefficients'!$D$2*$B107 + 'Linearisation Coefficients'!$E$2</f>
        <v>0.63582512747802011</v>
      </c>
      <c r="J107">
        <f>'Linearisation Coefficients'!$B$3*$C107^3 + 'Linearisation Coefficients'!$C$3*$C107^2 + 'Linearisation Coefficients'!$D$3*$C107 + 'Linearisation Coefficients'!$E$3</f>
        <v>3.1858053980447387E-2</v>
      </c>
      <c r="K107">
        <f>'Linearisation Coefficients'!$B$4*$D107^3 + 'Linearisation Coefficients'!$C$4*$D107^2 + 'Linearisation Coefficients'!$D$4*$D107 + 'Linearisation Coefficients'!$E$4</f>
        <v>0.27193942461674087</v>
      </c>
      <c r="L107">
        <f>'Linearisation Coefficients'!$B$5*$E107^3 + 'Linearisation Coefficients'!$C$5*$E107^2 + 'Linearisation Coefficients'!$D$5*$E107 + 'Linearisation Coefficients'!$E$5</f>
        <v>0.26569793271394287</v>
      </c>
      <c r="M107">
        <f>'Linearisation Coefficients'!$B$6*$F107 ^3+ 'Linearisation Coefficients'!$C$6*$F107^2 + 'Linearisation Coefficients'!$D$6*$F107 + 'Linearisation Coefficients'!$E$6</f>
        <v>9.4402177979582572E-2</v>
      </c>
    </row>
    <row r="108" spans="1:13" x14ac:dyDescent="0.2">
      <c r="A108">
        <v>1.06</v>
      </c>
      <c r="B108" s="28" cm="1">
        <f t="array" ref="B108:F108">TRANSPOSE(MMULT(MINVERSE('A matrix'!$B$15:$F$19),TRANSPOSE(Stimulus!V108:Z108)))</f>
        <v>0.53364879110364427</v>
      </c>
      <c r="C108">
        <v>3.9531102902172571E-2</v>
      </c>
      <c r="D108">
        <v>0.24201862216995829</v>
      </c>
      <c r="E108">
        <v>0.33356668606940332</v>
      </c>
      <c r="F108">
        <v>9.1842683008364068E-2</v>
      </c>
      <c r="I108" s="28">
        <f>'Linearisation Coefficients'!$B$2*$B108^3 + 'Linearisation Coefficients'!$C$2*$B108^2 + 'Linearisation Coefficients'!$D$2*$B108 + 'Linearisation Coefficients'!$E$2</f>
        <v>0.51450548935145868</v>
      </c>
      <c r="J108">
        <f>'Linearisation Coefficients'!$B$3*$C108^3 + 'Linearisation Coefficients'!$C$3*$C108^2 + 'Linearisation Coefficients'!$D$3*$C108 + 'Linearisation Coefficients'!$E$3</f>
        <v>3.574705981692991E-2</v>
      </c>
      <c r="K108">
        <f>'Linearisation Coefficients'!$B$4*$D108^3 + 'Linearisation Coefficients'!$C$4*$D108^2 + 'Linearisation Coefficients'!$D$4*$D108 + 'Linearisation Coefficients'!$E$4</f>
        <v>0.24257838398485781</v>
      </c>
      <c r="L108">
        <f>'Linearisation Coefficients'!$B$5*$E108^3 + 'Linearisation Coefficients'!$C$5*$E108^2 + 'Linearisation Coefficients'!$D$5*$E108 + 'Linearisation Coefficients'!$E$5</f>
        <v>0.28037575228032446</v>
      </c>
      <c r="M108">
        <f>'Linearisation Coefficients'!$B$6*$F108 ^3+ 'Linearisation Coefficients'!$C$6*$F108^2 + 'Linearisation Coefficients'!$D$6*$F108 + 'Linearisation Coefficients'!$E$6</f>
        <v>8.598078950577516E-2</v>
      </c>
    </row>
    <row r="109" spans="1:13" x14ac:dyDescent="0.2">
      <c r="A109">
        <v>1.07</v>
      </c>
      <c r="B109" s="28" cm="1">
        <f t="array" ref="B109:F109">TRANSPOSE(MMULT(MINVERSE('A matrix'!$B$15:$F$19),TRANSPOSE(Stimulus!V109:Z109)))</f>
        <v>0.43735920091054936</v>
      </c>
      <c r="C109">
        <v>4.297321094504461E-2</v>
      </c>
      <c r="D109">
        <v>0.21847473298468523</v>
      </c>
      <c r="E109">
        <v>0.346813675055196</v>
      </c>
      <c r="F109">
        <v>8.4667568197393073E-2</v>
      </c>
      <c r="I109" s="28">
        <f>'Linearisation Coefficients'!$B$2*$B109^3 + 'Linearisation Coefficients'!$C$2*$B109^2 + 'Linearisation Coefficients'!$D$2*$B109 + 'Linearisation Coefficients'!$E$2</f>
        <v>0.41868080901225213</v>
      </c>
      <c r="J109">
        <f>'Linearisation Coefficients'!$B$3*$C109^3 + 'Linearisation Coefficients'!$C$3*$C109^2 + 'Linearisation Coefficients'!$D$3*$C109 + 'Linearisation Coefficients'!$E$3</f>
        <v>3.8872521352701708E-2</v>
      </c>
      <c r="K109">
        <f>'Linearisation Coefficients'!$B$4*$D109^3 + 'Linearisation Coefficients'!$C$4*$D109^2 + 'Linearisation Coefficients'!$D$4*$D109 + 'Linearisation Coefficients'!$E$4</f>
        <v>0.21899589530765354</v>
      </c>
      <c r="L109">
        <f>'Linearisation Coefficients'!$B$5*$E109^3 + 'Linearisation Coefficients'!$C$5*$E109^2 + 'Linearisation Coefficients'!$D$5*$E109 + 'Linearisation Coefficients'!$E$5</f>
        <v>0.2922406697907704</v>
      </c>
      <c r="M109">
        <f>'Linearisation Coefficients'!$B$6*$F109 ^3+ 'Linearisation Coefficients'!$C$6*$F109^2 + 'Linearisation Coefficients'!$D$6*$F109 + 'Linearisation Coefficients'!$E$6</f>
        <v>7.9225241410801839E-2</v>
      </c>
    </row>
    <row r="110" spans="1:13" x14ac:dyDescent="0.2">
      <c r="A110">
        <v>1.08</v>
      </c>
      <c r="B110" s="28" cm="1">
        <f t="array" ref="B110:F110">TRANSPOSE(MMULT(MINVERSE('A matrix'!$B$15:$F$19),TRANSPOSE(Stimulus!V110:Z110)))</f>
        <v>0.50896589814934723</v>
      </c>
      <c r="C110">
        <v>4.0413453571533225E-2</v>
      </c>
      <c r="D110">
        <v>0.23598337687165971</v>
      </c>
      <c r="E110">
        <v>0.33696242189554448</v>
      </c>
      <c r="F110">
        <v>9.000341263179612E-2</v>
      </c>
      <c r="I110" s="28">
        <f>'Linearisation Coefficients'!$B$2*$B110^3 + 'Linearisation Coefficients'!$C$2*$B110^2 + 'Linearisation Coefficients'!$D$2*$B110 + 'Linearisation Coefficients'!$E$2</f>
        <v>0.48980800303681105</v>
      </c>
      <c r="J110">
        <f>'Linearisation Coefficients'!$B$3*$C110^3 + 'Linearisation Coefficients'!$C$3*$C110^2 + 'Linearisation Coefficients'!$D$3*$C110 + 'Linearisation Coefficients'!$E$3</f>
        <v>3.6548043893356794E-2</v>
      </c>
      <c r="K110">
        <f>'Linearisation Coefficients'!$B$4*$D110^3 + 'Linearisation Coefficients'!$C$4*$D110^2 + 'Linearisation Coefficients'!$D$4*$D110 + 'Linearisation Coefficients'!$E$4</f>
        <v>0.23653354907856358</v>
      </c>
      <c r="L110">
        <f>'Linearisation Coefficients'!$B$5*$E110^3 + 'Linearisation Coefficients'!$C$5*$E110^2 + 'Linearisation Coefficients'!$D$5*$E110 + 'Linearisation Coefficients'!$E$5</f>
        <v>0.283410537498961</v>
      </c>
      <c r="M110">
        <f>'Linearisation Coefficients'!$B$6*$F110 ^3+ 'Linearisation Coefficients'!$C$6*$F110^2 + 'Linearisation Coefficients'!$D$6*$F110 + 'Linearisation Coefficients'!$E$6</f>
        <v>8.4248443106280435E-2</v>
      </c>
    </row>
    <row r="111" spans="1:13" x14ac:dyDescent="0.2">
      <c r="A111">
        <v>1.0900000000000001</v>
      </c>
      <c r="B111" s="28" cm="1">
        <f t="array" ref="B111:F111">TRANSPOSE(MMULT(MINVERSE('A matrix'!$B$15:$F$19),TRANSPOSE(Stimulus!V111:Z111)))</f>
        <v>0.60790445090889955</v>
      </c>
      <c r="C111">
        <v>3.6876651851629388E-2</v>
      </c>
      <c r="D111">
        <v>0.2601749672362148</v>
      </c>
      <c r="E111">
        <v>0.32335100329829203</v>
      </c>
      <c r="F111">
        <v>9.7375917529340161E-2</v>
      </c>
      <c r="I111" s="28">
        <f>'Linearisation Coefficients'!$B$2*$B111^3 + 'Linearisation Coefficients'!$C$2*$B111^2 + 'Linearisation Coefficients'!$D$2*$B111 + 'Linearisation Coefficients'!$E$2</f>
        <v>0.58937266016359224</v>
      </c>
      <c r="J111">
        <f>'Linearisation Coefficients'!$B$3*$C111^3 + 'Linearisation Coefficients'!$C$3*$C111^2 + 'Linearisation Coefficients'!$D$3*$C111 + 'Linearisation Coefficients'!$E$3</f>
        <v>3.333821043775833E-2</v>
      </c>
      <c r="K111">
        <f>'Linearisation Coefficients'!$B$4*$D111^3 + 'Linearisation Coefficients'!$C$4*$D111^2 + 'Linearisation Coefficients'!$D$4*$D111 + 'Linearisation Coefficients'!$E$4</f>
        <v>0.26076232574904995</v>
      </c>
      <c r="L111">
        <f>'Linearisation Coefficients'!$B$5*$E111^3 + 'Linearisation Coefficients'!$C$5*$E111^2 + 'Linearisation Coefficients'!$D$5*$E111 + 'Linearisation Coefficients'!$E$5</f>
        <v>0.27127328217874375</v>
      </c>
      <c r="M111">
        <f>'Linearisation Coefficients'!$B$6*$F111 ^3+ 'Linearisation Coefficients'!$C$6*$F111^2 + 'Linearisation Coefficients'!$D$6*$F111 + 'Linearisation Coefficients'!$E$6</f>
        <v>9.1194969709094825E-2</v>
      </c>
    </row>
    <row r="112" spans="1:13" x14ac:dyDescent="0.2">
      <c r="A112">
        <v>1.1000000000000001</v>
      </c>
      <c r="B112" s="28" cm="1">
        <f t="array" ref="B112:F112">TRANSPOSE(MMULT(MINVERSE('A matrix'!$B$15:$F$19),TRANSPOSE(Stimulus!V112:Z112)))</f>
        <v>0.42893686880653537</v>
      </c>
      <c r="C112">
        <v>4.32742879048367E-2</v>
      </c>
      <c r="D112">
        <v>0.21641537793559995</v>
      </c>
      <c r="E112">
        <v>0.34797237289982119</v>
      </c>
      <c r="F112">
        <v>8.4039969723858965E-2</v>
      </c>
      <c r="I112" s="28">
        <f>'Linearisation Coefficients'!$B$2*$B112^3 + 'Linearisation Coefficients'!$C$2*$B112^2 + 'Linearisation Coefficients'!$D$2*$B112 + 'Linearisation Coefficients'!$E$2</f>
        <v>0.41036523695343924</v>
      </c>
      <c r="J112">
        <f>'Linearisation Coefficients'!$B$3*$C112^3 + 'Linearisation Coefficients'!$C$3*$C112^2 + 'Linearisation Coefficients'!$D$3*$C112 + 'Linearisation Coefficients'!$E$3</f>
        <v>3.9146000155663233E-2</v>
      </c>
      <c r="K112">
        <f>'Linearisation Coefficients'!$B$4*$D112^3 + 'Linearisation Coefficients'!$C$4*$D112^2 + 'Linearisation Coefficients'!$D$4*$D112 + 'Linearisation Coefficients'!$E$4</f>
        <v>0.21693301096715198</v>
      </c>
      <c r="L112">
        <f>'Linearisation Coefficients'!$B$5*$E112^3 + 'Linearisation Coefficients'!$C$5*$E112^2 + 'Linearisation Coefficients'!$D$5*$E112 + 'Linearisation Coefficients'!$E$5</f>
        <v>0.29328182981925865</v>
      </c>
      <c r="M112">
        <f>'Linearisation Coefficients'!$B$6*$F112 ^3+ 'Linearisation Coefficients'!$C$6*$F112^2 + 'Linearisation Coefficients'!$D$6*$F112 + 'Linearisation Coefficients'!$E$6</f>
        <v>7.8634654944091123E-2</v>
      </c>
    </row>
    <row r="113" spans="1:13" x14ac:dyDescent="0.2">
      <c r="A113">
        <v>1.1100000000000001</v>
      </c>
      <c r="B113" s="28" cm="1">
        <f t="array" ref="B113:F113">TRANSPOSE(MMULT(MINVERSE('A matrix'!$B$15:$F$19),TRANSPOSE(Stimulus!V113:Z113)))</f>
        <v>0.48537622366123045</v>
      </c>
      <c r="C113">
        <v>4.1256724460125099E-2</v>
      </c>
      <c r="D113">
        <v>0.23021543579982517</v>
      </c>
      <c r="E113">
        <v>0.34020775877459664</v>
      </c>
      <c r="F113">
        <v>8.8245604519141096E-2</v>
      </c>
      <c r="I113" s="28">
        <f>'Linearisation Coefficients'!$B$2*$B113^3 + 'Linearisation Coefficients'!$C$2*$B113^2 + 'Linearisation Coefficients'!$D$2*$B113 + 'Linearisation Coefficients'!$E$2</f>
        <v>0.46629107070939524</v>
      </c>
      <c r="J113">
        <f>'Linearisation Coefficients'!$B$3*$C113^3 + 'Linearisation Coefficients'!$C$3*$C113^2 + 'Linearisation Coefficients'!$D$3*$C113 + 'Linearisation Coefficients'!$E$3</f>
        <v>3.7313679081009479E-2</v>
      </c>
      <c r="K113">
        <f>'Linearisation Coefficients'!$B$4*$D113^3 + 'Linearisation Coefficients'!$C$4*$D113^2 + 'Linearisation Coefficients'!$D$4*$D113 + 'Linearisation Coefficients'!$E$4</f>
        <v>0.23075624729128441</v>
      </c>
      <c r="L113">
        <f>'Linearisation Coefficients'!$B$5*$E113^3 + 'Linearisation Coefficients'!$C$5*$E113^2 + 'Linearisation Coefficients'!$D$5*$E113 + 'Linearisation Coefficients'!$E$5</f>
        <v>0.28631519079180678</v>
      </c>
      <c r="M113">
        <f>'Linearisation Coefficients'!$B$6*$F113 ^3+ 'Linearisation Coefficients'!$C$6*$F113^2 + 'Linearisation Coefficients'!$D$6*$F113 + 'Linearisation Coefficients'!$E$6</f>
        <v>8.2593227950413156E-2</v>
      </c>
    </row>
    <row r="114" spans="1:13" x14ac:dyDescent="0.2">
      <c r="A114">
        <v>1.1200000000000001</v>
      </c>
      <c r="B114" s="28" cm="1">
        <f t="array" ref="B114:F114">TRANSPOSE(MMULT(MINVERSE('A matrix'!$B$15:$F$19),TRANSPOSE(Stimulus!V114:Z114)))</f>
        <v>0.56487124997100358</v>
      </c>
      <c r="C114">
        <v>3.8414979377604047E-2</v>
      </c>
      <c r="D114">
        <v>0.24965286498053296</v>
      </c>
      <c r="E114">
        <v>0.3292712729526186</v>
      </c>
      <c r="F114">
        <v>9.4169255658687279E-2</v>
      </c>
      <c r="I114" s="28">
        <f>'Linearisation Coefficients'!$B$2*$B114^3 + 'Linearisation Coefficients'!$C$2*$B114^2 + 'Linearisation Coefficients'!$D$2*$B114 + 'Linearisation Coefficients'!$E$2</f>
        <v>0.54588057117467614</v>
      </c>
      <c r="J114">
        <f>'Linearisation Coefficients'!$B$3*$C114^3 + 'Linearisation Coefficients'!$C$3*$C114^2 + 'Linearisation Coefficients'!$D$3*$C114 + 'Linearisation Coefficients'!$E$3</f>
        <v>3.4734055186205592E-2</v>
      </c>
      <c r="K114">
        <f>'Linearisation Coefficients'!$B$4*$D114^3 + 'Linearisation Coefficients'!$C$4*$D114^2 + 'Linearisation Coefficients'!$D$4*$D114 + 'Linearisation Coefficients'!$E$4</f>
        <v>0.25022445860388914</v>
      </c>
      <c r="L114">
        <f>'Linearisation Coefficients'!$B$5*$E114^3 + 'Linearisation Coefficients'!$C$5*$E114^2 + 'Linearisation Coefficients'!$D$5*$E114 + 'Linearisation Coefficients'!$E$5</f>
        <v>0.27654343892331779</v>
      </c>
      <c r="M114">
        <f>'Linearisation Coefficients'!$B$6*$F114 ^3+ 'Linearisation Coefficients'!$C$6*$F114^2 + 'Linearisation Coefficients'!$D$6*$F114 + 'Linearisation Coefficients'!$E$6</f>
        <v>8.8172730234465854E-2</v>
      </c>
    </row>
    <row r="115" spans="1:13" x14ac:dyDescent="0.2">
      <c r="A115">
        <v>1.1299999999999999</v>
      </c>
      <c r="B115" s="28" cm="1">
        <f t="array" ref="B115:F115">TRANSPOSE(MMULT(MINVERSE('A matrix'!$B$15:$F$19),TRANSPOSE(Stimulus!V115:Z115)))</f>
        <v>0.52813836592129304</v>
      </c>
      <c r="C115">
        <v>3.9728086592743711E-2</v>
      </c>
      <c r="D115">
        <v>0.24067126115619897</v>
      </c>
      <c r="E115">
        <v>0.33432477987322273</v>
      </c>
      <c r="F115">
        <v>9.1432068182177972E-2</v>
      </c>
      <c r="I115" s="28">
        <f>'Linearisation Coefficients'!$B$2*$B115^3 + 'Linearisation Coefficients'!$C$2*$B115^2 + 'Linearisation Coefficients'!$D$2*$B115 + 'Linearisation Coefficients'!$E$2</f>
        <v>0.50898372170507544</v>
      </c>
      <c r="J115">
        <f>'Linearisation Coefficients'!$B$3*$C115^3 + 'Linearisation Coefficients'!$C$3*$C115^2 + 'Linearisation Coefficients'!$D$3*$C115 + 'Linearisation Coefficients'!$E$3</f>
        <v>3.5925866725542384E-2</v>
      </c>
      <c r="K115">
        <f>'Linearisation Coefficients'!$B$4*$D115^3 + 'Linearisation Coefficients'!$C$4*$D115^2 + 'Linearisation Coefficients'!$D$4*$D115 + 'Linearisation Coefficients'!$E$4</f>
        <v>0.24122890021728596</v>
      </c>
      <c r="L115">
        <f>'Linearisation Coefficients'!$B$5*$E115^3 + 'Linearisation Coefficients'!$C$5*$E115^2 + 'Linearisation Coefficients'!$D$5*$E115 + 'Linearisation Coefficients'!$E$5</f>
        <v>0.28105286860466772</v>
      </c>
      <c r="M115">
        <f>'Linearisation Coefficients'!$B$6*$F115 ^3+ 'Linearisation Coefficients'!$C$6*$F115^2 + 'Linearisation Coefficients'!$D$6*$F115 + 'Linearisation Coefficients'!$E$6</f>
        <v>8.5594007761481655E-2</v>
      </c>
    </row>
    <row r="116" spans="1:13" x14ac:dyDescent="0.2">
      <c r="A116">
        <v>1.1399999999999999</v>
      </c>
      <c r="B116" s="28" cm="1">
        <f t="array" ref="B116:F116">TRANSPOSE(MMULT(MINVERSE('A matrix'!$B$15:$F$19),TRANSPOSE(Stimulus!V116:Z116)))</f>
        <v>0.44608850026230895</v>
      </c>
      <c r="C116">
        <v>4.2661160686578686E-2</v>
      </c>
      <c r="D116">
        <v>0.22060914498281248</v>
      </c>
      <c r="E116">
        <v>0.34561274635527561</v>
      </c>
      <c r="F116">
        <v>8.5318040641430004E-2</v>
      </c>
      <c r="I116" s="28">
        <f>'Linearisation Coefficients'!$B$2*$B116^3 + 'Linearisation Coefficients'!$C$2*$B116^2 + 'Linearisation Coefficients'!$D$2*$B116 + 'Linearisation Coefficients'!$E$2</f>
        <v>0.42731055693988712</v>
      </c>
      <c r="J116">
        <f>'Linearisation Coefficients'!$B$3*$C116^3 + 'Linearisation Coefficients'!$C$3*$C116^2 + 'Linearisation Coefficients'!$D$3*$C116 + 'Linearisation Coefficients'!$E$3</f>
        <v>3.8589091850704242E-2</v>
      </c>
      <c r="K116">
        <f>'Linearisation Coefficients'!$B$4*$D116^3 + 'Linearisation Coefficients'!$C$4*$D116^2 + 'Linearisation Coefficients'!$D$4*$D116 + 'Linearisation Coefficients'!$E$4</f>
        <v>0.22113393908790185</v>
      </c>
      <c r="L116">
        <f>'Linearisation Coefficients'!$B$5*$E116^3 + 'Linearisation Coefficients'!$C$5*$E116^2 + 'Linearisation Coefficients'!$D$5*$E116 + 'Linearisation Coefficients'!$E$5</f>
        <v>0.29116213565321192</v>
      </c>
      <c r="M116">
        <f>'Linearisation Coefficients'!$B$6*$F116 ^3+ 'Linearisation Coefficients'!$C$6*$F116^2 + 'Linearisation Coefficients'!$D$6*$F116 + 'Linearisation Coefficients'!$E$6</f>
        <v>7.9837405971869321E-2</v>
      </c>
    </row>
    <row r="117" spans="1:13" x14ac:dyDescent="0.2">
      <c r="A117">
        <v>1.1499999999999999</v>
      </c>
      <c r="B117" s="28" cm="1">
        <f t="array" ref="B117:F117">TRANSPOSE(MMULT(MINVERSE('A matrix'!$B$15:$F$19),TRANSPOSE(Stimulus!V117:Z117)))</f>
        <v>0.74842730187868378</v>
      </c>
      <c r="C117">
        <v>3.1853317194576514E-2</v>
      </c>
      <c r="D117">
        <v>0.29453438682245037</v>
      </c>
      <c r="E117">
        <v>0.30401864706626491</v>
      </c>
      <c r="F117">
        <v>0.10784711786627355</v>
      </c>
      <c r="I117" s="28">
        <f>'Linearisation Coefficients'!$B$2*$B117^3 + 'Linearisation Coefficients'!$C$2*$B117^2 + 'Linearisation Coefficients'!$D$2*$B117 + 'Linearisation Coefficients'!$E$2</f>
        <v>0.73345132872504615</v>
      </c>
      <c r="J117">
        <f>'Linearisation Coefficients'!$B$3*$C117^3 + 'Linearisation Coefficients'!$C$3*$C117^2 + 'Linearisation Coefficients'!$D$3*$C117 + 'Linearisation Coefficients'!$E$3</f>
        <v>2.8783019538963683E-2</v>
      </c>
      <c r="K117">
        <f>'Linearisation Coefficients'!$B$4*$D117^3 + 'Linearisation Coefficients'!$C$4*$D117^2 + 'Linearisation Coefficients'!$D$4*$D117 + 'Linearisation Coefficients'!$E$4</f>
        <v>0.29516891205071155</v>
      </c>
      <c r="L117">
        <f>'Linearisation Coefficients'!$B$5*$E117^3 + 'Linearisation Coefficients'!$C$5*$E117^2 + 'Linearisation Coefficients'!$D$5*$E117 + 'Linearisation Coefficients'!$E$5</f>
        <v>0.2541576247191637</v>
      </c>
      <c r="M117">
        <f>'Linearisation Coefficients'!$B$6*$F117 ^3+ 'Linearisation Coefficients'!$C$6*$F117^2 + 'Linearisation Coefficients'!$D$6*$F117 + 'Linearisation Coefficients'!$E$6</f>
        <v>0.10107315109188596</v>
      </c>
    </row>
    <row r="118" spans="1:13" x14ac:dyDescent="0.2">
      <c r="A118">
        <v>1.1599999999999999</v>
      </c>
      <c r="B118" s="28" cm="1">
        <f t="array" ref="B118:F118">TRANSPOSE(MMULT(MINVERSE('A matrix'!$B$15:$F$19),TRANSPOSE(Stimulus!V118:Z118)))</f>
        <v>0.43896625086841157</v>
      </c>
      <c r="C118">
        <v>4.2915762994812784E-2</v>
      </c>
      <c r="D118">
        <v>0.21886767479747316</v>
      </c>
      <c r="E118">
        <v>0.3465925860148471</v>
      </c>
      <c r="F118">
        <v>8.4787319127182181E-2</v>
      </c>
      <c r="I118" s="28">
        <f>'Linearisation Coefficients'!$B$2*$B118^3 + 'Linearisation Coefficients'!$C$2*$B118^2 + 'Linearisation Coefficients'!$D$2*$B118 + 'Linearisation Coefficients'!$E$2</f>
        <v>0.42026868211230989</v>
      </c>
      <c r="J118">
        <f>'Linearisation Coefficients'!$B$3*$C118^3 + 'Linearisation Coefficients'!$C$3*$C118^2 + 'Linearisation Coefficients'!$D$3*$C118 + 'Linearisation Coefficients'!$E$3</f>
        <v>3.8820341158427113E-2</v>
      </c>
      <c r="K118">
        <f>'Linearisation Coefficients'!$B$4*$D118^3 + 'Linearisation Coefficients'!$C$4*$D118^2 + 'Linearisation Coefficients'!$D$4*$D118 + 'Linearisation Coefficients'!$E$4</f>
        <v>0.21938950772267746</v>
      </c>
      <c r="L118">
        <f>'Linearisation Coefficients'!$B$5*$E118^3 + 'Linearisation Coefficients'!$C$5*$E118^2 + 'Linearisation Coefficients'!$D$5*$E118 + 'Linearisation Coefficients'!$E$5</f>
        <v>0.2920420696341457</v>
      </c>
      <c r="M118">
        <f>'Linearisation Coefficients'!$B$6*$F118 ^3+ 'Linearisation Coefficients'!$C$6*$F118^2 + 'Linearisation Coefficients'!$D$6*$F118 + 'Linearisation Coefficients'!$E$6</f>
        <v>7.9337935861709605E-2</v>
      </c>
    </row>
    <row r="119" spans="1:13" x14ac:dyDescent="0.2">
      <c r="A119">
        <v>1.17</v>
      </c>
      <c r="B119" s="28" cm="1">
        <f t="array" ref="B119:F119">TRANSPOSE(MMULT(MINVERSE('A matrix'!$B$15:$F$19),TRANSPOSE(Stimulus!V119:Z119)))</f>
        <v>0.28022451574928953</v>
      </c>
      <c r="C119">
        <v>4.8590376440536709E-2</v>
      </c>
      <c r="D119">
        <v>0.18005353286138503</v>
      </c>
      <c r="E119">
        <v>0.36843139551119641</v>
      </c>
      <c r="F119">
        <v>7.295852047419904E-2</v>
      </c>
      <c r="I119" s="28">
        <f>'Linearisation Coefficients'!$B$2*$B119^3 + 'Linearisation Coefficients'!$C$2*$B119^2 + 'Linearisation Coefficients'!$D$2*$B119 + 'Linearisation Coefficients'!$E$2</f>
        <v>0.26523450980621177</v>
      </c>
      <c r="J119">
        <f>'Linearisation Coefficients'!$B$3*$C119^3 + 'Linearisation Coefficients'!$C$3*$C119^2 + 'Linearisation Coefficients'!$D$3*$C119 + 'Linearisation Coefficients'!$E$3</f>
        <v>4.3977404829222043E-2</v>
      </c>
      <c r="K119">
        <f>'Linearisation Coefficients'!$B$4*$D119^3 + 'Linearisation Coefficients'!$C$4*$D119^2 + 'Linearisation Coefficients'!$D$4*$D119 + 'Linearisation Coefficients'!$E$4</f>
        <v>0.18050472251724989</v>
      </c>
      <c r="L119">
        <f>'Linearisation Coefficients'!$B$5*$E119^3 + 'Linearisation Coefficients'!$C$5*$E119^2 + 'Linearisation Coefficients'!$D$5*$E119 + 'Linearisation Coefficients'!$E$5</f>
        <v>0.31175611908880813</v>
      </c>
      <c r="M119">
        <f>'Linearisation Coefficients'!$B$6*$F119 ^3+ 'Linearisation Coefficients'!$C$6*$F119^2 + 'Linearisation Coefficients'!$D$6*$F119 + 'Linearisation Coefficients'!$E$6</f>
        <v>6.8214996021897817E-2</v>
      </c>
    </row>
    <row r="120" spans="1:13" x14ac:dyDescent="0.2">
      <c r="A120">
        <v>1.18</v>
      </c>
      <c r="B120" s="28" cm="1">
        <f t="array" ref="B120:F120">TRANSPOSE(MMULT(MINVERSE('A matrix'!$B$15:$F$19),TRANSPOSE(Stimulus!V120:Z120)))</f>
        <v>0.7021902886140805</v>
      </c>
      <c r="C120">
        <v>3.3506172865862577E-2</v>
      </c>
      <c r="D120">
        <v>0.28322891637256276</v>
      </c>
      <c r="E120">
        <v>0.31037967949172063</v>
      </c>
      <c r="F120">
        <v>0.10440172072599496</v>
      </c>
      <c r="I120" s="28">
        <f>'Linearisation Coefficients'!$B$2*$B120^3 + 'Linearisation Coefficients'!$C$2*$B120^2 + 'Linearisation Coefficients'!$D$2*$B120 + 'Linearisation Coefficients'!$E$2</f>
        <v>0.68569107585139699</v>
      </c>
      <c r="J120">
        <f>'Linearisation Coefficients'!$B$3*$C120^3 + 'Linearisation Coefficients'!$C$3*$C120^2 + 'Linearisation Coefficients'!$D$3*$C120 + 'Linearisation Coefficients'!$E$3</f>
        <v>3.0281354059452266E-2</v>
      </c>
      <c r="K120">
        <f>'Linearisation Coefficients'!$B$4*$D120^3 + 'Linearisation Coefficients'!$C$4*$D120^2 + 'Linearisation Coefficients'!$D$4*$D120 + 'Linearisation Coefficients'!$E$4</f>
        <v>0.28384864372025675</v>
      </c>
      <c r="L120">
        <f>'Linearisation Coefficients'!$B$5*$E120^3 + 'Linearisation Coefficients'!$C$5*$E120^2 + 'Linearisation Coefficients'!$D$5*$E120 + 'Linearisation Coefficients'!$E$5</f>
        <v>0.25977362035927964</v>
      </c>
      <c r="M120">
        <f>'Linearisation Coefficients'!$B$6*$F120 ^3+ 'Linearisation Coefficients'!$C$6*$F120^2 + 'Linearisation Coefficients'!$D$6*$F120 + 'Linearisation Coefficients'!$E$6</f>
        <v>9.7821320594213543E-2</v>
      </c>
    </row>
    <row r="121" spans="1:13" x14ac:dyDescent="0.2">
      <c r="A121">
        <v>1.19</v>
      </c>
      <c r="B121" s="28" cm="1">
        <f t="array" ref="B121:F121">TRANSPOSE(MMULT(MINVERSE('A matrix'!$B$15:$F$19),TRANSPOSE(Stimulus!V121:Z121)))</f>
        <v>0.52732610450939621</v>
      </c>
      <c r="C121">
        <v>3.975712287312666E-2</v>
      </c>
      <c r="D121">
        <v>0.240472654093558</v>
      </c>
      <c r="E121">
        <v>0.33443652630350029</v>
      </c>
      <c r="F121">
        <v>9.1371541713271331E-2</v>
      </c>
      <c r="I121" s="28">
        <f>'Linearisation Coefficients'!$B$2*$B121^3 + 'Linearisation Coefficients'!$C$2*$B121^2 + 'Linearisation Coefficients'!$D$2*$B121 + 'Linearisation Coefficients'!$E$2</f>
        <v>0.5081701822304735</v>
      </c>
      <c r="J121">
        <f>'Linearisation Coefficients'!$B$3*$C121^3 + 'Linearisation Coefficients'!$C$3*$C121^2 + 'Linearisation Coefficients'!$D$3*$C121 + 'Linearisation Coefficients'!$E$3</f>
        <v>3.5952224239778501E-2</v>
      </c>
      <c r="K121">
        <f>'Linearisation Coefficients'!$B$4*$D121^3 + 'Linearisation Coefficients'!$C$4*$D121^2 + 'Linearisation Coefficients'!$D$4*$D121 + 'Linearisation Coefficients'!$E$4</f>
        <v>0.24102997937179599</v>
      </c>
      <c r="L121">
        <f>'Linearisation Coefficients'!$B$5*$E121^3 + 'Linearisation Coefficients'!$C$5*$E121^2 + 'Linearisation Coefficients'!$D$5*$E121 + 'Linearisation Coefficients'!$E$5</f>
        <v>0.28115269779704843</v>
      </c>
      <c r="M121">
        <f>'Linearisation Coefficients'!$B$6*$F121 ^3+ 'Linearisation Coefficients'!$C$6*$F121^2 + 'Linearisation Coefficients'!$D$6*$F121 + 'Linearisation Coefficients'!$E$6</f>
        <v>8.5536996222169037E-2</v>
      </c>
    </row>
    <row r="122" spans="1:13" x14ac:dyDescent="0.2">
      <c r="A122">
        <v>1.2</v>
      </c>
      <c r="B122" s="28" cm="1">
        <f t="array" ref="B122:F122">TRANSPOSE(MMULT(MINVERSE('A matrix'!$B$15:$F$19),TRANSPOSE(Stimulus!V122:Z122)))</f>
        <v>0.45034100170605562</v>
      </c>
      <c r="C122">
        <v>4.2509144571518998E-2</v>
      </c>
      <c r="D122">
        <v>0.22164892947614123</v>
      </c>
      <c r="E122">
        <v>0.34502771073850358</v>
      </c>
      <c r="F122">
        <v>8.5634920026122718E-2</v>
      </c>
      <c r="I122" s="28">
        <f>'Linearisation Coefficients'!$B$2*$B122^3 + 'Linearisation Coefficients'!$C$2*$B122^2 + 'Linearisation Coefficients'!$D$2*$B122 + 'Linearisation Coefficients'!$E$2</f>
        <v>0.43151866521654203</v>
      </c>
      <c r="J122">
        <f>'Linearisation Coefficients'!$B$3*$C122^3 + 'Linearisation Coefficients'!$C$3*$C122^2 + 'Linearisation Coefficients'!$D$3*$C122 + 'Linearisation Coefficients'!$E$3</f>
        <v>3.8451024583005346E-2</v>
      </c>
      <c r="K122">
        <f>'Linearisation Coefficients'!$B$4*$D122^3 + 'Linearisation Coefficients'!$C$4*$D122^2 + 'Linearisation Coefficients'!$D$4*$D122 + 'Linearisation Coefficients'!$E$4</f>
        <v>0.22217548318934771</v>
      </c>
      <c r="L122">
        <f>'Linearisation Coefficients'!$B$5*$E122^3 + 'Linearisation Coefficients'!$C$5*$E122^2 + 'Linearisation Coefficients'!$D$5*$E122 + 'Linearisation Coefficients'!$E$5</f>
        <v>0.29063693573074106</v>
      </c>
      <c r="M122">
        <f>'Linearisation Coefficients'!$B$6*$F122 ^3+ 'Linearisation Coefficients'!$C$6*$F122^2 + 'Linearisation Coefficients'!$D$6*$F122 + 'Linearisation Coefficients'!$E$6</f>
        <v>8.0135643150230682E-2</v>
      </c>
    </row>
    <row r="123" spans="1:13" x14ac:dyDescent="0.2">
      <c r="A123">
        <v>1.21</v>
      </c>
      <c r="B123" s="28" cm="1">
        <f t="array" ref="B123:F123">TRANSPOSE(MMULT(MINVERSE('A matrix'!$B$15:$F$19),TRANSPOSE(Stimulus!V123:Z123)))</f>
        <v>0.30092931501880704</v>
      </c>
      <c r="C123">
        <v>4.785023250650669E-2</v>
      </c>
      <c r="D123">
        <v>0.18511608945371516</v>
      </c>
      <c r="E123">
        <v>0.36558294380082668</v>
      </c>
      <c r="F123">
        <v>7.4501359233808961E-2</v>
      </c>
      <c r="I123" s="28">
        <f>'Linearisation Coefficients'!$B$2*$B123^3 + 'Linearisation Coefficients'!$C$2*$B123^2 + 'Linearisation Coefficients'!$D$2*$B123 + 'Linearisation Coefficients'!$E$2</f>
        <v>0.28525156616582448</v>
      </c>
      <c r="J123">
        <f>'Linearisation Coefficients'!$B$3*$C123^3 + 'Linearisation Coefficients'!$C$3*$C123^2 + 'Linearisation Coefficients'!$D$3*$C123 + 'Linearisation Coefficients'!$E$3</f>
        <v>4.3304445316154613E-2</v>
      </c>
      <c r="K123">
        <f>'Linearisation Coefficients'!$B$4*$D123^3 + 'Linearisation Coefficients'!$C$4*$D123^2 + 'Linearisation Coefficients'!$D$4*$D123 + 'Linearisation Coefficients'!$E$4</f>
        <v>0.1855770023054838</v>
      </c>
      <c r="L123">
        <f>'Linearisation Coefficients'!$B$5*$E123^3 + 'Linearisation Coefficients'!$C$5*$E123^2 + 'Linearisation Coefficients'!$D$5*$E123 + 'Linearisation Coefficients'!$E$5</f>
        <v>0.30917360499922408</v>
      </c>
      <c r="M123">
        <f>'Linearisation Coefficients'!$B$6*$F123 ^3+ 'Linearisation Coefficients'!$C$6*$F123^2 + 'Linearisation Coefficients'!$D$6*$F123 + 'Linearisation Coefficients'!$E$6</f>
        <v>6.9664758610306882E-2</v>
      </c>
    </row>
    <row r="124" spans="1:13" x14ac:dyDescent="0.2">
      <c r="A124">
        <v>1.22</v>
      </c>
      <c r="B124" s="28" cm="1">
        <f t="array" ref="B124:F124">TRANSPOSE(MMULT(MINVERSE('A matrix'!$B$15:$F$19),TRANSPOSE(Stimulus!V124:Z124)))</f>
        <v>0.37130143868662113</v>
      </c>
      <c r="C124">
        <v>4.5334607999379689E-2</v>
      </c>
      <c r="D124">
        <v>0.20232286619920559</v>
      </c>
      <c r="E124">
        <v>0.35590153644137135</v>
      </c>
      <c r="F124">
        <v>7.9745208187738892E-2</v>
      </c>
      <c r="I124" s="28">
        <f>'Linearisation Coefficients'!$B$2*$B124^3 + 'Linearisation Coefficients'!$C$2*$B124^2 + 'Linearisation Coefficients'!$D$2*$B124 + 'Linearisation Coefficients'!$E$2</f>
        <v>0.35374000617800677</v>
      </c>
      <c r="J124">
        <f>'Linearisation Coefficients'!$B$3*$C124^3 + 'Linearisation Coefficients'!$C$3*$C124^2 + 'Linearisation Coefficients'!$D$3*$C124 + 'Linearisation Coefficients'!$E$3</f>
        <v>4.1017887158165636E-2</v>
      </c>
      <c r="K124">
        <f>'Linearisation Coefficients'!$B$4*$D124^3 + 'Linearisation Coefficients'!$C$4*$D124^2 + 'Linearisation Coefficients'!$D$4*$D124 + 'Linearisation Coefficients'!$E$4</f>
        <v>0.20281567950799312</v>
      </c>
      <c r="L124">
        <f>'Linearisation Coefficients'!$B$5*$E124^3 + 'Linearisation Coefficients'!$C$5*$E124^2 + 'Linearisation Coefficients'!$D$5*$E124 + 'Linearisation Coefficients'!$E$5</f>
        <v>0.30042131873538241</v>
      </c>
      <c r="M124">
        <f>'Linearisation Coefficients'!$B$6*$F124 ^3+ 'Linearisation Coefficients'!$C$6*$F124^2 + 'Linearisation Coefficients'!$D$6*$F124 + 'Linearisation Coefficients'!$E$6</f>
        <v>7.4594521870630759E-2</v>
      </c>
    </row>
    <row r="125" spans="1:13" x14ac:dyDescent="0.2">
      <c r="A125">
        <v>1.23</v>
      </c>
      <c r="B125" s="28" cm="1">
        <f t="array" ref="B125:F125">TRANSPOSE(MMULT(MINVERSE('A matrix'!$B$15:$F$19),TRANSPOSE(Stimulus!V125:Z125)))</f>
        <v>0.64163629859010118</v>
      </c>
      <c r="C125">
        <v>3.5670824056832945E-2</v>
      </c>
      <c r="D125">
        <v>0.26842278387172125</v>
      </c>
      <c r="E125">
        <v>0.31871036235458083</v>
      </c>
      <c r="F125">
        <v>9.9889479788909608E-2</v>
      </c>
      <c r="I125" s="28">
        <f>'Linearisation Coefficients'!$B$2*$B125^3 + 'Linearisation Coefficients'!$C$2*$B125^2 + 'Linearisation Coefficients'!$D$2*$B125 + 'Linearisation Coefficients'!$E$2</f>
        <v>0.62366819027363574</v>
      </c>
      <c r="J125">
        <f>'Linearisation Coefficients'!$B$3*$C125^3 + 'Linearisation Coefficients'!$C$3*$C125^2 + 'Linearisation Coefficients'!$D$3*$C125 + 'Linearisation Coefficients'!$E$3</f>
        <v>3.2244357274788478E-2</v>
      </c>
      <c r="K125">
        <f>'Linearisation Coefficients'!$B$4*$D125^3 + 'Linearisation Coefficients'!$C$4*$D125^2 + 'Linearisation Coefficients'!$D$4*$D125 + 'Linearisation Coefficients'!$E$4</f>
        <v>0.26902206347801744</v>
      </c>
      <c r="L125">
        <f>'Linearisation Coefficients'!$B$5*$E125^3 + 'Linearisation Coefficients'!$C$5*$E125^2 + 'Linearisation Coefficients'!$D$5*$E125 + 'Linearisation Coefficients'!$E$5</f>
        <v>0.26715173791092206</v>
      </c>
      <c r="M125">
        <f>'Linearisation Coefficients'!$B$6*$F125 ^3+ 'Linearisation Coefficients'!$C$6*$F125^2 + 'Linearisation Coefficients'!$D$6*$F125 + 'Linearisation Coefficients'!$E$6</f>
        <v>9.356489424304068E-2</v>
      </c>
    </row>
    <row r="126" spans="1:13" x14ac:dyDescent="0.2">
      <c r="A126">
        <v>1.24</v>
      </c>
      <c r="B126" s="28" cm="1">
        <f t="array" ref="B126:F126">TRANSPOSE(MMULT(MINVERSE('A matrix'!$B$15:$F$19),TRANSPOSE(Stimulus!V126:Z126)))</f>
        <v>0.51965177731600543</v>
      </c>
      <c r="C126">
        <v>4.0031460559090737E-2</v>
      </c>
      <c r="D126">
        <v>0.23859619466891613</v>
      </c>
      <c r="E126">
        <v>0.33549231777171973</v>
      </c>
      <c r="F126">
        <v>9.0799681571389623E-2</v>
      </c>
      <c r="I126" s="28">
        <f>'Linearisation Coefficients'!$B$2*$B126^3 + 'Linearisation Coefficients'!$C$2*$B126^2 + 'Linearisation Coefficients'!$D$2*$B126 + 'Linearisation Coefficients'!$E$2</f>
        <v>0.50048876624050143</v>
      </c>
      <c r="J126">
        <f>'Linearisation Coefficients'!$B$3*$C126^3 + 'Linearisation Coefficients'!$C$3*$C126^2 + 'Linearisation Coefficients'!$D$3*$C126 + 'Linearisation Coefficients'!$E$3</f>
        <v>3.6201259943531384E-2</v>
      </c>
      <c r="K126">
        <f>'Linearisation Coefficients'!$B$4*$D126^3 + 'Linearisation Coefficients'!$C$4*$D126^2 + 'Linearisation Coefficients'!$D$4*$D126 + 'Linearisation Coefficients'!$E$4</f>
        <v>0.23915054413195758</v>
      </c>
      <c r="L126">
        <f>'Linearisation Coefficients'!$B$5*$E126^3 + 'Linearisation Coefficients'!$C$5*$E126^2 + 'Linearisation Coefficients'!$D$5*$E126 + 'Linearisation Coefficients'!$E$5</f>
        <v>0.28209613785821031</v>
      </c>
      <c r="M126">
        <f>'Linearisation Coefficients'!$B$6*$F126 ^3+ 'Linearisation Coefficients'!$C$6*$F126^2 + 'Linearisation Coefficients'!$D$6*$F126 + 'Linearisation Coefficients'!$E$6</f>
        <v>8.4998368644704808E-2</v>
      </c>
    </row>
    <row r="127" spans="1:13" x14ac:dyDescent="0.2">
      <c r="A127">
        <v>1.25</v>
      </c>
      <c r="B127" s="28" cm="1">
        <f t="array" ref="B127:F127">TRANSPOSE(MMULT(MINVERSE('A matrix'!$B$15:$F$19),TRANSPOSE(Stimulus!V127:Z127)))</f>
        <v>0.60803117379302618</v>
      </c>
      <c r="C127">
        <v>3.6872121830701987E-2</v>
      </c>
      <c r="D127">
        <v>0.26020595240849698</v>
      </c>
      <c r="E127">
        <v>0.32333356946513447</v>
      </c>
      <c r="F127">
        <v>9.7385360411389454E-2</v>
      </c>
      <c r="I127" s="28">
        <f>'Linearisation Coefficients'!$B$2*$B127^3 + 'Linearisation Coefficients'!$C$2*$B127^2 + 'Linearisation Coefficients'!$D$2*$B127 + 'Linearisation Coefficients'!$E$2</f>
        <v>0.58950116351306825</v>
      </c>
      <c r="J127">
        <f>'Linearisation Coefficients'!$B$3*$C127^3 + 'Linearisation Coefficients'!$C$3*$C127^2 + 'Linearisation Coefficients'!$D$3*$C127 + 'Linearisation Coefficients'!$E$3</f>
        <v>3.3334100605553835E-2</v>
      </c>
      <c r="K127">
        <f>'Linearisation Coefficients'!$B$4*$D127^3 + 'Linearisation Coefficients'!$C$4*$D127^2 + 'Linearisation Coefficients'!$D$4*$D127 + 'Linearisation Coefficients'!$E$4</f>
        <v>0.2607933564214967</v>
      </c>
      <c r="L127">
        <f>'Linearisation Coefficients'!$B$5*$E127^3 + 'Linearisation Coefficients'!$C$5*$E127^2 + 'Linearisation Coefficients'!$D$5*$E127 + 'Linearisation Coefficients'!$E$5</f>
        <v>0.27125778290510394</v>
      </c>
      <c r="M127">
        <f>'Linearisation Coefficients'!$B$6*$F127 ^3+ 'Linearisation Coefficients'!$C$6*$F127^2 + 'Linearisation Coefficients'!$D$6*$F127 + 'Linearisation Coefficients'!$E$6</f>
        <v>9.1203871458341745E-2</v>
      </c>
    </row>
    <row r="128" spans="1:13" x14ac:dyDescent="0.2">
      <c r="A128">
        <v>1.26</v>
      </c>
      <c r="B128" s="28" cm="1">
        <f t="array" ref="B128:F128">TRANSPOSE(MMULT(MINVERSE('A matrix'!$B$15:$F$19),TRANSPOSE(Stimulus!V128:Z128)))</f>
        <v>0.60814891988884856</v>
      </c>
      <c r="C128">
        <v>3.6867912707133854E-2</v>
      </c>
      <c r="D128">
        <v>0.26023474265494495</v>
      </c>
      <c r="E128">
        <v>0.32331737060883659</v>
      </c>
      <c r="F128">
        <v>9.7394134379108932E-2</v>
      </c>
      <c r="I128" s="28">
        <f>'Linearisation Coefficients'!$B$2*$B128^3 + 'Linearisation Coefficients'!$C$2*$B128^2 + 'Linearisation Coefficients'!$D$2*$B128 + 'Linearisation Coefficients'!$E$2</f>
        <v>0.58962056621984904</v>
      </c>
      <c r="J128">
        <f>'Linearisation Coefficients'!$B$3*$C128^3 + 'Linearisation Coefficients'!$C$3*$C128^2 + 'Linearisation Coefficients'!$D$3*$C128 + 'Linearisation Coefficients'!$E$3</f>
        <v>3.3330281908612334E-2</v>
      </c>
      <c r="K128">
        <f>'Linearisation Coefficients'!$B$4*$D128^3 + 'Linearisation Coefficients'!$C$4*$D128^2 + 'Linearisation Coefficients'!$D$4*$D128 + 'Linearisation Coefficients'!$E$4</f>
        <v>0.26082218894012438</v>
      </c>
      <c r="L128">
        <f>'Linearisation Coefficients'!$B$5*$E128^3 + 'Linearisation Coefficients'!$C$5*$E128^2 + 'Linearisation Coefficients'!$D$5*$E128 + 'Linearisation Coefficients'!$E$5</f>
        <v>0.27124338167364581</v>
      </c>
      <c r="M128">
        <f>'Linearisation Coefficients'!$B$6*$F128 ^3+ 'Linearisation Coefficients'!$C$6*$F128^2 + 'Linearisation Coefficients'!$D$6*$F128 + 'Linearisation Coefficients'!$E$6</f>
        <v>9.1212142636253685E-2</v>
      </c>
    </row>
    <row r="129" spans="1:13" x14ac:dyDescent="0.2">
      <c r="A129">
        <v>1.27</v>
      </c>
      <c r="B129" s="28" cm="1">
        <f t="array" ref="B129:F129">TRANSPOSE(MMULT(MINVERSE('A matrix'!$B$15:$F$19),TRANSPOSE(Stimulus!V129:Z129)))</f>
        <v>0.52142844259984322</v>
      </c>
      <c r="C129">
        <v>3.9967949292185084E-2</v>
      </c>
      <c r="D129">
        <v>0.23903060933905995</v>
      </c>
      <c r="E129">
        <v>0.33524789399341448</v>
      </c>
      <c r="F129">
        <v>9.0932071556295013E-2</v>
      </c>
      <c r="I129" s="28">
        <f>'Linearisation Coefficients'!$B$2*$B129^3 + 'Linearisation Coefficients'!$C$2*$B129^2 + 'Linearisation Coefficients'!$D$2*$B129 + 'Linearisation Coefficients'!$E$2</f>
        <v>0.5022662710431004</v>
      </c>
      <c r="J129">
        <f>'Linearisation Coefficients'!$B$3*$C129^3 + 'Linearisation Coefficients'!$C$3*$C129^2 + 'Linearisation Coefficients'!$D$3*$C129 + 'Linearisation Coefficients'!$E$3</f>
        <v>3.614360510904633E-2</v>
      </c>
      <c r="K129">
        <f>'Linearisation Coefficients'!$B$4*$D129^3 + 'Linearisation Coefficients'!$C$4*$D129^2 + 'Linearisation Coefficients'!$D$4*$D129 + 'Linearisation Coefficients'!$E$4</f>
        <v>0.23958564952288189</v>
      </c>
      <c r="L129">
        <f>'Linearisation Coefficients'!$B$5*$E129^3 + 'Linearisation Coefficients'!$C$5*$E129^2 + 'Linearisation Coefficients'!$D$5*$E129 + 'Linearisation Coefficients'!$E$5</f>
        <v>0.28187768503410604</v>
      </c>
      <c r="M129">
        <f>'Linearisation Coefficients'!$B$6*$F129 ^3+ 'Linearisation Coefficients'!$C$6*$F129^2 + 'Linearisation Coefficients'!$D$6*$F129 + 'Linearisation Coefficients'!$E$6</f>
        <v>8.5123061312046985E-2</v>
      </c>
    </row>
    <row r="130" spans="1:13" x14ac:dyDescent="0.2">
      <c r="A130">
        <v>1.28</v>
      </c>
      <c r="B130" s="28" cm="1">
        <f t="array" ref="B130:F130">TRANSPOSE(MMULT(MINVERSE('A matrix'!$B$15:$F$19),TRANSPOSE(Stimulus!V130:Z130)))</f>
        <v>0.53739925021952617</v>
      </c>
      <c r="C130">
        <v>3.9397033523942304E-2</v>
      </c>
      <c r="D130">
        <v>0.24293565166028119</v>
      </c>
      <c r="E130">
        <v>0.33305071865797231</v>
      </c>
      <c r="F130">
        <v>9.2122152208474972E-2</v>
      </c>
      <c r="I130" s="28">
        <f>'Linearisation Coefficients'!$B$2*$B130^3 + 'Linearisation Coefficients'!$C$2*$B130^2 + 'Linearisation Coefficients'!$D$2*$B130 + 'Linearisation Coefficients'!$E$2</f>
        <v>0.51826633523788546</v>
      </c>
      <c r="J130">
        <f>'Linearisation Coefficients'!$B$3*$C130^3 + 'Linearisation Coefficients'!$C$3*$C130^2 + 'Linearisation Coefficients'!$D$3*$C130 + 'Linearisation Coefficients'!$E$3</f>
        <v>3.562536564254578E-2</v>
      </c>
      <c r="K130">
        <f>'Linearisation Coefficients'!$B$4*$D130^3 + 'Linearisation Coefficients'!$C$4*$D130^2 + 'Linearisation Coefficients'!$D$4*$D130 + 'Linearisation Coefficients'!$E$4</f>
        <v>0.24349685230280016</v>
      </c>
      <c r="L130">
        <f>'Linearisation Coefficients'!$B$5*$E130^3 + 'Linearisation Coefficients'!$C$5*$E130^2 + 'Linearisation Coefficients'!$D$5*$E130 + 'Linearisation Coefficients'!$E$5</f>
        <v>0.27991502885988839</v>
      </c>
      <c r="M130">
        <f>'Linearisation Coefficients'!$B$6*$F130 ^3+ 'Linearisation Coefficients'!$C$6*$F130^2 + 'Linearisation Coefficients'!$D$6*$F130 + 'Linearisation Coefficients'!$E$6</f>
        <v>8.6244049987348262E-2</v>
      </c>
    </row>
    <row r="131" spans="1:13" x14ac:dyDescent="0.2">
      <c r="A131">
        <v>1.29</v>
      </c>
      <c r="B131" s="28" cm="1">
        <f t="array" ref="B131:F131">TRANSPOSE(MMULT(MINVERSE('A matrix'!$B$15:$F$19),TRANSPOSE(Stimulus!V131:Z131)))</f>
        <v>0.50167269753276811</v>
      </c>
      <c r="C131">
        <v>4.0674166951351953E-2</v>
      </c>
      <c r="D131">
        <v>0.23420010718717621</v>
      </c>
      <c r="E131">
        <v>0.33796578007834777</v>
      </c>
      <c r="F131">
        <v>8.9459952516757202E-2</v>
      </c>
      <c r="I131" s="28">
        <f>'Linearisation Coefficients'!$B$2*$B131^3 + 'Linearisation Coefficients'!$C$2*$B131^2 + 'Linearisation Coefficients'!$D$2*$B131 + 'Linearisation Coefficients'!$E$2</f>
        <v>0.48252827913612134</v>
      </c>
      <c r="J131">
        <f>'Linearisation Coefficients'!$B$3*$C131^3 + 'Linearisation Coefficients'!$C$3*$C131^2 + 'Linearisation Coefficients'!$D$3*$C131 + 'Linearisation Coefficients'!$E$3</f>
        <v>3.6784741435624366E-2</v>
      </c>
      <c r="K131">
        <f>'Linearisation Coefficients'!$B$4*$D131^3 + 'Linearisation Coefficients'!$C$4*$D131^2 + 'Linearisation Coefficients'!$D$4*$D131 + 'Linearisation Coefficients'!$E$4</f>
        <v>0.23474740583547998</v>
      </c>
      <c r="L131">
        <f>'Linearisation Coefficients'!$B$5*$E131^3 + 'Linearisation Coefficients'!$C$5*$E131^2 + 'Linearisation Coefficients'!$D$5*$E131 + 'Linearisation Coefficients'!$E$5</f>
        <v>0.28430811887323965</v>
      </c>
      <c r="M131">
        <f>'Linearisation Coefficients'!$B$6*$F131 ^3+ 'Linearisation Coefficients'!$C$6*$F131^2 + 'Linearisation Coefficients'!$D$6*$F131 + 'Linearisation Coefficients'!$E$6</f>
        <v>8.3736659346725237E-2</v>
      </c>
    </row>
    <row r="132" spans="1:13" x14ac:dyDescent="0.2">
      <c r="A132">
        <v>1.3</v>
      </c>
      <c r="B132" s="28" cm="1">
        <f t="array" ref="B132:F132">TRANSPOSE(MMULT(MINVERSE('A matrix'!$B$15:$F$19),TRANSPOSE(Stimulus!V132:Z132)))</f>
        <v>0.4889882123007383</v>
      </c>
      <c r="C132">
        <v>4.1127605049377958E-2</v>
      </c>
      <c r="D132">
        <v>0.23109860769926427</v>
      </c>
      <c r="E132">
        <v>0.33971084136505736</v>
      </c>
      <c r="F132">
        <v>8.8514755453654503E-2</v>
      </c>
      <c r="I132" s="28">
        <f>'Linearisation Coefficients'!$B$2*$B132^3 + 'Linearisation Coefficients'!$C$2*$B132^2 + 'Linearisation Coefficients'!$D$2*$B132 + 'Linearisation Coefficients'!$E$2</f>
        <v>0.46988645772976384</v>
      </c>
      <c r="J132">
        <f>'Linearisation Coefficients'!$B$3*$C132^3 + 'Linearisation Coefficients'!$C$3*$C132^2 + 'Linearisation Coefficients'!$D$3*$C132 + 'Linearisation Coefficients'!$E$3</f>
        <v>3.7196438986193313E-2</v>
      </c>
      <c r="K132">
        <f>'Linearisation Coefficients'!$B$4*$D132^3 + 'Linearisation Coefficients'!$C$4*$D132^2 + 'Linearisation Coefficients'!$D$4*$D132 + 'Linearisation Coefficients'!$E$4</f>
        <v>0.23164086492761274</v>
      </c>
      <c r="L132">
        <f>'Linearisation Coefficients'!$B$5*$E132^3 + 'Linearisation Coefficients'!$C$5*$E132^2 + 'Linearisation Coefficients'!$D$5*$E132 + 'Linearisation Coefficients'!$E$5</f>
        <v>0.28587016571089985</v>
      </c>
      <c r="M132">
        <f>'Linearisation Coefficients'!$B$6*$F132 ^3+ 'Linearisation Coefficients'!$C$6*$F132^2 + 'Linearisation Coefficients'!$D$6*$F132 + 'Linearisation Coefficients'!$E$6</f>
        <v>8.2846644489065813E-2</v>
      </c>
    </row>
    <row r="133" spans="1:13" x14ac:dyDescent="0.2">
      <c r="A133">
        <v>1.31</v>
      </c>
      <c r="B133" s="28" cm="1">
        <f t="array" ref="B133:F133">TRANSPOSE(MMULT(MINVERSE('A matrix'!$B$15:$F$19),TRANSPOSE(Stimulus!V133:Z133)))</f>
        <v>0.38809303413898499</v>
      </c>
      <c r="C133">
        <v>4.4734351152888513E-2</v>
      </c>
      <c r="D133">
        <v>0.20642860038897193</v>
      </c>
      <c r="E133">
        <v>0.35359144165786138</v>
      </c>
      <c r="F133">
        <v>8.0996450663571085E-2</v>
      </c>
      <c r="I133" s="28">
        <f>'Linearisation Coefficients'!$B$2*$B133^3 + 'Linearisation Coefficients'!$C$2*$B133^2 + 'Linearisation Coefficients'!$D$2*$B133 + 'Linearisation Coefficients'!$E$2</f>
        <v>0.37018723019686639</v>
      </c>
      <c r="J133">
        <f>'Linearisation Coefficients'!$B$3*$C133^3 + 'Linearisation Coefficients'!$C$3*$C133^2 + 'Linearisation Coefficients'!$D$3*$C133 + 'Linearisation Coefficients'!$E$3</f>
        <v>4.0472451990787771E-2</v>
      </c>
      <c r="K133">
        <f>'Linearisation Coefficients'!$B$4*$D133^3 + 'Linearisation Coefficients'!$C$4*$D133^2 + 'Linearisation Coefficients'!$D$4*$D133 + 'Linearisation Coefficients'!$E$4</f>
        <v>0.20692876549091976</v>
      </c>
      <c r="L133">
        <f>'Linearisation Coefficients'!$B$5*$E133^3 + 'Linearisation Coefficients'!$C$5*$E133^2 + 'Linearisation Coefficients'!$D$5*$E133 + 'Linearisation Coefficients'!$E$5</f>
        <v>0.2983386382599183</v>
      </c>
      <c r="M133">
        <f>'Linearisation Coefficients'!$B$6*$F133 ^3+ 'Linearisation Coefficients'!$C$6*$F133^2 + 'Linearisation Coefficients'!$D$6*$F133 + 'Linearisation Coefficients'!$E$6</f>
        <v>7.577133759416102E-2</v>
      </c>
    </row>
    <row r="134" spans="1:13" x14ac:dyDescent="0.2">
      <c r="A134">
        <v>1.32</v>
      </c>
      <c r="B134" s="28" cm="1">
        <f t="array" ref="B134:F134">TRANSPOSE(MMULT(MINVERSE('A matrix'!$B$15:$F$19),TRANSPOSE(Stimulus!V134:Z134)))</f>
        <v>0.46041890875107372</v>
      </c>
      <c r="C134">
        <v>4.2148885016717597E-2</v>
      </c>
      <c r="D134">
        <v>0.22411309124286571</v>
      </c>
      <c r="E134">
        <v>0.34364124805486873</v>
      </c>
      <c r="F134">
        <v>8.6385885316942468E-2</v>
      </c>
      <c r="I134" s="28">
        <f>'Linearisation Coefficients'!$B$2*$B134^3 + 'Linearisation Coefficients'!$C$2*$B134^2 + 'Linearisation Coefficients'!$D$2*$B134 + 'Linearisation Coefficients'!$E$2</f>
        <v>0.44150213191245025</v>
      </c>
      <c r="J134">
        <f>'Linearisation Coefficients'!$B$3*$C134^3 + 'Linearisation Coefficients'!$C$3*$C134^2 + 'Linearisation Coefficients'!$D$3*$C134 + 'Linearisation Coefficients'!$E$3</f>
        <v>3.8123838224186718E-2</v>
      </c>
      <c r="K134">
        <f>'Linearisation Coefficients'!$B$4*$D134^3 + 'Linearisation Coefficients'!$C$4*$D134^2 + 'Linearisation Coefficients'!$D$4*$D134 + 'Linearisation Coefficients'!$E$4</f>
        <v>0.22464378987437036</v>
      </c>
      <c r="L134">
        <f>'Linearisation Coefficients'!$B$5*$E134^3 + 'Linearisation Coefficients'!$C$5*$E134^2 + 'Linearisation Coefficients'!$D$5*$E134 + 'Linearisation Coefficients'!$E$5</f>
        <v>0.28939282688300111</v>
      </c>
      <c r="M134">
        <f>'Linearisation Coefficients'!$B$6*$F134 ^3+ 'Linearisation Coefficients'!$C$6*$F134^2 + 'Linearisation Coefficients'!$D$6*$F134 + 'Linearisation Coefficients'!$E$6</f>
        <v>8.0842479934826128E-2</v>
      </c>
    </row>
    <row r="135" spans="1:13" x14ac:dyDescent="0.2">
      <c r="A135">
        <v>1.33</v>
      </c>
      <c r="B135" s="28" cm="1">
        <f t="array" ref="B135:F135">TRANSPOSE(MMULT(MINVERSE('A matrix'!$B$15:$F$19),TRANSPOSE(Stimulus!V135:Z135)))</f>
        <v>0.65284591614032905</v>
      </c>
      <c r="C135">
        <v>3.5270108728729627E-2</v>
      </c>
      <c r="D135">
        <v>0.27116366160193706</v>
      </c>
      <c r="E135">
        <v>0.31716820520212985</v>
      </c>
      <c r="F135">
        <v>0.10072477561630566</v>
      </c>
      <c r="I135" s="28">
        <f>'Linearisation Coefficients'!$B$2*$B135^3 + 'Linearisation Coefficients'!$C$2*$B135^2 + 'Linearisation Coefficients'!$D$2*$B135 + 'Linearisation Coefficients'!$E$2</f>
        <v>0.63510522239689948</v>
      </c>
      <c r="J135">
        <f>'Linearisation Coefficients'!$B$3*$C135^3 + 'Linearisation Coefficients'!$C$3*$C135^2 + 'Linearisation Coefficients'!$D$3*$C135 + 'Linearisation Coefficients'!$E$3</f>
        <v>3.188090897820952E-2</v>
      </c>
      <c r="K135">
        <f>'Linearisation Coefficients'!$B$4*$D135^3 + 'Linearisation Coefficients'!$C$4*$D135^2 + 'Linearisation Coefficients'!$D$4*$D135 + 'Linearisation Coefficients'!$E$4</f>
        <v>0.27176681842547651</v>
      </c>
      <c r="L135">
        <f>'Linearisation Coefficients'!$B$5*$E135^3 + 'Linearisation Coefficients'!$C$5*$E135^2 + 'Linearisation Coefficients'!$D$5*$E135 + 'Linearisation Coefficients'!$E$5</f>
        <v>0.26578391934894258</v>
      </c>
      <c r="M135">
        <f>'Linearisation Coefficients'!$B$6*$F135 ^3+ 'Linearisation Coefficients'!$C$6*$F135^2 + 'Linearisation Coefficients'!$D$6*$F135 + 'Linearisation Coefficients'!$E$6</f>
        <v>9.4352636739469198E-2</v>
      </c>
    </row>
    <row r="136" spans="1:13" x14ac:dyDescent="0.2">
      <c r="A136">
        <v>1.34</v>
      </c>
      <c r="B136" s="28" cm="1">
        <f t="array" ref="B136:F136">TRANSPOSE(MMULT(MINVERSE('A matrix'!$B$15:$F$19),TRANSPOSE(Stimulus!V136:Z136)))</f>
        <v>0.6385167554708584</v>
      </c>
      <c r="C136">
        <v>3.5782339792223422E-2</v>
      </c>
      <c r="D136">
        <v>0.26766002044775372</v>
      </c>
      <c r="E136">
        <v>0.31913953183446342</v>
      </c>
      <c r="F136">
        <v>9.9657023923291899E-2</v>
      </c>
      <c r="I136" s="28">
        <f>'Linearisation Coefficients'!$B$2*$B136^3 + 'Linearisation Coefficients'!$C$2*$B136^2 + 'Linearisation Coefficients'!$D$2*$B136 + 'Linearisation Coefficients'!$E$2</f>
        <v>0.62048892979774617</v>
      </c>
      <c r="J136">
        <f>'Linearisation Coefficients'!$B$3*$C136^3 + 'Linearisation Coefficients'!$C$3*$C136^2 + 'Linearisation Coefficients'!$D$3*$C136 + 'Linearisation Coefficients'!$E$3</f>
        <v>3.2345506884674989E-2</v>
      </c>
      <c r="K136">
        <f>'Linearisation Coefficients'!$B$4*$D136^3 + 'Linearisation Coefficients'!$C$4*$D136^2 + 'Linearisation Coefficients'!$D$4*$D136 + 'Linearisation Coefficients'!$E$4</f>
        <v>0.26825821358922097</v>
      </c>
      <c r="L136">
        <f>'Linearisation Coefficients'!$B$5*$E136^3 + 'Linearisation Coefficients'!$C$5*$E136^2 + 'Linearisation Coefficients'!$D$5*$E136 + 'Linearisation Coefficients'!$E$5</f>
        <v>0.26753255278036214</v>
      </c>
      <c r="M136">
        <f>'Linearisation Coefficients'!$B$6*$F136 ^3+ 'Linearisation Coefficients'!$C$6*$F136^2 + 'Linearisation Coefficients'!$D$6*$F136 + 'Linearisation Coefficients'!$E$6</f>
        <v>9.3345688024534371E-2</v>
      </c>
    </row>
    <row r="137" spans="1:13" x14ac:dyDescent="0.2">
      <c r="A137">
        <v>1.35</v>
      </c>
      <c r="B137" s="28" cm="1">
        <f t="array" ref="B137:F137">TRANSPOSE(MMULT(MINVERSE('A matrix'!$B$15:$F$19),TRANSPOSE(Stimulus!V137:Z137)))</f>
        <v>0.86925429256312059</v>
      </c>
      <c r="C137">
        <v>2.7534059467994726E-2</v>
      </c>
      <c r="D137">
        <v>0.32407794676033874</v>
      </c>
      <c r="E137">
        <v>0.28739593830228105</v>
      </c>
      <c r="F137">
        <v>0.11685066153788326</v>
      </c>
      <c r="I137" s="28">
        <f>'Linearisation Coefficients'!$B$2*$B137^3 + 'Linearisation Coefficients'!$C$2*$B137^2 + 'Linearisation Coefficients'!$D$2*$B137 + 'Linearisation Coefficients'!$E$2</f>
        <v>0.85994326554992995</v>
      </c>
      <c r="J137">
        <f>'Linearisation Coefficients'!$B$3*$C137^3 + 'Linearisation Coefficients'!$C$3*$C137^2 + 'Linearisation Coefficients'!$D$3*$C137 + 'Linearisation Coefficients'!$E$3</f>
        <v>2.4869801274713967E-2</v>
      </c>
      <c r="K137">
        <f>'Linearisation Coefficients'!$B$4*$D137^3 + 'Linearisation Coefficients'!$C$4*$D137^2 + 'Linearisation Coefficients'!$D$4*$D137 + 'Linearisation Coefficients'!$E$4</f>
        <v>0.32474786456934396</v>
      </c>
      <c r="L137">
        <f>'Linearisation Coefficients'!$B$5*$E137^3 + 'Linearisation Coefficients'!$C$5*$E137^2 + 'Linearisation Coefficients'!$D$5*$E137 + 'Linearisation Coefficients'!$E$5</f>
        <v>0.23955273445520847</v>
      </c>
      <c r="M137">
        <f>'Linearisation Coefficients'!$B$6*$F137 ^3+ 'Linearisation Coefficients'!$C$6*$F137^2 + 'Linearisation Coefficients'!$D$6*$F137 + 'Linearisation Coefficients'!$E$6</f>
        <v>0.10957809615515191</v>
      </c>
    </row>
    <row r="138" spans="1:13" x14ac:dyDescent="0.2">
      <c r="A138">
        <v>1.36</v>
      </c>
      <c r="B138" s="28" cm="1">
        <f t="array" ref="B138:F138">TRANSPOSE(MMULT(MINVERSE('A matrix'!$B$15:$F$19),TRANSPOSE(Stimulus!V138:Z138)))</f>
        <v>0.45760657487053713</v>
      </c>
      <c r="C138">
        <v>4.2249418802872724E-2</v>
      </c>
      <c r="D138">
        <v>0.22342544393745589</v>
      </c>
      <c r="E138">
        <v>0.344028153387679</v>
      </c>
      <c r="F138">
        <v>8.6176321454024984E-2</v>
      </c>
      <c r="I138" s="28">
        <f>'Linearisation Coefficients'!$B$2*$B138^3 + 'Linearisation Coefficients'!$C$2*$B138^2 + 'Linearisation Coefficients'!$D$2*$B138 + 'Linearisation Coefficients'!$E$2</f>
        <v>0.43871462709625059</v>
      </c>
      <c r="J138">
        <f>'Linearisation Coefficients'!$B$3*$C138^3 + 'Linearisation Coefficients'!$C$3*$C138^2 + 'Linearisation Coefficients'!$D$3*$C138 + 'Linearisation Coefficients'!$E$3</f>
        <v>3.8215140343668449E-2</v>
      </c>
      <c r="K138">
        <f>'Linearisation Coefficients'!$B$4*$D138^3 + 'Linearisation Coefficients'!$C$4*$D138^2 + 'Linearisation Coefficients'!$D$4*$D138 + 'Linearisation Coefficients'!$E$4</f>
        <v>0.22395498944453948</v>
      </c>
      <c r="L138">
        <f>'Linearisation Coefficients'!$B$5*$E138^3 + 'Linearisation Coefficients'!$C$5*$E138^2 + 'Linearisation Coefficients'!$D$5*$E138 + 'Linearisation Coefficients'!$E$5</f>
        <v>0.28973992922692476</v>
      </c>
      <c r="M138">
        <f>'Linearisation Coefficients'!$B$6*$F138 ^3+ 'Linearisation Coefficients'!$C$6*$F138^2 + 'Linearisation Coefficients'!$D$6*$F138 + 'Linearisation Coefficients'!$E$6</f>
        <v>8.0645223292725068E-2</v>
      </c>
    </row>
    <row r="139" spans="1:13" x14ac:dyDescent="0.2">
      <c r="A139">
        <v>1.37</v>
      </c>
      <c r="B139" s="28" cm="1">
        <f t="array" ref="B139:F139">TRANSPOSE(MMULT(MINVERSE('A matrix'!$B$15:$F$19),TRANSPOSE(Stimulus!V139:Z139)))</f>
        <v>0.50409257854475298</v>
      </c>
      <c r="C139">
        <v>4.0587662357475907E-2</v>
      </c>
      <c r="D139">
        <v>0.23479179534654482</v>
      </c>
      <c r="E139">
        <v>0.3376328662394954</v>
      </c>
      <c r="F139">
        <v>8.9640272362911388E-2</v>
      </c>
      <c r="I139" s="28">
        <f>'Linearisation Coefficients'!$B$2*$B139^3 + 'Linearisation Coefficients'!$C$2*$B139^2 + 'Linearisation Coefficients'!$D$2*$B139 + 'Linearisation Coefficients'!$E$2</f>
        <v>0.48494279226169001</v>
      </c>
      <c r="J139">
        <f>'Linearisation Coefficients'!$B$3*$C139^3 + 'Linearisation Coefficients'!$C$3*$C139^2 + 'Linearisation Coefficients'!$D$3*$C139 + 'Linearisation Coefficients'!$E$3</f>
        <v>3.6706203970334472E-2</v>
      </c>
      <c r="K139">
        <f>'Linearisation Coefficients'!$B$4*$D139^3 + 'Linearisation Coefficients'!$C$4*$D139^2 + 'Linearisation Coefficients'!$D$4*$D139 + 'Linearisation Coefficients'!$E$4</f>
        <v>0.23534004947042952</v>
      </c>
      <c r="L139">
        <f>'Linearisation Coefficients'!$B$5*$E139^3 + 'Linearisation Coefficients'!$C$5*$E139^2 + 'Linearisation Coefficients'!$D$5*$E139 + 'Linearisation Coefficients'!$E$5</f>
        <v>0.28401025736025415</v>
      </c>
      <c r="M139">
        <f>'Linearisation Coefficients'!$B$6*$F139 ^3+ 'Linearisation Coefficients'!$C$6*$F139^2 + 'Linearisation Coefficients'!$D$6*$F139 + 'Linearisation Coefficients'!$E$6</f>
        <v>8.3906464800405006E-2</v>
      </c>
    </row>
    <row r="140" spans="1:13" x14ac:dyDescent="0.2">
      <c r="A140">
        <v>1.38</v>
      </c>
      <c r="B140" s="28" cm="1">
        <f t="array" ref="B140:F140">TRANSPOSE(MMULT(MINVERSE('A matrix'!$B$15:$F$19),TRANSPOSE(Stimulus!V140:Z140)))</f>
        <v>0.43038720696986887</v>
      </c>
      <c r="C140">
        <v>4.3222442002835426E-2</v>
      </c>
      <c r="D140">
        <v>0.21677000194978713</v>
      </c>
      <c r="E140">
        <v>0.34777284340097459</v>
      </c>
      <c r="F140">
        <v>8.4148043118041804E-2</v>
      </c>
      <c r="I140" s="28">
        <f>'Linearisation Coefficients'!$B$2*$B140^3 + 'Linearisation Coefficients'!$C$2*$B140^2 + 'Linearisation Coefficients'!$D$2*$B140 + 'Linearisation Coefficients'!$E$2</f>
        <v>0.41179644270569826</v>
      </c>
      <c r="J140">
        <f>'Linearisation Coefficients'!$B$3*$C140^3 + 'Linearisation Coefficients'!$C$3*$C140^2 + 'Linearisation Coefficients'!$D$3*$C140 + 'Linearisation Coefficients'!$E$3</f>
        <v>3.9098905567176601E-2</v>
      </c>
      <c r="K140">
        <f>'Linearisation Coefficients'!$B$4*$D140^3 + 'Linearisation Coefficients'!$C$4*$D140^2 + 'Linearisation Coefficients'!$D$4*$D140 + 'Linearisation Coefficients'!$E$4</f>
        <v>0.21728824449798551</v>
      </c>
      <c r="L140">
        <f>'Linearisation Coefficients'!$B$5*$E140^3 + 'Linearisation Coefficients'!$C$5*$E140^2 + 'Linearisation Coefficients'!$D$5*$E140 + 'Linearisation Coefficients'!$E$5</f>
        <v>0.29310250176859964</v>
      </c>
      <c r="M140">
        <f>'Linearisation Coefficients'!$B$6*$F140 ^3+ 'Linearisation Coefficients'!$C$6*$F140^2 + 'Linearisation Coefficients'!$D$6*$F140 + 'Linearisation Coefficients'!$E$6</f>
        <v>7.8736351230208779E-2</v>
      </c>
    </row>
    <row r="141" spans="1:13" x14ac:dyDescent="0.2">
      <c r="A141">
        <v>1.39</v>
      </c>
      <c r="B141" s="28" cm="1">
        <f t="array" ref="B141:F141">TRANSPOSE(MMULT(MINVERSE('A matrix'!$B$15:$F$19),TRANSPOSE(Stimulus!V141:Z141)))</f>
        <v>0.59581361220105311</v>
      </c>
      <c r="C141">
        <v>3.7308868595702038E-2</v>
      </c>
      <c r="D141">
        <v>0.25721862100892579</v>
      </c>
      <c r="E141">
        <v>0.32501439398123821</v>
      </c>
      <c r="F141">
        <v>9.6474956628833874E-2</v>
      </c>
      <c r="I141" s="28">
        <f>'Linearisation Coefficients'!$B$2*$B141^3 + 'Linearisation Coefficients'!$C$2*$B141^2 + 'Linearisation Coefficients'!$D$2*$B141 + 'Linearisation Coefficients'!$E$2</f>
        <v>0.57712357726929431</v>
      </c>
      <c r="J141">
        <f>'Linearisation Coefficients'!$B$3*$C141^3 + 'Linearisation Coefficients'!$C$3*$C141^2 + 'Linearisation Coefficients'!$D$3*$C141 + 'Linearisation Coefficients'!$E$3</f>
        <v>3.3730352749300758E-2</v>
      </c>
      <c r="K141">
        <f>'Linearisation Coefficients'!$B$4*$D141^3 + 'Linearisation Coefficients'!$C$4*$D141^2 + 'Linearisation Coefficients'!$D$4*$D141 + 'Linearisation Coefficients'!$E$4</f>
        <v>0.25780161338074309</v>
      </c>
      <c r="L141">
        <f>'Linearisation Coefficients'!$B$5*$E141^3 + 'Linearisation Coefficients'!$C$5*$E141^2 + 'Linearisation Coefficients'!$D$5*$E141 + 'Linearisation Coefficients'!$E$5</f>
        <v>0.27275263552082385</v>
      </c>
      <c r="M141">
        <f>'Linearisation Coefficients'!$B$6*$F141 ^3+ 'Linearisation Coefficients'!$C$6*$F141^2 + 'Linearisation Coefficients'!$D$6*$F141 + 'Linearisation Coefficients'!$E$6</f>
        <v>9.0345691828975713E-2</v>
      </c>
    </row>
    <row r="142" spans="1:13" x14ac:dyDescent="0.2">
      <c r="A142">
        <v>1.4</v>
      </c>
      <c r="B142" s="28" cm="1">
        <f t="array" ref="B142:F142">TRANSPOSE(MMULT(MINVERSE('A matrix'!$B$15:$F$19),TRANSPOSE(Stimulus!V142:Z142)))</f>
        <v>0.6707665463795065</v>
      </c>
      <c r="C142">
        <v>3.4629491759066461E-2</v>
      </c>
      <c r="D142">
        <v>0.27554545751191406</v>
      </c>
      <c r="E142">
        <v>0.31470278406033469</v>
      </c>
      <c r="F142">
        <v>0.10206014924489015</v>
      </c>
      <c r="I142" s="28">
        <f>'Linearisation Coefficients'!$B$2*$B142^3 + 'Linearisation Coefficients'!$C$2*$B142^2 + 'Linearisation Coefficients'!$D$2*$B142 + 'Linearisation Coefficients'!$E$2</f>
        <v>0.65343126683802877</v>
      </c>
      <c r="J142">
        <f>'Linearisation Coefficients'!$B$3*$C142^3 + 'Linearisation Coefficients'!$C$3*$C142^2 + 'Linearisation Coefficients'!$D$3*$C142 + 'Linearisation Coefficients'!$E$3</f>
        <v>3.1299928328696665E-2</v>
      </c>
      <c r="K142">
        <f>'Linearisation Coefficients'!$B$4*$D142^3 + 'Linearisation Coefficients'!$C$4*$D142^2 + 'Linearisation Coefficients'!$D$4*$D142 + 'Linearisation Coefficients'!$E$4</f>
        <v>0.27615472577301975</v>
      </c>
      <c r="L142">
        <f>'Linearisation Coefficients'!$B$5*$E142^3 + 'Linearisation Coefficients'!$C$5*$E142^2 + 'Linearisation Coefficients'!$D$5*$E142 + 'Linearisation Coefficients'!$E$5</f>
        <v>0.26359910135460995</v>
      </c>
      <c r="M142">
        <f>'Linearisation Coefficients'!$B$6*$F142 ^3+ 'Linearisation Coefficients'!$C$6*$F142^2 + 'Linearisation Coefficients'!$D$6*$F142 + 'Linearisation Coefficients'!$E$6</f>
        <v>9.5612173993925187E-2</v>
      </c>
    </row>
    <row r="143" spans="1:13" x14ac:dyDescent="0.2">
      <c r="A143">
        <v>1.41</v>
      </c>
      <c r="B143" s="28" cm="1">
        <f t="array" ref="B143:F143">TRANSPOSE(MMULT(MINVERSE('A matrix'!$B$15:$F$19),TRANSPOSE(Stimulus!V143:Z143)))</f>
        <v>0.54640221297608482</v>
      </c>
      <c r="C143">
        <v>3.9075200494516321E-2</v>
      </c>
      <c r="D143">
        <v>0.24513697744279339</v>
      </c>
      <c r="E143">
        <v>0.33181214086117738</v>
      </c>
      <c r="F143">
        <v>9.2793016953954255E-2</v>
      </c>
      <c r="I143" s="28">
        <f>'Linearisation Coefficients'!$B$2*$B143^3 + 'Linearisation Coefficients'!$C$2*$B143^2 + 'Linearisation Coefficients'!$D$2*$B143 + 'Linearisation Coefficients'!$E$2</f>
        <v>0.52730306717886855</v>
      </c>
      <c r="J143">
        <f>'Linearisation Coefficients'!$B$3*$C143^3 + 'Linearisation Coefficients'!$C$3*$C143^2 + 'Linearisation Coefficients'!$D$3*$C143 + 'Linearisation Coefficients'!$E$3</f>
        <v>3.5333252053864304E-2</v>
      </c>
      <c r="K143">
        <f>'Linearisation Coefficients'!$B$4*$D143^3 + 'Linearisation Coefficients'!$C$4*$D143^2 + 'Linearisation Coefficients'!$D$4*$D143 + 'Linearisation Coefficients'!$E$4</f>
        <v>0.24570161236407378</v>
      </c>
      <c r="L143">
        <f>'Linearisation Coefficients'!$B$5*$E143^3 + 'Linearisation Coefficients'!$C$5*$E143^2 + 'Linearisation Coefficients'!$D$5*$E143 + 'Linearisation Coefficients'!$E$5</f>
        <v>0.27880949242843206</v>
      </c>
      <c r="M143">
        <f>'Linearisation Coefficients'!$B$6*$F143 ^3+ 'Linearisation Coefficients'!$C$6*$F143^2 + 'Linearisation Coefficients'!$D$6*$F143 + 'Linearisation Coefficients'!$E$6</f>
        <v>8.6876046608877155E-2</v>
      </c>
    </row>
    <row r="144" spans="1:13" x14ac:dyDescent="0.2">
      <c r="A144">
        <v>1.42</v>
      </c>
      <c r="B144" s="28" cm="1">
        <f t="array" ref="B144:F144">TRANSPOSE(MMULT(MINVERSE('A matrix'!$B$15:$F$19),TRANSPOSE(Stimulus!V144:Z144)))</f>
        <v>0.53598177376803458</v>
      </c>
      <c r="C144">
        <v>3.9447704703292785E-2</v>
      </c>
      <c r="D144">
        <v>0.24258906270471825</v>
      </c>
      <c r="E144">
        <v>0.33324572722434787</v>
      </c>
      <c r="F144">
        <v>9.2016527537512105E-2</v>
      </c>
      <c r="I144" s="28">
        <f>'Linearisation Coefficients'!$B$2*$B144^3 + 'Linearisation Coefficients'!$C$2*$B144^2 + 'Linearisation Coefficients'!$D$2*$B144 + 'Linearisation Coefficients'!$E$2</f>
        <v>0.51684467896758124</v>
      </c>
      <c r="J144">
        <f>'Linearisation Coefficients'!$B$3*$C144^3 + 'Linearisation Coefficients'!$C$3*$C144^2 + 'Linearisation Coefficients'!$D$3*$C144 + 'Linearisation Coefficients'!$E$3</f>
        <v>3.5671359276179294E-2</v>
      </c>
      <c r="K144">
        <f>'Linearisation Coefficients'!$B$4*$D144^3 + 'Linearisation Coefficients'!$C$4*$D144^2 + 'Linearisation Coefficients'!$D$4*$D144 + 'Linearisation Coefficients'!$E$4</f>
        <v>0.24314972011155569</v>
      </c>
      <c r="L144">
        <f>'Linearisation Coefficients'!$B$5*$E144^3 + 'Linearisation Coefficients'!$C$5*$E144^2 + 'Linearisation Coefficients'!$D$5*$E144 + 'Linearisation Coefficients'!$E$5</f>
        <v>0.28008914575220334</v>
      </c>
      <c r="M144">
        <f>'Linearisation Coefficients'!$B$6*$F144 ^3+ 'Linearisation Coefficients'!$C$6*$F144^2 + 'Linearisation Coefficients'!$D$6*$F144 + 'Linearisation Coefficients'!$E$6</f>
        <v>8.6144550183979152E-2</v>
      </c>
    </row>
    <row r="145" spans="1:13" x14ac:dyDescent="0.2">
      <c r="A145">
        <v>1.43</v>
      </c>
      <c r="B145" s="28" cm="1">
        <f t="array" ref="B145:F145">TRANSPOSE(MMULT(MINVERSE('A matrix'!$B$15:$F$19),TRANSPOSE(Stimulus!V145:Z145)))</f>
        <v>0.91845700173221312</v>
      </c>
      <c r="C145">
        <v>2.5775187708104635E-2</v>
      </c>
      <c r="D145">
        <v>0.33610856325760818</v>
      </c>
      <c r="E145">
        <v>0.28062690184541017</v>
      </c>
      <c r="F145">
        <v>0.12051705046519179</v>
      </c>
      <c r="I145" s="28">
        <f>'Linearisation Coefficients'!$B$2*$B145^3 + 'Linearisation Coefficients'!$C$2*$B145^2 + 'Linearisation Coefficients'!$D$2*$B145 + 'Linearisation Coefficients'!$E$2</f>
        <v>0.91216764269690087</v>
      </c>
      <c r="J145">
        <f>'Linearisation Coefficients'!$B$3*$C145^3 + 'Linearisation Coefficients'!$C$3*$C145^2 + 'Linearisation Coefficients'!$D$3*$C145 + 'Linearisation Coefficients'!$E$3</f>
        <v>2.3277203975099491E-2</v>
      </c>
      <c r="K145">
        <f>'Linearisation Coefficients'!$B$4*$D145^3 + 'Linearisation Coefficients'!$C$4*$D145^2 + 'Linearisation Coefficients'!$D$4*$D145 + 'Linearisation Coefficients'!$E$4</f>
        <v>0.3367915571788534</v>
      </c>
      <c r="L145">
        <f>'Linearisation Coefficients'!$B$5*$E145^3 + 'Linearisation Coefficients'!$C$5*$E145^2 + 'Linearisation Coefficients'!$D$5*$E145 + 'Linearisation Coefficients'!$E$5</f>
        <v>0.23363419762390539</v>
      </c>
      <c r="M145">
        <f>'Linearisation Coefficients'!$B$6*$F145 ^3+ 'Linearisation Coefficients'!$C$6*$F145^2 + 'Linearisation Coefficients'!$D$6*$F145 + 'Linearisation Coefficients'!$E$6</f>
        <v>0.11304445123946404</v>
      </c>
    </row>
    <row r="146" spans="1:13" x14ac:dyDescent="0.2">
      <c r="A146">
        <v>1.44</v>
      </c>
      <c r="B146" s="28" cm="1">
        <f t="array" ref="B146:F146">TRANSPOSE(MMULT(MINVERSE('A matrix'!$B$15:$F$19),TRANSPOSE(Stimulus!V146:Z146)))</f>
        <v>0.32177091759991816</v>
      </c>
      <c r="C146">
        <v>4.7105198201895737E-2</v>
      </c>
      <c r="D146">
        <v>0.19021209599636602</v>
      </c>
      <c r="E146">
        <v>0.3627156714478692</v>
      </c>
      <c r="F146">
        <v>7.6054392028571227E-2</v>
      </c>
      <c r="I146" s="28">
        <f>'Linearisation Coefficients'!$B$2*$B146^3 + 'Linearisation Coefficients'!$C$2*$B146^2 + 'Linearisation Coefficients'!$D$2*$B146 + 'Linearisation Coefficients'!$E$2</f>
        <v>0.30546179902437892</v>
      </c>
      <c r="J146">
        <f>'Linearisation Coefficients'!$B$3*$C146^3 + 'Linearisation Coefficients'!$C$3*$C146^2 + 'Linearisation Coefficients'!$D$3*$C146 + 'Linearisation Coefficients'!$E$3</f>
        <v>4.2627136346802361E-2</v>
      </c>
      <c r="K146">
        <f>'Linearisation Coefficients'!$B$4*$D146^3 + 'Linearisation Coefficients'!$C$4*$D146^2 + 'Linearisation Coefficients'!$D$4*$D146 + 'Linearisation Coefficients'!$E$4</f>
        <v>0.19068264080132816</v>
      </c>
      <c r="L146">
        <f>'Linearisation Coefficients'!$B$5*$E146^3 + 'Linearisation Coefficients'!$C$5*$E146^2 + 'Linearisation Coefficients'!$D$5*$E146 + 'Linearisation Coefficients'!$E$5</f>
        <v>0.30657745125940855</v>
      </c>
      <c r="M146">
        <f>'Linearisation Coefficients'!$B$6*$F146 ^3+ 'Linearisation Coefficients'!$C$6*$F146^2 + 'Linearisation Coefficients'!$D$6*$F146 + 'Linearisation Coefficients'!$E$6</f>
        <v>7.1124406032736134E-2</v>
      </c>
    </row>
    <row r="147" spans="1:13" x14ac:dyDescent="0.2">
      <c r="A147">
        <v>1.45</v>
      </c>
      <c r="B147" s="28" cm="1">
        <f t="array" ref="B147:F147">TRANSPOSE(MMULT(MINVERSE('A matrix'!$B$15:$F$19),TRANSPOSE(Stimulus!V147:Z147)))</f>
        <v>0.48060364545134115</v>
      </c>
      <c r="C147">
        <v>4.142733199733184E-2</v>
      </c>
      <c r="D147">
        <v>0.22904848668023381</v>
      </c>
      <c r="E147">
        <v>0.3408643436749319</v>
      </c>
      <c r="F147">
        <v>8.7889971095719055E-2</v>
      </c>
      <c r="I147" s="28">
        <f>'Linearisation Coefficients'!$B$2*$B147^3 + 'Linearisation Coefficients'!$C$2*$B147^2 + 'Linearisation Coefficients'!$D$2*$B147 + 'Linearisation Coefficients'!$E$2</f>
        <v>0.46154344780808682</v>
      </c>
      <c r="J147">
        <f>'Linearisation Coefficients'!$B$3*$C147^3 + 'Linearisation Coefficients'!$C$3*$C147^2 + 'Linearisation Coefficients'!$D$3*$C147 + 'Linearisation Coefficients'!$E$3</f>
        <v>3.7468594757589208E-2</v>
      </c>
      <c r="K147">
        <f>'Linearisation Coefficients'!$B$4*$D147^3 + 'Linearisation Coefficients'!$C$4*$D147^2 + 'Linearisation Coefficients'!$D$4*$D147 + 'Linearisation Coefficients'!$E$4</f>
        <v>0.22958738097915191</v>
      </c>
      <c r="L147">
        <f>'Linearisation Coefficients'!$B$5*$E147^3 + 'Linearisation Coefficients'!$C$5*$E147^2 + 'Linearisation Coefficients'!$D$5*$E147 + 'Linearisation Coefficients'!$E$5</f>
        <v>0.28690336085742757</v>
      </c>
      <c r="M147">
        <f>'Linearisation Coefficients'!$B$6*$F147 ^3+ 'Linearisation Coefficients'!$C$6*$F147^2 + 'Linearisation Coefficients'!$D$6*$F147 + 'Linearisation Coefficients'!$E$6</f>
        <v>8.2258398846173017E-2</v>
      </c>
    </row>
    <row r="148" spans="1:13" x14ac:dyDescent="0.2">
      <c r="A148">
        <v>1.46</v>
      </c>
      <c r="B148" s="28" cm="1">
        <f t="array" ref="B148:F148">TRANSPOSE(MMULT(MINVERSE('A matrix'!$B$15:$F$19),TRANSPOSE(Stimulus!V148:Z148)))</f>
        <v>0.69467443692181252</v>
      </c>
      <c r="C148">
        <v>3.3774845455569386E-2</v>
      </c>
      <c r="D148">
        <v>0.28139120599264689</v>
      </c>
      <c r="E148">
        <v>0.31141366877744359</v>
      </c>
      <c r="F148">
        <v>0.1038416695440747</v>
      </c>
      <c r="I148" s="28">
        <f>'Linearisation Coefficients'!$B$2*$B148^3 + 'Linearisation Coefficients'!$C$2*$B148^2 + 'Linearisation Coefficients'!$D$2*$B148 + 'Linearisation Coefficients'!$E$2</f>
        <v>0.67796068058120185</v>
      </c>
      <c r="J148">
        <f>'Linearisation Coefficients'!$B$3*$C148^3 + 'Linearisation Coefficients'!$C$3*$C148^2 + 'Linearisation Coefficients'!$D$3*$C148 + 'Linearisation Coefficients'!$E$3</f>
        <v>3.0524954094949985E-2</v>
      </c>
      <c r="K148">
        <f>'Linearisation Coefficients'!$B$4*$D148^3 + 'Linearisation Coefficients'!$C$4*$D148^2 + 'Linearisation Coefficients'!$D$4*$D148 + 'Linearisation Coefficients'!$E$4</f>
        <v>0.28200846148694952</v>
      </c>
      <c r="L148">
        <f>'Linearisation Coefficients'!$B$5*$E148^3 + 'Linearisation Coefficients'!$C$5*$E148^2 + 'Linearisation Coefficients'!$D$5*$E148 + 'Linearisation Coefficients'!$E$5</f>
        <v>0.26068794416378882</v>
      </c>
      <c r="M148">
        <f>'Linearisation Coefficients'!$B$6*$F148 ^3+ 'Linearisation Coefficients'!$C$6*$F148^2 + 'Linearisation Coefficients'!$D$6*$F148 + 'Linearisation Coefficients'!$E$6</f>
        <v>9.729287825291616E-2</v>
      </c>
    </row>
    <row r="149" spans="1:13" x14ac:dyDescent="0.2">
      <c r="A149">
        <v>1.47</v>
      </c>
      <c r="B149" s="28" cm="1">
        <f t="array" ref="B149:F149">TRANSPOSE(MMULT(MINVERSE('A matrix'!$B$15:$F$19),TRANSPOSE(Stimulus!V149:Z149)))</f>
        <v>0.53831893123288754</v>
      </c>
      <c r="C149">
        <v>3.9364157265910443E-2</v>
      </c>
      <c r="D149">
        <v>0.2431605240252066</v>
      </c>
      <c r="E149">
        <v>0.33292419403334694</v>
      </c>
      <c r="F149">
        <v>9.2190683156079256E-2</v>
      </c>
      <c r="I149" s="28">
        <f>'Linearisation Coefficients'!$B$2*$B149^3 + 'Linearisation Coefficients'!$C$2*$B149^2 + 'Linearisation Coefficients'!$D$2*$B149 + 'Linearisation Coefficients'!$E$2</f>
        <v>0.51918889347777852</v>
      </c>
      <c r="J149">
        <f>'Linearisation Coefficients'!$B$3*$C149^3 + 'Linearisation Coefficients'!$C$3*$C149^2 + 'Linearisation Coefficients'!$D$3*$C149 + 'Linearisation Coefficients'!$E$3</f>
        <v>3.5595524489574148E-2</v>
      </c>
      <c r="K149">
        <f>'Linearisation Coefficients'!$B$4*$D149^3 + 'Linearisation Coefficients'!$C$4*$D149^2 + 'Linearisation Coefficients'!$D$4*$D149 + 'Linearisation Coefficients'!$E$4</f>
        <v>0.24372207676010937</v>
      </c>
      <c r="L149">
        <f>'Linearisation Coefficients'!$B$5*$E149^3 + 'Linearisation Coefficients'!$C$5*$E149^2 + 'Linearisation Coefficients'!$D$5*$E149 + 'Linearisation Coefficients'!$E$5</f>
        <v>0.27980206710514116</v>
      </c>
      <c r="M149">
        <f>'Linearisation Coefficients'!$B$6*$F149 ^3+ 'Linearisation Coefficients'!$C$6*$F149^2 + 'Linearisation Coefficients'!$D$6*$F149 + 'Linearisation Coefficients'!$E$6</f>
        <v>8.6308607789083058E-2</v>
      </c>
    </row>
    <row r="150" spans="1:13" x14ac:dyDescent="0.2">
      <c r="A150">
        <v>1.48</v>
      </c>
      <c r="B150" s="28" cm="1">
        <f t="array" ref="B150:F150">TRANSPOSE(MMULT(MINVERSE('A matrix'!$B$15:$F$19),TRANSPOSE(Stimulus!V150:Z150)))</f>
        <v>0.55003068193532556</v>
      </c>
      <c r="C150">
        <v>3.8945491954238326E-2</v>
      </c>
      <c r="D150">
        <v>0.24602417896600337</v>
      </c>
      <c r="E150">
        <v>0.3313129561804451</v>
      </c>
      <c r="F150">
        <v>9.3063395935923166E-2</v>
      </c>
      <c r="I150" s="28">
        <f>'Linearisation Coefficients'!$B$2*$B150^3 + 'Linearisation Coefficients'!$C$2*$B150^2 + 'Linearisation Coefficients'!$D$2*$B150 + 'Linearisation Coefficients'!$E$2</f>
        <v>0.53094868011549257</v>
      </c>
      <c r="J150">
        <f>'Linearisation Coefficients'!$B$3*$C150^3 + 'Linearisation Coefficients'!$C$3*$C150^2 + 'Linearisation Coefficients'!$D$3*$C150 + 'Linearisation Coefficients'!$E$3</f>
        <v>3.5215526469366133E-2</v>
      </c>
      <c r="K150">
        <f>'Linearisation Coefficients'!$B$4*$D150^3 + 'Linearisation Coefficients'!$C$4*$D150^2 + 'Linearisation Coefficients'!$D$4*$D150 + 'Linearisation Coefficients'!$E$4</f>
        <v>0.24659019018323844</v>
      </c>
      <c r="L150">
        <f>'Linearisation Coefficients'!$B$5*$E150^3 + 'Linearisation Coefficients'!$C$5*$E150^2 + 'Linearisation Coefficients'!$D$5*$E150 + 'Linearisation Coefficients'!$E$5</f>
        <v>0.27836409824401959</v>
      </c>
      <c r="M150">
        <f>'Linearisation Coefficients'!$B$6*$F150 ^3+ 'Linearisation Coefficients'!$C$6*$F150^2 + 'Linearisation Coefficients'!$D$6*$F150 + 'Linearisation Coefficients'!$E$6</f>
        <v>8.7130776855963349E-2</v>
      </c>
    </row>
    <row r="151" spans="1:13" x14ac:dyDescent="0.2">
      <c r="A151">
        <v>1.49</v>
      </c>
      <c r="B151" s="28" cm="1">
        <f t="array" ref="B151:F151">TRANSPOSE(MMULT(MINVERSE('A matrix'!$B$15:$F$19),TRANSPOSE(Stimulus!V151:Z151)))</f>
        <v>0.62932961974959456</v>
      </c>
      <c r="C151">
        <v>3.6110756536896466E-2</v>
      </c>
      <c r="D151">
        <v>0.26541366230127328</v>
      </c>
      <c r="E151">
        <v>0.3204034471285937</v>
      </c>
      <c r="F151">
        <v>9.8972435345732634E-2</v>
      </c>
      <c r="I151" s="28">
        <f>'Linearisation Coefficients'!$B$2*$B151^3 + 'Linearisation Coefficients'!$C$2*$B151^2 + 'Linearisation Coefficients'!$D$2*$B151 + 'Linearisation Coefficients'!$E$2</f>
        <v>0.61113493068917935</v>
      </c>
      <c r="J151">
        <f>'Linearisation Coefficients'!$B$3*$C151^3 + 'Linearisation Coefficients'!$C$3*$C151^2 + 'Linearisation Coefficients'!$D$3*$C151 + 'Linearisation Coefficients'!$E$3</f>
        <v>3.2643407714373386E-2</v>
      </c>
      <c r="K151">
        <f>'Linearisation Coefficients'!$B$4*$D151^3 + 'Linearisation Coefficients'!$C$4*$D151^2 + 'Linearisation Coefficients'!$D$4*$D151 + 'Linearisation Coefficients'!$E$4</f>
        <v>0.26600863685507103</v>
      </c>
      <c r="L151">
        <f>'Linearisation Coefficients'!$B$5*$E151^3 + 'Linearisation Coefficients'!$C$5*$E151^2 + 'Linearisation Coefficients'!$D$5*$E151 + 'Linearisation Coefficients'!$E$5</f>
        <v>0.26865447399890979</v>
      </c>
      <c r="M151">
        <f>'Linearisation Coefficients'!$B$6*$F151 ^3+ 'Linearisation Coefficients'!$C$6*$F151^2 + 'Linearisation Coefficients'!$D$6*$F151 + 'Linearisation Coefficients'!$E$6</f>
        <v>9.2700160340160945E-2</v>
      </c>
    </row>
    <row r="152" spans="1:13" x14ac:dyDescent="0.2">
      <c r="A152">
        <v>1.5</v>
      </c>
      <c r="B152" s="28" cm="1">
        <f t="array" ref="B152:F152">TRANSPOSE(MMULT(MINVERSE('A matrix'!$B$15:$F$19),TRANSPOSE(Stimulus!V152:Z152)))</f>
        <v>0.49614650819298189</v>
      </c>
      <c r="C152">
        <v>4.0871714170472612E-2</v>
      </c>
      <c r="D152">
        <v>0.23284889165939338</v>
      </c>
      <c r="E152">
        <v>0.33872604262771255</v>
      </c>
      <c r="F152">
        <v>8.9048163008663805E-2</v>
      </c>
      <c r="I152" s="28">
        <f>'Linearisation Coefficients'!$B$2*$B152^3 + 'Linearisation Coefficients'!$C$2*$B152^2 + 'Linearisation Coefficients'!$D$2*$B152 + 'Linearisation Coefficients'!$E$2</f>
        <v>0.4770176805300595</v>
      </c>
      <c r="J152">
        <f>'Linearisation Coefficients'!$B$3*$C152^3 + 'Linearisation Coefficients'!$C$3*$C152^2 + 'Linearisation Coefficients'!$D$3*$C152 + 'Linearisation Coefficients'!$E$3</f>
        <v>3.6964099331912866E-2</v>
      </c>
      <c r="K152">
        <f>'Linearisation Coefficients'!$B$4*$D152^3 + 'Linearisation Coefficients'!$C$4*$D152^2 + 'Linearisation Coefficients'!$D$4*$D152 + 'Linearisation Coefficients'!$E$4</f>
        <v>0.23339400075912303</v>
      </c>
      <c r="L152">
        <f>'Linearisation Coefficients'!$B$5*$E152^3 + 'Linearisation Coefficients'!$C$5*$E152^2 + 'Linearisation Coefficients'!$D$5*$E152 + 'Linearisation Coefficients'!$E$5</f>
        <v>0.28498849918640839</v>
      </c>
      <c r="M152">
        <f>'Linearisation Coefficients'!$B$6*$F152 ^3+ 'Linearisation Coefficients'!$C$6*$F152^2 + 'Linearisation Coefficients'!$D$6*$F152 + 'Linearisation Coefficients'!$E$6</f>
        <v>8.3348896754720403E-2</v>
      </c>
    </row>
    <row r="153" spans="1:13" x14ac:dyDescent="0.2">
      <c r="A153">
        <v>1.51</v>
      </c>
      <c r="B153" s="28" cm="1">
        <f t="array" ref="B153:F153">TRANSPOSE(MMULT(MINVERSE('A matrix'!$B$15:$F$19),TRANSPOSE(Stimulus!V153:Z153)))</f>
        <v>0.38778328161080289</v>
      </c>
      <c r="C153">
        <v>4.4745424018256597E-2</v>
      </c>
      <c r="D153">
        <v>0.20635286240749595</v>
      </c>
      <c r="E153">
        <v>0.35363405569662665</v>
      </c>
      <c r="F153">
        <v>8.0973369145119656E-2</v>
      </c>
      <c r="I153" s="28">
        <f>'Linearisation Coefficients'!$B$2*$B153^3 + 'Linearisation Coefficients'!$C$2*$B153^2 + 'Linearisation Coefficients'!$D$2*$B153 + 'Linearisation Coefficients'!$E$2</f>
        <v>0.36988345955711782</v>
      </c>
      <c r="J153">
        <f>'Linearisation Coefficients'!$B$3*$C153^3 + 'Linearisation Coefficients'!$C$3*$C153^2 + 'Linearisation Coefficients'!$D$3*$C153 + 'Linearisation Coefficients'!$E$3</f>
        <v>4.0482512996125208E-2</v>
      </c>
      <c r="K153">
        <f>'Linearisation Coefficients'!$B$4*$D153^3 + 'Linearisation Coefficients'!$C$4*$D153^2 + 'Linearisation Coefficients'!$D$4*$D153 + 'Linearisation Coefficients'!$E$4</f>
        <v>0.20685289279341015</v>
      </c>
      <c r="L153">
        <f>'Linearisation Coefficients'!$B$5*$E153^3 + 'Linearisation Coefficients'!$C$5*$E153^2 + 'Linearisation Coefficients'!$D$5*$E153 + 'Linearisation Coefficients'!$E$5</f>
        <v>0.29837703741706928</v>
      </c>
      <c r="M153">
        <f>'Linearisation Coefficients'!$B$6*$F153 ^3+ 'Linearisation Coefficients'!$C$6*$F153^2 + 'Linearisation Coefficients'!$D$6*$F153 + 'Linearisation Coefficients'!$E$6</f>
        <v>7.5749627209611842E-2</v>
      </c>
    </row>
    <row r="154" spans="1:13" x14ac:dyDescent="0.2">
      <c r="A154">
        <v>1.52</v>
      </c>
      <c r="B154" s="28" cm="1">
        <f t="array" ref="B154:F154">TRANSPOSE(MMULT(MINVERSE('A matrix'!$B$15:$F$19),TRANSPOSE(Stimulus!V154:Z154)))</f>
        <v>0.34019886373022867</v>
      </c>
      <c r="C154">
        <v>4.6446445978923862E-2</v>
      </c>
      <c r="D154">
        <v>0.19471793635495671</v>
      </c>
      <c r="E154">
        <v>0.36018045659308084</v>
      </c>
      <c r="F154">
        <v>7.7427568806561764E-2</v>
      </c>
      <c r="I154" s="28">
        <f>'Linearisation Coefficients'!$B$2*$B154^3 + 'Linearisation Coefficients'!$C$2*$B154^2 + 'Linearisation Coefficients'!$D$2*$B154 + 'Linearisation Coefficients'!$E$2</f>
        <v>0.32338280581039025</v>
      </c>
      <c r="J154">
        <f>'Linearisation Coefficients'!$B$3*$C154^3 + 'Linearisation Coefficients'!$C$3*$C154^2 + 'Linearisation Coefficients'!$D$3*$C154 + 'Linearisation Coefficients'!$E$3</f>
        <v>4.2028347262147721E-2</v>
      </c>
      <c r="K154">
        <f>'Linearisation Coefficients'!$B$4*$D154^3 + 'Linearisation Coefficients'!$C$4*$D154^2 + 'Linearisation Coefficients'!$D$4*$D154 + 'Linearisation Coefficients'!$E$4</f>
        <v>0.19519686822224638</v>
      </c>
      <c r="L154">
        <f>'Linearisation Coefficients'!$B$5*$E154^3 + 'Linearisation Coefficients'!$C$5*$E154^2 + 'Linearisation Coefficients'!$D$5*$E154 + 'Linearisation Coefficients'!$E$5</f>
        <v>0.30428480477078396</v>
      </c>
      <c r="M154">
        <f>'Linearisation Coefficients'!$B$6*$F154 ^3+ 'Linearisation Coefficients'!$C$6*$F154^2 + 'Linearisation Coefficients'!$D$6*$F154 + 'Linearisation Coefficients'!$E$6</f>
        <v>7.2415268065606414E-2</v>
      </c>
    </row>
    <row r="155" spans="1:13" x14ac:dyDescent="0.2">
      <c r="A155">
        <v>1.53</v>
      </c>
      <c r="B155" s="28" cm="1">
        <f t="array" ref="B155:F155">TRANSPOSE(MMULT(MINVERSE('A matrix'!$B$15:$F$19),TRANSPOSE(Stimulus!V155:Z155)))</f>
        <v>0.59092379410158857</v>
      </c>
      <c r="C155">
        <v>3.7483667160890605E-2</v>
      </c>
      <c r="D155">
        <v>0.25602300541601442</v>
      </c>
      <c r="E155">
        <v>0.325687108096816</v>
      </c>
      <c r="F155">
        <v>9.6110586958155553E-2</v>
      </c>
      <c r="I155" s="28">
        <f>'Linearisation Coefficients'!$B$2*$B155^3 + 'Linearisation Coefficients'!$C$2*$B155^2 + 'Linearisation Coefficients'!$D$2*$B155 + 'Linearisation Coefficients'!$E$2</f>
        <v>0.57217628715716295</v>
      </c>
      <c r="J155">
        <f>'Linearisation Coefficients'!$B$3*$C155^3 + 'Linearisation Coefficients'!$C$3*$C155^2 + 'Linearisation Coefficients'!$D$3*$C155 + 'Linearisation Coefficients'!$E$3</f>
        <v>3.3888953531562044E-2</v>
      </c>
      <c r="K155">
        <f>'Linearisation Coefficients'!$B$4*$D155^3 + 'Linearisation Coefficients'!$C$4*$D155^2 + 'Linearisation Coefficients'!$D$4*$D155 + 'Linearisation Coefficients'!$E$4</f>
        <v>0.25660421800745736</v>
      </c>
      <c r="L155">
        <f>'Linearisation Coefficients'!$B$5*$E155^3 + 'Linearisation Coefficients'!$C$5*$E155^2 + 'Linearisation Coefficients'!$D$5*$E155 + 'Linearisation Coefficients'!$E$5</f>
        <v>0.27335122581780602</v>
      </c>
      <c r="M155">
        <f>'Linearisation Coefficients'!$B$6*$F155 ^3+ 'Linearisation Coefficients'!$C$6*$F155^2 + 'Linearisation Coefficients'!$D$6*$F155 + 'Linearisation Coefficients'!$E$6</f>
        <v>9.0002253570119317E-2</v>
      </c>
    </row>
    <row r="156" spans="1:13" x14ac:dyDescent="0.2">
      <c r="A156">
        <v>1.54</v>
      </c>
      <c r="B156" s="28" cm="1">
        <f t="array" ref="B156:F156">TRANSPOSE(MMULT(MINVERSE('A matrix'!$B$15:$F$19),TRANSPOSE(Stimulus!V156:Z156)))</f>
        <v>0.40378105860513225</v>
      </c>
      <c r="C156">
        <v>4.4173544163437162E-2</v>
      </c>
      <c r="D156">
        <v>0.21026449904453925</v>
      </c>
      <c r="E156">
        <v>0.35143317006385955</v>
      </c>
      <c r="F156">
        <v>8.2165459447139377E-2</v>
      </c>
      <c r="I156" s="28">
        <f>'Linearisation Coefficients'!$B$2*$B156^3 + 'Linearisation Coefficients'!$C$2*$B156^2 + 'Linearisation Coefficients'!$D$2*$B156 + 'Linearisation Coefficients'!$E$2</f>
        <v>0.38559058842150462</v>
      </c>
      <c r="J156">
        <f>'Linearisation Coefficients'!$B$3*$C156^3 + 'Linearisation Coefficients'!$C$3*$C156^2 + 'Linearisation Coefficients'!$D$3*$C156 + 'Linearisation Coefficients'!$E$3</f>
        <v>3.9962920710153796E-2</v>
      </c>
      <c r="K156">
        <f>'Linearisation Coefficients'!$B$4*$D156^3 + 'Linearisation Coefficients'!$C$4*$D156^2 + 'Linearisation Coefficients'!$D$4*$D156 + 'Linearisation Coefficients'!$E$4</f>
        <v>0.21077144288088306</v>
      </c>
      <c r="L156">
        <f>'Linearisation Coefficients'!$B$5*$E156^3 + 'Linearisation Coefficients'!$C$5*$E156^2 + 'Linearisation Coefficients'!$D$5*$E156 + 'Linearisation Coefficients'!$E$5</f>
        <v>0.29639480829766113</v>
      </c>
      <c r="M156">
        <f>'Linearisation Coefficients'!$B$6*$F156 ^3+ 'Linearisation Coefficients'!$C$6*$F156^2 + 'Linearisation Coefficients'!$D$6*$F156 + 'Linearisation Coefficients'!$E$6</f>
        <v>7.6870991490863627E-2</v>
      </c>
    </row>
    <row r="157" spans="1:13" x14ac:dyDescent="0.2">
      <c r="A157">
        <v>1.55</v>
      </c>
      <c r="B157" s="28" cm="1">
        <f t="array" ref="B157:F157">TRANSPOSE(MMULT(MINVERSE('A matrix'!$B$15:$F$19),TRANSPOSE(Stimulus!V157:Z157)))</f>
        <v>0.57650650676227988</v>
      </c>
      <c r="C157">
        <v>3.7999048528777946E-2</v>
      </c>
      <c r="D157">
        <v>0.25249781629860069</v>
      </c>
      <c r="E157">
        <v>0.32767055870872341</v>
      </c>
      <c r="F157">
        <v>9.503626841847912E-2</v>
      </c>
      <c r="I157" s="28">
        <f>'Linearisation Coefficients'!$B$2*$B157^3 + 'Linearisation Coefficients'!$C$2*$B157^2 + 'Linearisation Coefficients'!$D$2*$B157 + 'Linearisation Coefficients'!$E$2</f>
        <v>0.55761134328063799</v>
      </c>
      <c r="J157">
        <f>'Linearisation Coefficients'!$B$3*$C157^3 + 'Linearisation Coefficients'!$C$3*$C157^2 + 'Linearisation Coefficients'!$D$3*$C157 + 'Linearisation Coefficients'!$E$3</f>
        <v>3.4356607900070113E-2</v>
      </c>
      <c r="K157">
        <f>'Linearisation Coefficients'!$B$4*$D157^3 + 'Linearisation Coefficients'!$C$4*$D157^2 + 'Linearisation Coefficients'!$D$4*$D157 + 'Linearisation Coefficients'!$E$4</f>
        <v>0.25307373425621793</v>
      </c>
      <c r="L157">
        <f>'Linearisation Coefficients'!$B$5*$E157^3 + 'Linearisation Coefficients'!$C$5*$E157^2 + 'Linearisation Coefficients'!$D$5*$E157 + 'Linearisation Coefficients'!$E$5</f>
        <v>0.27511715336381593</v>
      </c>
      <c r="M157">
        <f>'Linearisation Coefficients'!$B$6*$F157 ^3+ 'Linearisation Coefficients'!$C$6*$F157^2 + 'Linearisation Coefficients'!$D$6*$F157 + 'Linearisation Coefficients'!$E$6</f>
        <v>8.8989748999233467E-2</v>
      </c>
    </row>
    <row r="158" spans="1:13" x14ac:dyDescent="0.2">
      <c r="A158">
        <v>1.56</v>
      </c>
      <c r="B158" s="28" cm="1">
        <f t="array" ref="B158:F158">TRANSPOSE(MMULT(MINVERSE('A matrix'!$B$15:$F$19),TRANSPOSE(Stimulus!V158:Z158)))</f>
        <v>0.45643019931094875</v>
      </c>
      <c r="C158">
        <v>4.2291471238312284E-2</v>
      </c>
      <c r="D158">
        <v>0.22313780686516482</v>
      </c>
      <c r="E158">
        <v>0.34418999262751582</v>
      </c>
      <c r="F158">
        <v>8.6088662656392256E-2</v>
      </c>
      <c r="I158" s="28">
        <f>'Linearisation Coefficients'!$B$2*$B158^3 + 'Linearisation Coefficients'!$C$2*$B158^2 + 'Linearisation Coefficients'!$D$2*$B158 + 'Linearisation Coefficients'!$E$2</f>
        <v>0.43754898787601326</v>
      </c>
      <c r="J158">
        <f>'Linearisation Coefficients'!$B$3*$C158^3 + 'Linearisation Coefficients'!$C$3*$C158^2 + 'Linearisation Coefficients'!$D$3*$C158 + 'Linearisation Coefficients'!$E$3</f>
        <v>3.8253331775012986E-2</v>
      </c>
      <c r="K158">
        <f>'Linearisation Coefficients'!$B$4*$D158^3 + 'Linearisation Coefficients'!$C$4*$D158^2 + 'Linearisation Coefficients'!$D$4*$D158 + 'Linearisation Coefficients'!$E$4</f>
        <v>0.2236668692143178</v>
      </c>
      <c r="L158">
        <f>'Linearisation Coefficients'!$B$5*$E158^3 + 'Linearisation Coefficients'!$C$5*$E158^2 + 'Linearisation Coefficients'!$D$5*$E158 + 'Linearisation Coefficients'!$E$5</f>
        <v>0.28988513707438457</v>
      </c>
      <c r="M158">
        <f>'Linearisation Coefficients'!$B$6*$F158 ^3+ 'Linearisation Coefficients'!$C$6*$F158^2 + 'Linearisation Coefficients'!$D$6*$F158 + 'Linearisation Coefficients'!$E$6</f>
        <v>8.0562714166825436E-2</v>
      </c>
    </row>
    <row r="159" spans="1:13" x14ac:dyDescent="0.2">
      <c r="A159">
        <v>1.57</v>
      </c>
      <c r="B159" s="28" cm="1">
        <f t="array" ref="B159:F159">TRANSPOSE(MMULT(MINVERSE('A matrix'!$B$15:$F$19),TRANSPOSE(Stimulus!V159:Z159)))</f>
        <v>0.38571674683524293</v>
      </c>
      <c r="C159">
        <v>4.481929738252749E-2</v>
      </c>
      <c r="D159">
        <v>0.20584757138220722</v>
      </c>
      <c r="E159">
        <v>0.35391835811556671</v>
      </c>
      <c r="F159">
        <v>8.0819379246048095E-2</v>
      </c>
      <c r="I159" s="28">
        <f>'Linearisation Coefficients'!$B$2*$B159^3 + 'Linearisation Coefficients'!$C$2*$B159^2 + 'Linearisation Coefficients'!$D$2*$B159 + 'Linearisation Coefficients'!$E$2</f>
        <v>0.36785719056484173</v>
      </c>
      <c r="J159">
        <f>'Linearisation Coefficients'!$B$3*$C159^3 + 'Linearisation Coefficients'!$C$3*$C159^2 + 'Linearisation Coefficients'!$D$3*$C159 + 'Linearisation Coefficients'!$E$3</f>
        <v>4.0549636217644819E-2</v>
      </c>
      <c r="K159">
        <f>'Linearisation Coefficients'!$B$4*$D159^3 + 'Linearisation Coefficients'!$C$4*$D159^2 + 'Linearisation Coefficients'!$D$4*$D159 + 'Linearisation Coefficients'!$E$4</f>
        <v>0.20634670213468762</v>
      </c>
      <c r="L159">
        <f>'Linearisation Coefficients'!$B$5*$E159^3 + 'Linearisation Coefficients'!$C$5*$E159^2 + 'Linearisation Coefficients'!$D$5*$E159 + 'Linearisation Coefficients'!$E$5</f>
        <v>0.29863323899113181</v>
      </c>
      <c r="M159">
        <f>'Linearisation Coefficients'!$B$6*$F159 ^3+ 'Linearisation Coefficients'!$C$6*$F159^2 + 'Linearisation Coefficients'!$D$6*$F159 + 'Linearisation Coefficients'!$E$6</f>
        <v>7.5604786661113435E-2</v>
      </c>
    </row>
    <row r="160" spans="1:13" x14ac:dyDescent="0.2">
      <c r="A160">
        <v>1.58</v>
      </c>
      <c r="B160" s="28" cm="1">
        <f t="array" ref="B160:F160">TRANSPOSE(MMULT(MINVERSE('A matrix'!$B$15:$F$19),TRANSPOSE(Stimulus!V160:Z160)))</f>
        <v>0.55929106714224108</v>
      </c>
      <c r="C160">
        <v>3.8614456726682622E-2</v>
      </c>
      <c r="D160">
        <v>0.2482884474366378</v>
      </c>
      <c r="E160">
        <v>0.33003896362741703</v>
      </c>
      <c r="F160">
        <v>9.375344277193276E-2</v>
      </c>
      <c r="I160" s="28">
        <f>'Linearisation Coefficients'!$B$2*$B160^3 + 'Linearisation Coefficients'!$C$2*$B160^2 + 'Linearisation Coefficients'!$D$2*$B160 + 'Linearisation Coefficients'!$E$2</f>
        <v>0.5402620464152309</v>
      </c>
      <c r="J160">
        <f>'Linearisation Coefficients'!$B$3*$C160^3 + 'Linearisation Coefficients'!$C$3*$C160^2 + 'Linearisation Coefficients'!$D$3*$C160 + 'Linearisation Coefficients'!$E$3</f>
        <v>3.4915086817913228E-2</v>
      </c>
      <c r="K160">
        <f>'Linearisation Coefficients'!$B$4*$D160^3 + 'Linearisation Coefficients'!$C$4*$D160^2 + 'Linearisation Coefficients'!$D$4*$D160 + 'Linearisation Coefficients'!$E$4</f>
        <v>0.24885795082178377</v>
      </c>
      <c r="L160">
        <f>'Linearisation Coefficients'!$B$5*$E160^3 + 'Linearisation Coefficients'!$C$5*$E160^2 + 'Linearisation Coefficients'!$D$5*$E160 + 'Linearisation Coefficients'!$E$5</f>
        <v>0.27722783080741054</v>
      </c>
      <c r="M160">
        <f>'Linearisation Coefficients'!$B$6*$F160 ^3+ 'Linearisation Coefficients'!$C$6*$F160^2 + 'Linearisation Coefficients'!$D$6*$F160 + 'Linearisation Coefficients'!$E$6</f>
        <v>8.7780928297623004E-2</v>
      </c>
    </row>
    <row r="161" spans="1:13" x14ac:dyDescent="0.2">
      <c r="A161">
        <v>1.59</v>
      </c>
      <c r="B161" s="28" cm="1">
        <f t="array" ref="B161:F161">TRANSPOSE(MMULT(MINVERSE('A matrix'!$B$15:$F$19),TRANSPOSE(Stimulus!V161:Z161)))</f>
        <v>0.43700246699340939</v>
      </c>
      <c r="C161">
        <v>4.2985963275622485E-2</v>
      </c>
      <c r="D161">
        <v>0.21838750752451896</v>
      </c>
      <c r="E161">
        <v>0.34686275253347554</v>
      </c>
      <c r="F161">
        <v>8.4640985813904779E-2</v>
      </c>
      <c r="I161" s="28">
        <f>'Linearisation Coefficients'!$B$2*$B161^3 + 'Linearisation Coefficients'!$C$2*$B161^2 + 'Linearisation Coefficients'!$D$2*$B161 + 'Linearisation Coefficients'!$E$2</f>
        <v>0.41832838392711458</v>
      </c>
      <c r="J161">
        <f>'Linearisation Coefficients'!$B$3*$C161^3 + 'Linearisation Coefficients'!$C$3*$C161^2 + 'Linearisation Coefficients'!$D$3*$C161 + 'Linearisation Coefficients'!$E$3</f>
        <v>3.88841044219412E-2</v>
      </c>
      <c r="K161">
        <f>'Linearisation Coefficients'!$B$4*$D161^3 + 'Linearisation Coefficients'!$C$4*$D161^2 + 'Linearisation Coefficients'!$D$4*$D161 + 'Linearisation Coefficients'!$E$4</f>
        <v>0.21890852086449458</v>
      </c>
      <c r="L161">
        <f>'Linearisation Coefficients'!$B$5*$E161^3 + 'Linearisation Coefficients'!$C$5*$E161^2 + 'Linearisation Coefficients'!$D$5*$E161 + 'Linearisation Coefficients'!$E$5</f>
        <v>0.29228475785333796</v>
      </c>
      <c r="M161">
        <f>'Linearisation Coefficients'!$B$6*$F161 ^3+ 'Linearisation Coefficients'!$C$6*$F161^2 + 'Linearisation Coefficients'!$D$6*$F161 + 'Linearisation Coefficients'!$E$6</f>
        <v>7.9200225677172789E-2</v>
      </c>
    </row>
    <row r="162" spans="1:13" x14ac:dyDescent="0.2">
      <c r="A162">
        <v>1.6</v>
      </c>
      <c r="B162" s="28" cm="1">
        <f t="array" ref="B162:F162">TRANSPOSE(MMULT(MINVERSE('A matrix'!$B$15:$F$19),TRANSPOSE(Stimulus!V162:Z162)))</f>
        <v>0.5102299089732063</v>
      </c>
      <c r="C162">
        <v>4.0368268398199736E-2</v>
      </c>
      <c r="D162">
        <v>0.23629244175298569</v>
      </c>
      <c r="E162">
        <v>0.33678852628099221</v>
      </c>
      <c r="F162">
        <v>9.0097601658515547E-2</v>
      </c>
      <c r="I162" s="28">
        <f>'Linearisation Coefficients'!$B$2*$B162^3 + 'Linearisation Coefficients'!$C$2*$B162^2 + 'Linearisation Coefficients'!$D$2*$B162 + 'Linearisation Coefficients'!$E$2</f>
        <v>0.4910705008786187</v>
      </c>
      <c r="J162">
        <f>'Linearisation Coefficients'!$B$3*$C162^3 + 'Linearisation Coefficients'!$C$3*$C162^2 + 'Linearisation Coefficients'!$D$3*$C162 + 'Linearisation Coefficients'!$E$3</f>
        <v>3.6507022198721227E-2</v>
      </c>
      <c r="K162">
        <f>'Linearisation Coefficients'!$B$4*$D162^3 + 'Linearisation Coefficients'!$C$4*$D162^2 + 'Linearisation Coefficients'!$D$4*$D162 + 'Linearisation Coefficients'!$E$4</f>
        <v>0.23684311012555237</v>
      </c>
      <c r="L162">
        <f>'Linearisation Coefficients'!$B$5*$E162^3 + 'Linearisation Coefficients'!$C$5*$E162^2 + 'Linearisation Coefficients'!$D$5*$E162 + 'Linearisation Coefficients'!$E$5</f>
        <v>0.28325501512473256</v>
      </c>
      <c r="M162">
        <f>'Linearisation Coefficients'!$B$6*$F162 ^3+ 'Linearisation Coefficients'!$C$6*$F162^2 + 'Linearisation Coefficients'!$D$6*$F162 + 'Linearisation Coefficients'!$E$6</f>
        <v>8.4337146033740221E-2</v>
      </c>
    </row>
    <row r="163" spans="1:13" x14ac:dyDescent="0.2">
      <c r="A163">
        <v>1.61</v>
      </c>
      <c r="B163" s="28" cm="1">
        <f t="array" ref="B163:F163">TRANSPOSE(MMULT(MINVERSE('A matrix'!$B$15:$F$19),TRANSPOSE(Stimulus!V163:Z163)))</f>
        <v>0.51395921470116912</v>
      </c>
      <c r="C163">
        <v>4.0234955199807187E-2</v>
      </c>
      <c r="D163">
        <v>0.23720429900174</v>
      </c>
      <c r="E163">
        <v>0.33627546903561489</v>
      </c>
      <c r="F163">
        <v>9.0375494592836891E-2</v>
      </c>
      <c r="I163" s="28">
        <f>'Linearisation Coefficients'!$B$2*$B163^3 + 'Linearisation Coefficients'!$C$2*$B163^2 + 'Linearisation Coefficients'!$D$2*$B163 + 'Linearisation Coefficients'!$E$2</f>
        <v>0.49479676125022864</v>
      </c>
      <c r="J163">
        <f>'Linearisation Coefficients'!$B$3*$C163^3 + 'Linearisation Coefficients'!$C$3*$C163^2 + 'Linearisation Coefficients'!$D$3*$C163 + 'Linearisation Coefficients'!$E$3</f>
        <v>3.6385994901869147E-2</v>
      </c>
      <c r="K163">
        <f>'Linearisation Coefficients'!$B$4*$D163^3 + 'Linearisation Coefficients'!$C$4*$D163^2 + 'Linearisation Coefficients'!$D$4*$D163 + 'Linearisation Coefficients'!$E$4</f>
        <v>0.23775642804766994</v>
      </c>
      <c r="L163">
        <f>'Linearisation Coefficients'!$B$5*$E163^3 + 'Linearisation Coefficients'!$C$5*$E163^2 + 'Linearisation Coefficients'!$D$5*$E163 + 'Linearisation Coefficients'!$E$5</f>
        <v>0.28279623579097979</v>
      </c>
      <c r="M163">
        <f>'Linearisation Coefficients'!$B$6*$F163 ^3+ 'Linearisation Coefficients'!$C$6*$F163^2 + 'Linearisation Coefficients'!$D$6*$F163 + 'Linearisation Coefficients'!$E$6</f>
        <v>8.4598859537212023E-2</v>
      </c>
    </row>
    <row r="164" spans="1:13" x14ac:dyDescent="0.2">
      <c r="A164">
        <v>1.62</v>
      </c>
      <c r="B164" s="28" cm="1">
        <f t="array" ref="B164:F164">TRANSPOSE(MMULT(MINVERSE('A matrix'!$B$15:$F$19),TRANSPOSE(Stimulus!V164:Z164)))</f>
        <v>0.54457352508768109</v>
      </c>
      <c r="C164">
        <v>3.9140571437272981E-2</v>
      </c>
      <c r="D164">
        <v>0.24468984265997151</v>
      </c>
      <c r="E164">
        <v>0.33206372162154318</v>
      </c>
      <c r="F164">
        <v>9.2656750452805303E-2</v>
      </c>
      <c r="I164" s="28">
        <f>'Linearisation Coefficients'!$B$2*$B164^3 + 'Linearisation Coefficients'!$C$2*$B164^2 + 'Linearisation Coefficients'!$D$2*$B164 + 'Linearisation Coefficients'!$E$2</f>
        <v>0.52546650914407866</v>
      </c>
      <c r="J164">
        <f>'Linearisation Coefficients'!$B$3*$C164^3 + 'Linearisation Coefficients'!$C$3*$C164^2 + 'Linearisation Coefficients'!$D$3*$C164 + 'Linearisation Coefficients'!$E$3</f>
        <v>3.5392584899939961E-2</v>
      </c>
      <c r="K164">
        <f>'Linearisation Coefficients'!$B$4*$D164^3 + 'Linearisation Coefficients'!$C$4*$D164^2 + 'Linearisation Coefficients'!$D$4*$D164 + 'Linearisation Coefficients'!$E$4</f>
        <v>0.24525378224848771</v>
      </c>
      <c r="L164">
        <f>'Linearisation Coefficients'!$B$5*$E164^3 + 'Linearisation Coefficients'!$C$5*$E164^2 + 'Linearisation Coefficients'!$D$5*$E164 + 'Linearisation Coefficients'!$E$5</f>
        <v>0.27903400083386154</v>
      </c>
      <c r="M164">
        <f>'Linearisation Coefficients'!$B$6*$F164 ^3+ 'Linearisation Coefficients'!$C$6*$F164^2 + 'Linearisation Coefficients'!$D$6*$F164 + 'Linearisation Coefficients'!$E$6</f>
        <v>8.6747670360027326E-2</v>
      </c>
    </row>
    <row r="165" spans="1:13" x14ac:dyDescent="0.2">
      <c r="A165">
        <v>1.63</v>
      </c>
      <c r="B165" s="28" cm="1">
        <f t="array" ref="B165:F165">TRANSPOSE(MMULT(MINVERSE('A matrix'!$B$15:$F$19),TRANSPOSE(Stimulus!V165:Z165)))</f>
        <v>0.69498965388208456</v>
      </c>
      <c r="C165">
        <v>3.3763577250646881E-2</v>
      </c>
      <c r="D165">
        <v>0.2814682800893078</v>
      </c>
      <c r="E165">
        <v>0.31137030297235024</v>
      </c>
      <c r="F165">
        <v>0.10386515825013098</v>
      </c>
      <c r="I165" s="28">
        <f>'Linearisation Coefficients'!$B$2*$B165^3 + 'Linearisation Coefficients'!$C$2*$B165^2 + 'Linearisation Coefficients'!$D$2*$B165 + 'Linearisation Coefficients'!$E$2</f>
        <v>0.6782847109426885</v>
      </c>
      <c r="J165">
        <f>'Linearisation Coefficients'!$B$3*$C165^3 + 'Linearisation Coefficients'!$C$3*$C165^2 + 'Linearisation Coefficients'!$D$3*$C165 + 'Linearisation Coefficients'!$E$3</f>
        <v>3.051473718751363E-2</v>
      </c>
      <c r="K165">
        <f>'Linearisation Coefficients'!$B$4*$D165^3 + 'Linearisation Coefficients'!$C$4*$D165^2 + 'Linearisation Coefficients'!$D$4*$D165 + 'Linearisation Coefficients'!$E$4</f>
        <v>0.28208563962864996</v>
      </c>
      <c r="L165">
        <f>'Linearisation Coefficients'!$B$5*$E165^3 + 'Linearisation Coefficients'!$C$5*$E165^2 + 'Linearisation Coefficients'!$D$5*$E165 + 'Linearisation Coefficients'!$E$5</f>
        <v>0.26064958903121593</v>
      </c>
      <c r="M165">
        <f>'Linearisation Coefficients'!$B$6*$F165 ^3+ 'Linearisation Coefficients'!$C$6*$F165^2 + 'Linearisation Coefficients'!$D$6*$F165 + 'Linearisation Coefficients'!$E$6</f>
        <v>9.7315040463923155E-2</v>
      </c>
    </row>
    <row r="166" spans="1:13" x14ac:dyDescent="0.2">
      <c r="A166">
        <v>1.64</v>
      </c>
      <c r="B166" s="28" cm="1">
        <f t="array" ref="B166:F166">TRANSPOSE(MMULT(MINVERSE('A matrix'!$B$15:$F$19),TRANSPOSE(Stimulus!V166:Z166)))</f>
        <v>0.24239881631444593</v>
      </c>
      <c r="C166">
        <v>4.9942549027322397E-2</v>
      </c>
      <c r="D166">
        <v>0.17080472336844266</v>
      </c>
      <c r="E166">
        <v>0.3736352459252279</v>
      </c>
      <c r="F166">
        <v>7.0139900769763286E-2</v>
      </c>
      <c r="I166" s="28">
        <f>'Linearisation Coefficients'!$B$2*$B166^3 + 'Linearisation Coefficients'!$C$2*$B166^2 + 'Linearisation Coefficients'!$D$2*$B166 + 'Linearisation Coefficients'!$E$2</f>
        <v>0.22881938379450764</v>
      </c>
      <c r="J166">
        <f>'Linearisation Coefficients'!$B$3*$C166^3 + 'Linearisation Coefficients'!$C$3*$C166^2 + 'Linearisation Coefficients'!$D$3*$C166 + 'Linearisation Coefficients'!$E$3</f>
        <v>4.5207086005410825E-2</v>
      </c>
      <c r="K166">
        <f>'Linearisation Coefficients'!$B$4*$D166^3 + 'Linearisation Coefficients'!$C$4*$D166^2 + 'Linearisation Coefficients'!$D$4*$D166 + 'Linearisation Coefficients'!$E$4</f>
        <v>0.17123774997944108</v>
      </c>
      <c r="L166">
        <f>'Linearisation Coefficients'!$B$5*$E166^3 + 'Linearisation Coefficients'!$C$5*$E166^2 + 'Linearisation Coefficients'!$D$5*$E166 + 'Linearisation Coefficients'!$E$5</f>
        <v>0.31648293593398946</v>
      </c>
      <c r="M166">
        <f>'Linearisation Coefficients'!$B$6*$F166 ^3+ 'Linearisation Coefficients'!$C$6*$F166^2 + 'Linearisation Coefficients'!$D$6*$F166 + 'Linearisation Coefficients'!$E$6</f>
        <v>6.5567198839238769E-2</v>
      </c>
    </row>
    <row r="167" spans="1:13" x14ac:dyDescent="0.2">
      <c r="A167">
        <v>1.65</v>
      </c>
      <c r="B167" s="28" cm="1">
        <f t="array" ref="B167:F167">TRANSPOSE(MMULT(MINVERSE('A matrix'!$B$15:$F$19),TRANSPOSE(Stimulus!V167:Z167)))</f>
        <v>0.4855426883257663</v>
      </c>
      <c r="C167">
        <v>4.1250773771587479E-2</v>
      </c>
      <c r="D167">
        <v>0.23025613828497682</v>
      </c>
      <c r="E167">
        <v>0.34018485748720706</v>
      </c>
      <c r="F167">
        <v>8.8258008799579013E-2</v>
      </c>
      <c r="I167" s="28">
        <f>'Linearisation Coefficients'!$B$2*$B167^3 + 'Linearisation Coefficients'!$C$2*$B167^2 + 'Linearisation Coefficients'!$D$2*$B167 + 'Linearisation Coefficients'!$E$2</f>
        <v>0.46645672695715845</v>
      </c>
      <c r="J167">
        <f>'Linearisation Coefficients'!$B$3*$C167^3 + 'Linearisation Coefficients'!$C$3*$C167^2 + 'Linearisation Coefficients'!$D$3*$C167 + 'Linearisation Coefficients'!$E$3</f>
        <v>3.7308275806978868E-2</v>
      </c>
      <c r="K167">
        <f>'Linearisation Coefficients'!$B$4*$D167^3 + 'Linearisation Coefficients'!$C$4*$D167^2 + 'Linearisation Coefficients'!$D$4*$D167 + 'Linearisation Coefficients'!$E$4</f>
        <v>0.23079701650480255</v>
      </c>
      <c r="L167">
        <f>'Linearisation Coefficients'!$B$5*$E167^3 + 'Linearisation Coefficients'!$C$5*$E167^2 + 'Linearisation Coefficients'!$D$5*$E167 + 'Linearisation Coefficients'!$E$5</f>
        <v>0.28629467888288074</v>
      </c>
      <c r="M167">
        <f>'Linearisation Coefficients'!$B$6*$F167 ^3+ 'Linearisation Coefficients'!$C$6*$F167^2 + 'Linearisation Coefficients'!$D$6*$F167 + 'Linearisation Coefficients'!$E$6</f>
        <v>8.2604906880650183E-2</v>
      </c>
    </row>
    <row r="168" spans="1:13" x14ac:dyDescent="0.2">
      <c r="A168">
        <v>1.66</v>
      </c>
      <c r="B168" s="28" cm="1">
        <f t="array" ref="B168:F168">TRANSPOSE(MMULT(MINVERSE('A matrix'!$B$15:$F$19),TRANSPOSE(Stimulus!V168:Z168)))</f>
        <v>0.44135231685915466</v>
      </c>
      <c r="C168">
        <v>4.2830467201974837E-2</v>
      </c>
      <c r="D168">
        <v>0.21945109480333413</v>
      </c>
      <c r="E168">
        <v>0.34626432425949671</v>
      </c>
      <c r="F168">
        <v>8.4965119213315843E-2</v>
      </c>
      <c r="I168" s="28">
        <f>'Linearisation Coefficients'!$B$2*$B168^3 + 'Linearisation Coefficients'!$C$2*$B168^2 + 'Linearisation Coefficients'!$D$2*$B168 + 'Linearisation Coefficients'!$E$2</f>
        <v>0.42262698209699334</v>
      </c>
      <c r="J168">
        <f>'Linearisation Coefficients'!$B$3*$C168^3 + 'Linearisation Coefficients'!$C$3*$C168^2 + 'Linearisation Coefficients'!$D$3*$C168 + 'Linearisation Coefficients'!$E$3</f>
        <v>3.8742867726446716E-2</v>
      </c>
      <c r="K168">
        <f>'Linearisation Coefficients'!$B$4*$D168^3 + 'Linearisation Coefficients'!$C$4*$D168^2 + 'Linearisation Coefficients'!$D$4*$D168 + 'Linearisation Coefficients'!$E$4</f>
        <v>0.21997392174170366</v>
      </c>
      <c r="L168">
        <f>'Linearisation Coefficients'!$B$5*$E168^3 + 'Linearisation Coefficients'!$C$5*$E168^2 + 'Linearisation Coefficients'!$D$5*$E168 + 'Linearisation Coefficients'!$E$5</f>
        <v>0.29174723466855484</v>
      </c>
      <c r="M168">
        <f>'Linearisation Coefficients'!$B$6*$F168 ^3+ 'Linearisation Coefficients'!$C$6*$F168^2 + 'Linearisation Coefficients'!$D$6*$F168 + 'Linearisation Coefficients'!$E$6</f>
        <v>7.9505262226039847E-2</v>
      </c>
    </row>
    <row r="169" spans="1:13" x14ac:dyDescent="0.2">
      <c r="A169">
        <v>1.67</v>
      </c>
      <c r="B169" s="28" cm="1">
        <f t="array" ref="B169:F169">TRANSPOSE(MMULT(MINVERSE('A matrix'!$B$15:$F$19),TRANSPOSE(Stimulus!V169:Z169)))</f>
        <v>0.60203884871233715</v>
      </c>
      <c r="C169">
        <v>3.7086332217457024E-2</v>
      </c>
      <c r="D169">
        <v>0.25874076144258917</v>
      </c>
      <c r="E169">
        <v>0.32415796039030109</v>
      </c>
      <c r="F169">
        <v>9.6938836333839595E-2</v>
      </c>
      <c r="I169" s="28">
        <f>'Linearisation Coefficients'!$B$2*$B169^3 + 'Linearisation Coefficients'!$C$2*$B169^2 + 'Linearisation Coefficients'!$D$2*$B169 + 'Linearisation Coefficients'!$E$2</f>
        <v>0.58342741580817481</v>
      </c>
      <c r="J169">
        <f>'Linearisation Coefficients'!$B$3*$C169^3 + 'Linearisation Coefficients'!$C$3*$C169^2 + 'Linearisation Coefficients'!$D$3*$C169 + 'Linearisation Coefficients'!$E$3</f>
        <v>3.3528445511666373E-2</v>
      </c>
      <c r="K169">
        <f>'Linearisation Coefficients'!$B$4*$D169^3 + 'Linearisation Coefficients'!$C$4*$D169^2 + 'Linearisation Coefficients'!$D$4*$D169 + 'Linearisation Coefficients'!$E$4</f>
        <v>0.25932600797549038</v>
      </c>
      <c r="L169">
        <f>'Linearisation Coefficients'!$B$5*$E169^3 + 'Linearisation Coefficients'!$C$5*$E169^2 + 'Linearisation Coefficients'!$D$5*$E169 + 'Linearisation Coefficients'!$E$5</f>
        <v>0.2719908235525797</v>
      </c>
      <c r="M169">
        <f>'Linearisation Coefficients'!$B$6*$F169 ^3+ 'Linearisation Coefficients'!$C$6*$F169^2 + 'Linearisation Coefficients'!$D$6*$F169 + 'Linearisation Coefficients'!$E$6</f>
        <v>9.0782948370802766E-2</v>
      </c>
    </row>
    <row r="170" spans="1:13" x14ac:dyDescent="0.2">
      <c r="A170">
        <v>1.68</v>
      </c>
      <c r="B170" s="28" cm="1">
        <f t="array" ref="B170:F170">TRANSPOSE(MMULT(MINVERSE('A matrix'!$B$15:$F$19),TRANSPOSE(Stimulus!V170:Z170)))</f>
        <v>0.60286735811154424</v>
      </c>
      <c r="C170">
        <v>3.7056715112836591E-2</v>
      </c>
      <c r="D170">
        <v>0.2589433413211073</v>
      </c>
      <c r="E170">
        <v>0.32404397865183987</v>
      </c>
      <c r="F170">
        <v>9.7000573537719958E-2</v>
      </c>
      <c r="I170" s="28">
        <f>'Linearisation Coefficients'!$B$2*$B170^3 + 'Linearisation Coefficients'!$C$2*$B170^2 + 'Linearisation Coefficients'!$D$2*$B170 + 'Linearisation Coefficients'!$E$2</f>
        <v>0.5842668458834066</v>
      </c>
      <c r="J170">
        <f>'Linearisation Coefficients'!$B$3*$C170^3 + 'Linearisation Coefficients'!$C$3*$C170^2 + 'Linearisation Coefficients'!$D$3*$C170 + 'Linearisation Coefficients'!$E$3</f>
        <v>3.3501574566485066E-2</v>
      </c>
      <c r="K170">
        <f>'Linearisation Coefficients'!$B$4*$D170^3 + 'Linearisation Coefficients'!$C$4*$D170^2 + 'Linearisation Coefficients'!$D$4*$D170 + 'Linearisation Coefficients'!$E$4</f>
        <v>0.25952888687195919</v>
      </c>
      <c r="L170">
        <f>'Linearisation Coefficients'!$B$5*$E170^3 + 'Linearisation Coefficients'!$C$5*$E170^2 + 'Linearisation Coefficients'!$D$5*$E170 + 'Linearisation Coefficients'!$E$5</f>
        <v>0.27188945636359846</v>
      </c>
      <c r="M170">
        <f>'Linearisation Coefficients'!$B$6*$F170 ^3+ 'Linearisation Coefficients'!$C$6*$F170^2 + 'Linearisation Coefficients'!$D$6*$F170 + 'Linearisation Coefficients'!$E$6</f>
        <v>9.0841144411936359E-2</v>
      </c>
    </row>
    <row r="171" spans="1:13" x14ac:dyDescent="0.2">
      <c r="A171">
        <v>1.69</v>
      </c>
      <c r="B171" s="28" cm="1">
        <f t="array" ref="B171:F171">TRANSPOSE(MMULT(MINVERSE('A matrix'!$B$15:$F$19),TRANSPOSE(Stimulus!V171:Z171)))</f>
        <v>0.21162753450758531</v>
      </c>
      <c r="C171">
        <v>5.1042544119050098E-2</v>
      </c>
      <c r="D171">
        <v>0.1632807984301734</v>
      </c>
      <c r="E171">
        <v>0.37786858859868588</v>
      </c>
      <c r="F171">
        <v>6.7846948027912579E-2</v>
      </c>
      <c r="I171" s="28">
        <f>'Linearisation Coefficients'!$B$2*$B171^3 + 'Linearisation Coefficients'!$C$2*$B171^2 + 'Linearisation Coefficients'!$D$2*$B171 + 'Linearisation Coefficients'!$E$2</f>
        <v>0.19934081658003294</v>
      </c>
      <c r="J171">
        <f>'Linearisation Coefficients'!$B$3*$C171^3 + 'Linearisation Coefficients'!$C$3*$C171^2 + 'Linearisation Coefficients'!$D$3*$C171 + 'Linearisation Coefficients'!$E$3</f>
        <v>4.6207670787654281E-2</v>
      </c>
      <c r="K171">
        <f>'Linearisation Coefficients'!$B$4*$D171^3 + 'Linearisation Coefficients'!$C$4*$D171^2 + 'Linearisation Coefficients'!$D$4*$D171 + 'Linearisation Coefficients'!$E$4</f>
        <v>0.16369866600834065</v>
      </c>
      <c r="L171">
        <f>'Linearisation Coefficients'!$B$5*$E171^3 + 'Linearisation Coefficients'!$C$5*$E171^2 + 'Linearisation Coefficients'!$D$5*$E171 + 'Linearisation Coefficients'!$E$5</f>
        <v>0.32033666853022069</v>
      </c>
      <c r="M171">
        <f>'Linearisation Coefficients'!$B$6*$F171 ^3+ 'Linearisation Coefficients'!$C$6*$F171^2 + 'Linearisation Coefficients'!$D$6*$F171 + 'Linearisation Coefficients'!$E$6</f>
        <v>6.3413954693836705E-2</v>
      </c>
    </row>
    <row r="172" spans="1:13" x14ac:dyDescent="0.2">
      <c r="A172">
        <v>1.7</v>
      </c>
      <c r="B172" s="28" cm="1">
        <f t="array" ref="B172:F172">TRANSPOSE(MMULT(MINVERSE('A matrix'!$B$15:$F$19),TRANSPOSE(Stimulus!V172:Z172)))</f>
        <v>0.49347267600086875</v>
      </c>
      <c r="C172">
        <v>4.0967296873393094E-2</v>
      </c>
      <c r="D172">
        <v>0.23219510957656531</v>
      </c>
      <c r="E172">
        <v>0.33909389366464926</v>
      </c>
      <c r="F172">
        <v>8.884891973714093E-2</v>
      </c>
      <c r="I172" s="28">
        <f>'Linearisation Coefficients'!$B$2*$B172^3 + 'Linearisation Coefficients'!$C$2*$B172^2 + 'Linearisation Coefficients'!$D$2*$B172 + 'Linearisation Coefficients'!$E$2</f>
        <v>0.47435305357422458</v>
      </c>
      <c r="J172">
        <f>'Linearisation Coefficients'!$B$3*$C172^3 + 'Linearisation Coefficients'!$C$3*$C172^2 + 'Linearisation Coefficients'!$D$3*$C172 + 'Linearisation Coefficients'!$E$3</f>
        <v>3.7050883626925775E-2</v>
      </c>
      <c r="K172">
        <f>'Linearisation Coefficients'!$B$4*$D172^3 + 'Linearisation Coefficients'!$C$4*$D172^2 + 'Linearisation Coefficients'!$D$4*$D172 + 'Linearisation Coefficients'!$E$4</f>
        <v>0.2327391554885159</v>
      </c>
      <c r="L172">
        <f>'Linearisation Coefficients'!$B$5*$E172^3 + 'Linearisation Coefficients'!$C$5*$E172^2 + 'Linearisation Coefficients'!$D$5*$E172 + 'Linearisation Coefficients'!$E$5</f>
        <v>0.28531778207915626</v>
      </c>
      <c r="M172">
        <f>'Linearisation Coefficients'!$B$6*$F172 ^3+ 'Linearisation Coefficients'!$C$6*$F172^2 + 'Linearisation Coefficients'!$D$6*$F172 + 'Linearisation Coefficients'!$E$6</f>
        <v>8.3161286632707318E-2</v>
      </c>
    </row>
    <row r="173" spans="1:13" x14ac:dyDescent="0.2">
      <c r="A173">
        <v>1.71</v>
      </c>
      <c r="B173" s="28" cm="1">
        <f t="array" ref="B173:F173">TRANSPOSE(MMULT(MINVERSE('A matrix'!$B$15:$F$19),TRANSPOSE(Stimulus!V173:Z173)))</f>
        <v>0.66646765560919663</v>
      </c>
      <c r="C173">
        <v>3.4783166174610608E-2</v>
      </c>
      <c r="D173">
        <v>0.27449433030581827</v>
      </c>
      <c r="E173">
        <v>0.31529420166395372</v>
      </c>
      <c r="F173">
        <v>0.10173981311327973</v>
      </c>
      <c r="I173" s="28">
        <f>'Linearisation Coefficients'!$B$2*$B173^3 + 'Linearisation Coefficients'!$C$2*$B173^2 + 'Linearisation Coefficients'!$D$2*$B173 + 'Linearisation Coefficients'!$E$2</f>
        <v>0.64903041533088524</v>
      </c>
      <c r="J173">
        <f>'Linearisation Coefficients'!$B$3*$C173^3 + 'Linearisation Coefficients'!$C$3*$C173^2 + 'Linearisation Coefficients'!$D$3*$C173 + 'Linearisation Coefficients'!$E$3</f>
        <v>3.1439290364212752E-2</v>
      </c>
      <c r="K173">
        <f>'Linearisation Coefficients'!$B$4*$D173^3 + 'Linearisation Coefficients'!$C$4*$D173^2 + 'Linearisation Coefficients'!$D$4*$D173 + 'Linearisation Coefficients'!$E$4</f>
        <v>0.2751021422666764</v>
      </c>
      <c r="L173">
        <f>'Linearisation Coefficients'!$B$5*$E173^3 + 'Linearisation Coefficients'!$C$5*$E173^2 + 'Linearisation Coefficients'!$D$5*$E173 + 'Linearisation Coefficients'!$E$5</f>
        <v>0.26412299480812496</v>
      </c>
      <c r="M173">
        <f>'Linearisation Coefficients'!$B$6*$F173 ^3+ 'Linearisation Coefficients'!$C$6*$F173^2 + 'Linearisation Coefficients'!$D$6*$F173 + 'Linearisation Coefficients'!$E$6</f>
        <v>9.5310008963738743E-2</v>
      </c>
    </row>
    <row r="174" spans="1:13" x14ac:dyDescent="0.2">
      <c r="A174">
        <v>1.72</v>
      </c>
      <c r="B174" s="28" cm="1">
        <f t="array" ref="B174:F174">TRANSPOSE(MMULT(MINVERSE('A matrix'!$B$15:$F$19),TRANSPOSE(Stimulus!V174:Z174)))</f>
        <v>0.60369152298444106</v>
      </c>
      <c r="C174">
        <v>3.7027253313986208E-2</v>
      </c>
      <c r="D174">
        <v>0.25914485891401617</v>
      </c>
      <c r="E174">
        <v>0.32393059460926765</v>
      </c>
      <c r="F174">
        <v>9.706198700489066E-2</v>
      </c>
      <c r="I174" s="28">
        <f>'Linearisation Coefficients'!$B$2*$B174^3 + 'Linearisation Coefficients'!$C$2*$B174^2 + 'Linearisation Coefficients'!$D$2*$B174 + 'Linearisation Coefficients'!$E$2</f>
        <v>0.58510198138995606</v>
      </c>
      <c r="J174">
        <f>'Linearisation Coefficients'!$B$3*$C174^3 + 'Linearisation Coefficients'!$C$3*$C174^2 + 'Linearisation Coefficients'!$D$3*$C174 + 'Linearisation Coefficients'!$E$3</f>
        <v>3.3474844678614342E-2</v>
      </c>
      <c r="K174">
        <f>'Linearisation Coefficients'!$B$4*$D174^3 + 'Linearisation Coefficients'!$C$4*$D174^2 + 'Linearisation Coefficients'!$D$4*$D174 + 'Linearisation Coefficients'!$E$4</f>
        <v>0.25973070168522822</v>
      </c>
      <c r="L174">
        <f>'Linearisation Coefficients'!$B$5*$E174^3 + 'Linearisation Coefficients'!$C$5*$E174^2 + 'Linearisation Coefficients'!$D$5*$E174 + 'Linearisation Coefficients'!$E$5</f>
        <v>0.27178862572292806</v>
      </c>
      <c r="M174">
        <f>'Linearisation Coefficients'!$B$6*$F174 ^3+ 'Linearisation Coefficients'!$C$6*$F174^2 + 'Linearisation Coefficients'!$D$6*$F174 + 'Linearisation Coefficients'!$E$6</f>
        <v>9.0899035770912601E-2</v>
      </c>
    </row>
    <row r="175" spans="1:13" x14ac:dyDescent="0.2">
      <c r="A175">
        <v>1.73</v>
      </c>
      <c r="B175" s="28" cm="1">
        <f t="array" ref="B175:F175">TRANSPOSE(MMULT(MINVERSE('A matrix'!$B$15:$F$19),TRANSPOSE(Stimulus!V175:Z175)))</f>
        <v>0.45137964186534552</v>
      </c>
      <c r="C175">
        <v>4.2472015826461818E-2</v>
      </c>
      <c r="D175">
        <v>0.22190288869192654</v>
      </c>
      <c r="E175">
        <v>0.34488482037286006</v>
      </c>
      <c r="F175">
        <v>8.5712315333084321E-2</v>
      </c>
      <c r="I175" s="28">
        <f>'Linearisation Coefficients'!$B$2*$B175^3 + 'Linearisation Coefficients'!$C$2*$B175^2 + 'Linearisation Coefficients'!$D$2*$B175 + 'Linearisation Coefficients'!$E$2</f>
        <v>0.43254687190957475</v>
      </c>
      <c r="J175">
        <f>'Linearisation Coefficients'!$B$3*$C175^3 + 'Linearisation Coefficients'!$C$3*$C175^2 + 'Linearisation Coefficients'!$D$3*$C175 + 'Linearisation Coefficients'!$E$3</f>
        <v>3.8417303348750181E-2</v>
      </c>
      <c r="K175">
        <f>'Linearisation Coefficients'!$B$4*$D175^3 + 'Linearisation Coefficients'!$C$4*$D175^2 + 'Linearisation Coefficients'!$D$4*$D175 + 'Linearisation Coefficients'!$E$4</f>
        <v>0.22242987121848715</v>
      </c>
      <c r="L175">
        <f>'Linearisation Coefficients'!$B$5*$E175^3 + 'Linearisation Coefficients'!$C$5*$E175^2 + 'Linearisation Coefficients'!$D$5*$E175 + 'Linearisation Coefficients'!$E$5</f>
        <v>0.29050868073106656</v>
      </c>
      <c r="M175">
        <f>'Linearisation Coefficients'!$B$6*$F175 ^3+ 'Linearisation Coefficients'!$C$6*$F175^2 + 'Linearisation Coefficients'!$D$6*$F175 + 'Linearisation Coefficients'!$E$6</f>
        <v>8.020848719389119E-2</v>
      </c>
    </row>
    <row r="176" spans="1:13" x14ac:dyDescent="0.2">
      <c r="A176">
        <v>1.74</v>
      </c>
      <c r="B176" s="28" cm="1">
        <f t="array" ref="B176:F176">TRANSPOSE(MMULT(MINVERSE('A matrix'!$B$15:$F$19),TRANSPOSE(Stimulus!V176:Z176)))</f>
        <v>0.35862051275925788</v>
      </c>
      <c r="C176">
        <v>4.5787918861313059E-2</v>
      </c>
      <c r="D176">
        <v>0.19922223700136832</v>
      </c>
      <c r="E176">
        <v>0.35764610805864172</v>
      </c>
      <c r="F176">
        <v>7.8800276349771714E-2</v>
      </c>
      <c r="I176" s="28">
        <f>'Linearisation Coefficients'!$B$2*$B176^3 + 'Linearisation Coefficients'!$C$2*$B176^2 + 'Linearisation Coefficients'!$D$2*$B176 + 'Linearisation Coefficients'!$E$2</f>
        <v>0.34134618383309057</v>
      </c>
      <c r="J176">
        <f>'Linearisation Coefficients'!$B$3*$C176^3 + 'Linearisation Coefficients'!$C$3*$C176^2 + 'Linearisation Coefficients'!$D$3*$C176 + 'Linearisation Coefficients'!$E$3</f>
        <v>4.1429838790789361E-2</v>
      </c>
      <c r="K176">
        <f>'Linearisation Coefficients'!$B$4*$D176^3 + 'Linearisation Coefficients'!$C$4*$D176^2 + 'Linearisation Coefficients'!$D$4*$D176 + 'Linearisation Coefficients'!$E$4</f>
        <v>0.19970943213865694</v>
      </c>
      <c r="L176">
        <f>'Linearisation Coefficients'!$B$5*$E176^3 + 'Linearisation Coefficients'!$C$5*$E176^2 + 'Linearisation Coefficients'!$D$5*$E176 + 'Linearisation Coefficients'!$E$5</f>
        <v>0.30199560094237854</v>
      </c>
      <c r="M176">
        <f>'Linearisation Coefficients'!$B$6*$F176 ^3+ 'Linearisation Coefficients'!$C$6*$F176^2 + 'Linearisation Coefficients'!$D$6*$F176 + 'Linearisation Coefficients'!$E$6</f>
        <v>7.3705929003074558E-2</v>
      </c>
    </row>
    <row r="177" spans="1:13" x14ac:dyDescent="0.2">
      <c r="A177">
        <v>1.75</v>
      </c>
      <c r="B177" s="28" cm="1">
        <f t="array" ref="B177:F177">TRANSPOSE(MMULT(MINVERSE('A matrix'!$B$15:$F$19),TRANSPOSE(Stimulus!V177:Z177)))</f>
        <v>0.25356761118080806</v>
      </c>
      <c r="C177">
        <v>4.9543293006379774E-2</v>
      </c>
      <c r="D177">
        <v>0.17353561949272067</v>
      </c>
      <c r="E177">
        <v>0.3720987049317257</v>
      </c>
      <c r="F177">
        <v>7.0972154654171837E-2</v>
      </c>
      <c r="I177" s="28">
        <f>'Linearisation Coefficients'!$B$2*$B177^3 + 'Linearisation Coefficients'!$C$2*$B177^2 + 'Linearisation Coefficients'!$D$2*$B177 + 'Linearisation Coefficients'!$E$2</f>
        <v>0.23955108169349004</v>
      </c>
      <c r="J177">
        <f>'Linearisation Coefficients'!$B$3*$C177^3 + 'Linearisation Coefficients'!$C$3*$C177^2 + 'Linearisation Coefficients'!$D$3*$C177 + 'Linearisation Coefficients'!$E$3</f>
        <v>4.4843964647558215E-2</v>
      </c>
      <c r="K177">
        <f>'Linearisation Coefficients'!$B$4*$D177^3 + 'Linearisation Coefficients'!$C$4*$D177^2 + 'Linearisation Coefficients'!$D$4*$D177 + 'Linearisation Coefficients'!$E$4</f>
        <v>0.17397406302654739</v>
      </c>
      <c r="L177">
        <f>'Linearisation Coefficients'!$B$5*$E177^3 + 'Linearisation Coefficients'!$C$5*$E177^2 + 'Linearisation Coefficients'!$D$5*$E177 + 'Linearisation Coefficients'!$E$5</f>
        <v>0.31508605961607694</v>
      </c>
      <c r="M177">
        <f>'Linearisation Coefficients'!$B$6*$F177 ^3+ 'Linearisation Coefficients'!$C$6*$F177^2 + 'Linearisation Coefficients'!$D$6*$F177 + 'Linearisation Coefficients'!$E$6</f>
        <v>6.6348908951591956E-2</v>
      </c>
    </row>
    <row r="178" spans="1:13" x14ac:dyDescent="0.2">
      <c r="A178">
        <v>1.76</v>
      </c>
      <c r="B178" s="28" cm="1">
        <f t="array" ref="B178:F178">TRANSPOSE(MMULT(MINVERSE('A matrix'!$B$15:$F$19),TRANSPOSE(Stimulus!V178:Z178)))</f>
        <v>0.50112064629668662</v>
      </c>
      <c r="C178">
        <v>4.0693901379507513E-2</v>
      </c>
      <c r="D178">
        <v>0.23406512444292726</v>
      </c>
      <c r="E178">
        <v>0.33804172823254808</v>
      </c>
      <c r="F178">
        <v>8.9418815868523072E-2</v>
      </c>
      <c r="I178" s="28">
        <f>'Linearisation Coefficients'!$B$2*$B178^3 + 'Linearisation Coefficients'!$C$2*$B178^2 + 'Linearisation Coefficients'!$D$2*$B178 + 'Linearisation Coefficients'!$E$2</f>
        <v>0.48197757706393618</v>
      </c>
      <c r="J178">
        <f>'Linearisation Coefficients'!$B$3*$C178^3 + 'Linearisation Coefficients'!$C$3*$C178^2 + 'Linearisation Coefficients'!$D$3*$C178 + 'Linearisation Coefficients'!$E$3</f>
        <v>3.6802658493464098E-2</v>
      </c>
      <c r="K178">
        <f>'Linearisation Coefficients'!$B$4*$D178^3 + 'Linearisation Coefficients'!$C$4*$D178^2 + 'Linearisation Coefficients'!$D$4*$D178 + 'Linearisation Coefficients'!$E$4</f>
        <v>0.23461220483451753</v>
      </c>
      <c r="L178">
        <f>'Linearisation Coefficients'!$B$5*$E178^3 + 'Linearisation Coefficients'!$C$5*$E178^2 + 'Linearisation Coefficients'!$D$5*$E178 + 'Linearisation Coefficients'!$E$5</f>
        <v>0.28437607666337711</v>
      </c>
      <c r="M178">
        <f>'Linearisation Coefficients'!$B$6*$F178 ^3+ 'Linearisation Coefficients'!$C$6*$F178^2 + 'Linearisation Coefficients'!$D$6*$F178 + 'Linearisation Coefficients'!$E$6</f>
        <v>8.3697921946229881E-2</v>
      </c>
    </row>
    <row r="179" spans="1:13" x14ac:dyDescent="0.2">
      <c r="A179">
        <v>1.77</v>
      </c>
      <c r="B179" s="28" cm="1">
        <f t="array" ref="B179:F179">TRANSPOSE(MMULT(MINVERSE('A matrix'!$B$15:$F$19),TRANSPOSE(Stimulus!V179:Z179)))</f>
        <v>0.47674168682093798</v>
      </c>
      <c r="C179">
        <v>4.1565387199730075E-2</v>
      </c>
      <c r="D179">
        <v>0.2281041943029376</v>
      </c>
      <c r="E179">
        <v>0.34139565057257126</v>
      </c>
      <c r="F179">
        <v>8.7602193398121697E-2</v>
      </c>
      <c r="I179" s="28">
        <f>'Linearisation Coefficients'!$B$2*$B179^3 + 'Linearisation Coefficients'!$C$2*$B179^2 + 'Linearisation Coefficients'!$D$2*$B179 + 'Linearisation Coefficients'!$E$2</f>
        <v>0.45770419524917899</v>
      </c>
      <c r="J179">
        <f>'Linearisation Coefficients'!$B$3*$C179^3 + 'Linearisation Coefficients'!$C$3*$C179^2 + 'Linearisation Coefficients'!$D$3*$C179 + 'Linearisation Coefficients'!$E$3</f>
        <v>3.7593955869085295E-2</v>
      </c>
      <c r="K179">
        <f>'Linearisation Coefficients'!$B$4*$D179^3 + 'Linearisation Coefficients'!$C$4*$D179^2 + 'Linearisation Coefficients'!$D$4*$D179 + 'Linearisation Coefficients'!$E$4</f>
        <v>0.22864153144501281</v>
      </c>
      <c r="L179">
        <f>'Linearisation Coefficients'!$B$5*$E179^3 + 'Linearisation Coefficients'!$C$5*$E179^2 + 'Linearisation Coefficients'!$D$5*$E179 + 'Linearisation Coefficients'!$E$5</f>
        <v>0.28737943286959744</v>
      </c>
      <c r="M179">
        <f>'Linearisation Coefficients'!$B$6*$F179 ^3+ 'Linearisation Coefficients'!$C$6*$F179^2 + 'Linearisation Coefficients'!$D$6*$F179 + 'Linearisation Coefficients'!$E$6</f>
        <v>8.1987467793653152E-2</v>
      </c>
    </row>
    <row r="180" spans="1:13" x14ac:dyDescent="0.2">
      <c r="A180">
        <v>1.78</v>
      </c>
      <c r="B180" s="28" cm="1">
        <f t="array" ref="B180:F180">TRANSPOSE(MMULT(MINVERSE('A matrix'!$B$15:$F$19),TRANSPOSE(Stimulus!V180:Z180)))</f>
        <v>0.39276109570714057</v>
      </c>
      <c r="C180">
        <v>4.4567479819900724E-2</v>
      </c>
      <c r="D180">
        <v>0.20756999401262632</v>
      </c>
      <c r="E180">
        <v>0.35294923557873759</v>
      </c>
      <c r="F180">
        <v>8.1344295925234733E-2</v>
      </c>
      <c r="I180" s="28">
        <f>'Linearisation Coefficients'!$B$2*$B180^3 + 'Linearisation Coefficients'!$C$2*$B180^2 + 'Linearisation Coefficients'!$D$2*$B180 + 'Linearisation Coefficients'!$E$2</f>
        <v>0.37476683475163319</v>
      </c>
      <c r="J180">
        <f>'Linearisation Coefficients'!$B$3*$C180^3 + 'Linearisation Coefficients'!$C$3*$C180^2 + 'Linearisation Coefficients'!$D$3*$C180 + 'Linearisation Coefficients'!$E$3</f>
        <v>4.0320832284918715E-2</v>
      </c>
      <c r="K180">
        <f>'Linearisation Coefficients'!$B$4*$D180^3 + 'Linearisation Coefficients'!$C$4*$D180^2 + 'Linearisation Coefficients'!$D$4*$D180 + 'Linearisation Coefficients'!$E$4</f>
        <v>0.20807218522716683</v>
      </c>
      <c r="L180">
        <f>'Linearisation Coefficients'!$B$5*$E180^3 + 'Linearisation Coefficients'!$C$5*$E180^2 + 'Linearisation Coefficients'!$D$5*$E180 + 'Linearisation Coefficients'!$E$5</f>
        <v>0.29776004163668324</v>
      </c>
      <c r="M180">
        <f>'Linearisation Coefficients'!$B$6*$F180 ^3+ 'Linearisation Coefficients'!$C$6*$F180^2 + 'Linearisation Coefficients'!$D$6*$F180 + 'Linearisation Coefficients'!$E$6</f>
        <v>7.6098527693356913E-2</v>
      </c>
    </row>
    <row r="181" spans="1:13" x14ac:dyDescent="0.2">
      <c r="A181">
        <v>1.79</v>
      </c>
      <c r="B181" s="28" cm="1">
        <f t="array" ref="B181:F181">TRANSPOSE(MMULT(MINVERSE('A matrix'!$B$15:$F$19),TRANSPOSE(Stimulus!V181:Z181)))</f>
        <v>0.59934468457650469</v>
      </c>
      <c r="C181">
        <v>3.7182641735673511E-2</v>
      </c>
      <c r="D181">
        <v>0.2580820079705497</v>
      </c>
      <c r="E181">
        <v>0.32452860858354504</v>
      </c>
      <c r="F181">
        <v>9.6738078007260531E-2</v>
      </c>
      <c r="I181" s="28">
        <f>'Linearisation Coefficients'!$B$2*$B181^3 + 'Linearisation Coefficients'!$C$2*$B181^2 + 'Linearisation Coefficients'!$D$2*$B181 + 'Linearisation Coefficients'!$E$2</f>
        <v>0.58069848631881871</v>
      </c>
      <c r="J181">
        <f>'Linearisation Coefficients'!$B$3*$C181^3 + 'Linearisation Coefficients'!$C$3*$C181^2 + 'Linearisation Coefficients'!$D$3*$C181 + 'Linearisation Coefficients'!$E$3</f>
        <v>3.3615826069205199E-2</v>
      </c>
      <c r="K181">
        <f>'Linearisation Coefficients'!$B$4*$D181^3 + 'Linearisation Coefficients'!$C$4*$D181^2 + 'Linearisation Coefficients'!$D$4*$D181 + 'Linearisation Coefficients'!$E$4</f>
        <v>0.25866628055030977</v>
      </c>
      <c r="L181">
        <f>'Linearisation Coefficients'!$B$5*$E181^3 + 'Linearisation Coefficients'!$C$5*$E181^2 + 'Linearisation Coefficients'!$D$5*$E181 + 'Linearisation Coefficients'!$E$5</f>
        <v>0.27232048634565664</v>
      </c>
      <c r="M181">
        <f>'Linearisation Coefficients'!$B$6*$F181 ^3+ 'Linearisation Coefficients'!$C$6*$F181^2 + 'Linearisation Coefficients'!$D$6*$F181 + 'Linearisation Coefficients'!$E$6</f>
        <v>9.0593708653438368E-2</v>
      </c>
    </row>
    <row r="182" spans="1:13" x14ac:dyDescent="0.2">
      <c r="A182">
        <v>1.8</v>
      </c>
      <c r="B182" s="28" cm="1">
        <f t="array" ref="B182:F182">TRANSPOSE(MMULT(MINVERSE('A matrix'!$B$15:$F$19),TRANSPOSE(Stimulus!V182:Z182)))</f>
        <v>0.69420857976348849</v>
      </c>
      <c r="C182">
        <v>3.3791498664584863E-2</v>
      </c>
      <c r="D182">
        <v>0.28127729867109985</v>
      </c>
      <c r="E182">
        <v>0.3114777588273947</v>
      </c>
      <c r="F182">
        <v>0.1038069557334772</v>
      </c>
      <c r="I182" s="28">
        <f>'Linearisation Coefficients'!$B$2*$B182^3 + 'Linearisation Coefficients'!$C$2*$B182^2 + 'Linearisation Coefficients'!$D$2*$B182 + 'Linearisation Coefficients'!$E$2</f>
        <v>0.67748182772226384</v>
      </c>
      <c r="J182">
        <f>'Linearisation Coefficients'!$B$3*$C182^3 + 'Linearisation Coefficients'!$C$3*$C182^2 + 'Linearisation Coefficients'!$D$3*$C182 + 'Linearisation Coefficients'!$E$3</f>
        <v>3.0540053638531375E-2</v>
      </c>
      <c r="K182">
        <f>'Linearisation Coefficients'!$B$4*$D182^3 + 'Linearisation Coefficients'!$C$4*$D182^2 + 'Linearisation Coefficients'!$D$4*$D182 + 'Linearisation Coefficients'!$E$4</f>
        <v>0.28189440033777374</v>
      </c>
      <c r="L182">
        <f>'Linearisation Coefficients'!$B$5*$E182^3 + 'Linearisation Coefficients'!$C$5*$E182^2 + 'Linearisation Coefficients'!$D$5*$E182 + 'Linearisation Coefficients'!$E$5</f>
        <v>0.260744630276946</v>
      </c>
      <c r="M182">
        <f>'Linearisation Coefficients'!$B$6*$F182 ^3+ 'Linearisation Coefficients'!$C$6*$F182^2 + 'Linearisation Coefficients'!$D$6*$F182 + 'Linearisation Coefficients'!$E$6</f>
        <v>9.7260124991034994E-2</v>
      </c>
    </row>
    <row r="183" spans="1:13" x14ac:dyDescent="0.2">
      <c r="A183">
        <v>1.81</v>
      </c>
      <c r="B183" s="28" cm="1">
        <f t="array" ref="B183:F183">TRANSPOSE(MMULT(MINVERSE('A matrix'!$B$15:$F$19),TRANSPOSE(Stimulus!V183:Z183)))</f>
        <v>0.24707809147081905</v>
      </c>
      <c r="C183">
        <v>4.9775276837065258E-2</v>
      </c>
      <c r="D183">
        <v>0.1719488588407001</v>
      </c>
      <c r="E183">
        <v>0.37299149714268931</v>
      </c>
      <c r="F183">
        <v>7.0488581623132429E-2</v>
      </c>
      <c r="I183" s="28">
        <f>'Linearisation Coefficients'!$B$2*$B183^3 + 'Linearisation Coefficients'!$C$2*$B183^2 + 'Linearisation Coefficients'!$D$2*$B183 + 'Linearisation Coefficients'!$E$2</f>
        <v>0.23331344146315353</v>
      </c>
      <c r="J183">
        <f>'Linearisation Coefficients'!$B$3*$C183^3 + 'Linearisation Coefficients'!$C$3*$C183^2 + 'Linearisation Coefficients'!$D$3*$C183 + 'Linearisation Coefficients'!$E$3</f>
        <v>4.5054949378482659E-2</v>
      </c>
      <c r="K183">
        <f>'Linearisation Coefficients'!$B$4*$D183^3 + 'Linearisation Coefficients'!$C$4*$D183^2 + 'Linearisation Coefficients'!$D$4*$D183 + 'Linearisation Coefficients'!$E$4</f>
        <v>0.17238416043593879</v>
      </c>
      <c r="L183">
        <f>'Linearisation Coefficients'!$B$5*$E183^3 + 'Linearisation Coefficients'!$C$5*$E183^2 + 'Linearisation Coefficients'!$D$5*$E183 + 'Linearisation Coefficients'!$E$5</f>
        <v>0.31589757943575114</v>
      </c>
      <c r="M183">
        <f>'Linearisation Coefficients'!$B$6*$F183 ^3+ 'Linearisation Coefficients'!$C$6*$F183^2 + 'Linearisation Coefficients'!$D$6*$F183 + 'Linearisation Coefficients'!$E$6</f>
        <v>6.5894693181982961E-2</v>
      </c>
    </row>
    <row r="184" spans="1:13" x14ac:dyDescent="0.2">
      <c r="A184">
        <v>1.82</v>
      </c>
      <c r="B184" s="28" cm="1">
        <f t="array" ref="B184:F184">TRANSPOSE(MMULT(MINVERSE('A matrix'!$B$15:$F$19),TRANSPOSE(Stimulus!V184:Z184)))</f>
        <v>0.46326563723599445</v>
      </c>
      <c r="C184">
        <v>4.2047121710900581E-2</v>
      </c>
      <c r="D184">
        <v>0.22480914841638922</v>
      </c>
      <c r="E184">
        <v>0.34324961090271522</v>
      </c>
      <c r="F184">
        <v>8.659801212809648E-2</v>
      </c>
      <c r="I184" s="28">
        <f>'Linearisation Coefficients'!$B$2*$B184^3 + 'Linearisation Coefficients'!$C$2*$B184^2 + 'Linearisation Coefficients'!$D$2*$B184 + 'Linearisation Coefficients'!$E$2</f>
        <v>0.44432493224099062</v>
      </c>
      <c r="J184">
        <f>'Linearisation Coefficients'!$B$3*$C184^3 + 'Linearisation Coefficients'!$C$3*$C184^2 + 'Linearisation Coefficients'!$D$3*$C184 + 'Linearisation Coefficients'!$E$3</f>
        <v>3.8031421287447062E-2</v>
      </c>
      <c r="K184">
        <f>'Linearisation Coefficients'!$B$4*$D184^3 + 'Linearisation Coefficients'!$C$4*$D184^2 + 'Linearisation Coefficients'!$D$4*$D184 + 'Linearisation Coefficients'!$E$4</f>
        <v>0.22534101147570712</v>
      </c>
      <c r="L184">
        <f>'Linearisation Coefficients'!$B$5*$E184^3 + 'Linearisation Coefficients'!$C$5*$E184^2 + 'Linearisation Coefficients'!$D$5*$E184 + 'Linearisation Coefficients'!$E$5</f>
        <v>0.28904154079957084</v>
      </c>
      <c r="M184">
        <f>'Linearisation Coefficients'!$B$6*$F184 ^3+ 'Linearisation Coefficients'!$C$6*$F184^2 + 'Linearisation Coefficients'!$D$6*$F184 + 'Linearisation Coefficients'!$E$6</f>
        <v>8.1042154725718046E-2</v>
      </c>
    </row>
    <row r="185" spans="1:13" x14ac:dyDescent="0.2">
      <c r="A185">
        <v>1.83</v>
      </c>
      <c r="B185" s="28" cm="1">
        <f t="array" ref="B185:F185">TRANSPOSE(MMULT(MINVERSE('A matrix'!$B$15:$F$19),TRANSPOSE(Stimulus!V185:Z185)))</f>
        <v>0.70385621238159901</v>
      </c>
      <c r="C185">
        <v>3.3446620326616244E-2</v>
      </c>
      <c r="D185">
        <v>0.28363625349483068</v>
      </c>
      <c r="E185">
        <v>0.31015049091842495</v>
      </c>
      <c r="F185">
        <v>0.10452585869640596</v>
      </c>
      <c r="I185" s="28">
        <f>'Linearisation Coefficients'!$B$2*$B185^3 + 'Linearisation Coefficients'!$C$2*$B185^2 + 'Linearisation Coefficients'!$D$2*$B185 + 'Linearisation Coefficients'!$E$2</f>
        <v>0.68740579961681125</v>
      </c>
      <c r="J185">
        <f>'Linearisation Coefficients'!$B$3*$C185^3 + 'Linearisation Coefficients'!$C$3*$C185^2 + 'Linearisation Coefficients'!$D$3*$C185 + 'Linearisation Coefficients'!$E$3</f>
        <v>3.0227360671461694E-2</v>
      </c>
      <c r="K185">
        <f>'Linearisation Coefficients'!$B$4*$D185^3 + 'Linearisation Coefficients'!$C$4*$D185^2 + 'Linearisation Coefficients'!$D$4*$D185 + 'Linearisation Coefficients'!$E$4</f>
        <v>0.28425652621622427</v>
      </c>
      <c r="L185">
        <f>'Linearisation Coefficients'!$B$5*$E185^3 + 'Linearisation Coefficients'!$C$5*$E185^2 + 'Linearisation Coefficients'!$D$5*$E185 + 'Linearisation Coefficients'!$E$5</f>
        <v>0.25957101095982121</v>
      </c>
      <c r="M185">
        <f>'Linearisation Coefficients'!$B$6*$F185 ^3+ 'Linearisation Coefficients'!$C$6*$F185^2 + 'Linearisation Coefficients'!$D$6*$F185 + 'Linearisation Coefficients'!$E$6</f>
        <v>9.7938457784622429E-2</v>
      </c>
    </row>
    <row r="186" spans="1:13" x14ac:dyDescent="0.2">
      <c r="A186">
        <v>1.84</v>
      </c>
      <c r="B186" s="28" cm="1">
        <f t="array" ref="B186:F186">TRANSPOSE(MMULT(MINVERSE('A matrix'!$B$15:$F$19),TRANSPOSE(Stimulus!V186:Z186)))</f>
        <v>0.50388553758064347</v>
      </c>
      <c r="C186">
        <v>4.0595063545562138E-2</v>
      </c>
      <c r="D186">
        <v>0.23474117149918983</v>
      </c>
      <c r="E186">
        <v>0.33766134978964502</v>
      </c>
      <c r="F186">
        <v>8.9624844499057388E-2</v>
      </c>
      <c r="I186" s="28">
        <f>'Linearisation Coefficients'!$B$2*$B186^3 + 'Linearisation Coefficients'!$C$2*$B186^2 + 'Linearisation Coefficients'!$D$2*$B186 + 'Linearisation Coefficients'!$E$2</f>
        <v>0.48473617576480782</v>
      </c>
      <c r="J186">
        <f>'Linearisation Coefficients'!$B$3*$C186^3 + 'Linearisation Coefficients'!$C$3*$C186^2 + 'Linearisation Coefficients'!$D$3*$C186 + 'Linearisation Coefficients'!$E$3</f>
        <v>3.6712923453099719E-2</v>
      </c>
      <c r="K186">
        <f>'Linearisation Coefficients'!$B$4*$D186^3 + 'Linearisation Coefficients'!$C$4*$D186^2 + 'Linearisation Coefficients'!$D$4*$D186 + 'Linearisation Coefficients'!$E$4</f>
        <v>0.23528934395307818</v>
      </c>
      <c r="L186">
        <f>'Linearisation Coefficients'!$B$5*$E186^3 + 'Linearisation Coefficients'!$C$5*$E186^2 + 'Linearisation Coefficients'!$D$5*$E186 + 'Linearisation Coefficients'!$E$5</f>
        <v>0.28403574016740879</v>
      </c>
      <c r="M186">
        <f>'Linearisation Coefficients'!$B$6*$F186 ^3+ 'Linearisation Coefficients'!$C$6*$F186^2 + 'Linearisation Coefficients'!$D$6*$F186 + 'Linearisation Coefficients'!$E$6</f>
        <v>8.3891936367557832E-2</v>
      </c>
    </row>
    <row r="187" spans="1:13" x14ac:dyDescent="0.2">
      <c r="A187">
        <v>1.85</v>
      </c>
      <c r="B187" s="28" cm="1">
        <f t="array" ref="B187:F187">TRANSPOSE(MMULT(MINVERSE('A matrix'!$B$15:$F$19),TRANSPOSE(Stimulus!V187:Z187)))</f>
        <v>0.43584842162877591</v>
      </c>
      <c r="C187">
        <v>4.3027217463364686E-2</v>
      </c>
      <c r="D187">
        <v>0.21810533043637048</v>
      </c>
      <c r="E187">
        <v>0.34702151970865769</v>
      </c>
      <c r="F187">
        <v>8.4554990973011668E-2</v>
      </c>
      <c r="I187" s="28">
        <f>'Linearisation Coefficients'!$B$2*$B187^3 + 'Linearisation Coefficients'!$C$2*$B187^2 + 'Linearisation Coefficients'!$D$2*$B187 + 'Linearisation Coefficients'!$E$2</f>
        <v>0.41718840698928</v>
      </c>
      <c r="J187">
        <f>'Linearisation Coefficients'!$B$3*$C187^3 + 'Linearisation Coefficients'!$C$3*$C187^2 + 'Linearisation Coefficients'!$D$3*$C187 + 'Linearisation Coefficients'!$E$3</f>
        <v>3.8921576207606952E-2</v>
      </c>
      <c r="K187">
        <f>'Linearisation Coefficients'!$B$4*$D187^3 + 'Linearisation Coefficients'!$C$4*$D187^2 + 'Linearisation Coefficients'!$D$4*$D187 + 'Linearisation Coefficients'!$E$4</f>
        <v>0.21862586150725635</v>
      </c>
      <c r="L187">
        <f>'Linearisation Coefficients'!$B$5*$E187^3 + 'Linearisation Coefficients'!$C$5*$E187^2 + 'Linearisation Coefficients'!$D$5*$E187 + 'Linearisation Coefficients'!$E$5</f>
        <v>0.29242739078505126</v>
      </c>
      <c r="M187">
        <f>'Linearisation Coefficients'!$B$6*$F187 ^3+ 'Linearisation Coefficients'!$C$6*$F187^2 + 'Linearisation Coefficients'!$D$6*$F187 + 'Linearisation Coefficients'!$E$6</f>
        <v>7.9119299615773506E-2</v>
      </c>
    </row>
    <row r="188" spans="1:13" x14ac:dyDescent="0.2">
      <c r="A188">
        <v>1.86</v>
      </c>
      <c r="B188" s="28" cm="1">
        <f t="array" ref="B188:F188">TRANSPOSE(MMULT(MINVERSE('A matrix'!$B$15:$F$19),TRANSPOSE(Stimulus!V188:Z188)))</f>
        <v>0.42737058186335242</v>
      </c>
      <c r="C188">
        <v>4.333027868092959E-2</v>
      </c>
      <c r="D188">
        <v>0.2160324031389611</v>
      </c>
      <c r="E188">
        <v>0.34818785399017904</v>
      </c>
      <c r="F188">
        <v>8.3923256290748149E-2</v>
      </c>
      <c r="I188" s="28">
        <f>'Linearisation Coefficients'!$B$2*$B188^3 + 'Linearisation Coefficients'!$C$2*$B188^2 + 'Linearisation Coefficients'!$D$2*$B188 + 'Linearisation Coefficients'!$E$2</f>
        <v>0.40881996114263863</v>
      </c>
      <c r="J188">
        <f>'Linearisation Coefficients'!$B$3*$C188^3 + 'Linearisation Coefficients'!$C$3*$C188^2 + 'Linearisation Coefficients'!$D$3*$C188 + 'Linearisation Coefficients'!$E$3</f>
        <v>3.9196860297765576E-2</v>
      </c>
      <c r="K188">
        <f>'Linearisation Coefficients'!$B$4*$D188^3 + 'Linearisation Coefficients'!$C$4*$D188^2 + 'Linearisation Coefficients'!$D$4*$D188 + 'Linearisation Coefficients'!$E$4</f>
        <v>0.21654937709900904</v>
      </c>
      <c r="L188">
        <f>'Linearisation Coefficients'!$B$5*$E188^3 + 'Linearisation Coefficients'!$C$5*$E188^2 + 'Linearisation Coefficients'!$D$5*$E188 + 'Linearisation Coefficients'!$E$5</f>
        <v>0.29347551255219223</v>
      </c>
      <c r="M188">
        <f>'Linearisation Coefficients'!$B$6*$F188 ^3+ 'Linearisation Coefficients'!$C$6*$F188^2 + 'Linearisation Coefficients'!$D$6*$F188 + 'Linearisation Coefficients'!$E$6</f>
        <v>7.8524830118619104E-2</v>
      </c>
    </row>
    <row r="189" spans="1:13" x14ac:dyDescent="0.2">
      <c r="A189">
        <v>1.87</v>
      </c>
      <c r="B189" s="28" cm="1">
        <f t="array" ref="B189:F189">TRANSPOSE(MMULT(MINVERSE('A matrix'!$B$15:$F$19),TRANSPOSE(Stimulus!V189:Z189)))</f>
        <v>0.69292998763614211</v>
      </c>
      <c r="C189">
        <v>3.3837205082446503E-2</v>
      </c>
      <c r="D189">
        <v>0.28096466849686186</v>
      </c>
      <c r="E189">
        <v>0.31165366045699239</v>
      </c>
      <c r="F189">
        <v>0.10371168016639132</v>
      </c>
      <c r="I189" s="28">
        <f>'Linearisation Coefficients'!$B$2*$B189^3 + 'Linearisation Coefficients'!$C$2*$B189^2 + 'Linearisation Coefficients'!$D$2*$B189 + 'Linearisation Coefficients'!$E$2</f>
        <v>0.6761677487912322</v>
      </c>
      <c r="J189">
        <f>'Linearisation Coefficients'!$B$3*$C189^3 + 'Linearisation Coefficients'!$C$3*$C189^2 + 'Linearisation Coefficients'!$D$3*$C189 + 'Linearisation Coefficients'!$E$3</f>
        <v>3.0581496112555208E-2</v>
      </c>
      <c r="K189">
        <f>'Linearisation Coefficients'!$B$4*$D189^3 + 'Linearisation Coefficients'!$C$4*$D189^2 + 'Linearisation Coefficients'!$D$4*$D189 + 'Linearisation Coefficients'!$E$4</f>
        <v>0.28158134759945447</v>
      </c>
      <c r="L189">
        <f>'Linearisation Coefficients'!$B$5*$E189^3 + 'Linearisation Coefficients'!$C$5*$E189^2 + 'Linearisation Coefficients'!$D$5*$E189 + 'Linearisation Coefficients'!$E$5</f>
        <v>0.26090021905050426</v>
      </c>
      <c r="M189">
        <f>'Linearisation Coefficients'!$B$6*$F189 ^3+ 'Linearisation Coefficients'!$C$6*$F189^2 + 'Linearisation Coefficients'!$D$6*$F189 + 'Linearisation Coefficients'!$E$6</f>
        <v>9.7170231145493863E-2</v>
      </c>
    </row>
    <row r="190" spans="1:13" x14ac:dyDescent="0.2">
      <c r="A190">
        <v>1.88</v>
      </c>
      <c r="B190" s="28" cm="1">
        <f t="array" ref="B190:F190">TRANSPOSE(MMULT(MINVERSE('A matrix'!$B$15:$F$19),TRANSPOSE(Stimulus!V190:Z190)))</f>
        <v>0.61460052890100725</v>
      </c>
      <c r="C190">
        <v>3.6637284087511685E-2</v>
      </c>
      <c r="D190">
        <v>0.26181223371440798</v>
      </c>
      <c r="E190">
        <v>0.32242979394189653</v>
      </c>
      <c r="F190">
        <v>9.7874882456703838E-2</v>
      </c>
      <c r="I190" s="28">
        <f>'Linearisation Coefficients'!$B$2*$B190^3 + 'Linearisation Coefficients'!$C$2*$B190^2 + 'Linearisation Coefficients'!$D$2*$B190 + 'Linearisation Coefficients'!$E$2</f>
        <v>0.59616629026473456</v>
      </c>
      <c r="J190">
        <f>'Linearisation Coefficients'!$B$3*$C190^3 + 'Linearisation Coefficients'!$C$3*$C190^2 + 'Linearisation Coefficients'!$D$3*$C190 + 'Linearisation Coefficients'!$E$3</f>
        <v>3.3121050483326489E-2</v>
      </c>
      <c r="K190">
        <f>'Linearisation Coefficients'!$B$4*$D190^3 + 'Linearisation Coefficients'!$C$4*$D190^2 + 'Linearisation Coefficients'!$D$4*$D190 + 'Linearisation Coefficients'!$E$4</f>
        <v>0.26240198906712581</v>
      </c>
      <c r="L190">
        <f>'Linearisation Coefficients'!$B$5*$E190^3 + 'Linearisation Coefficients'!$C$5*$E190^2 + 'Linearisation Coefficients'!$D$5*$E190 + 'Linearisation Coefficients'!$E$5</f>
        <v>0.2704544567597118</v>
      </c>
      <c r="M190">
        <f>'Linearisation Coefficients'!$B$6*$F190 ^3+ 'Linearisation Coefficients'!$C$6*$F190^2 + 'Linearisation Coefficients'!$D$6*$F190 + 'Linearisation Coefficients'!$E$6</f>
        <v>9.1665356686342583E-2</v>
      </c>
    </row>
    <row r="191" spans="1:13" x14ac:dyDescent="0.2">
      <c r="A191">
        <v>1.89</v>
      </c>
      <c r="B191" s="28" cm="1">
        <f t="array" ref="B191:F191">TRANSPOSE(MMULT(MINVERSE('A matrix'!$B$15:$F$19),TRANSPOSE(Stimulus!V191:Z191)))</f>
        <v>0.55664678134173906</v>
      </c>
      <c r="C191">
        <v>3.870898322122171E-2</v>
      </c>
      <c r="D191">
        <v>0.24764188977930091</v>
      </c>
      <c r="E191">
        <v>0.33040274983529483</v>
      </c>
      <c r="F191">
        <v>9.3556401179237803E-2</v>
      </c>
      <c r="I191" s="28">
        <f>'Linearisation Coefficients'!$B$2*$B191^3 + 'Linearisation Coefficients'!$C$2*$B191^2 + 'Linearisation Coefficients'!$D$2*$B191 + 'Linearisation Coefficients'!$E$2</f>
        <v>0.53760127781464528</v>
      </c>
      <c r="J191">
        <f>'Linearisation Coefficients'!$B$3*$C191^3 + 'Linearisation Coefficients'!$C$3*$C191^2 + 'Linearisation Coefficients'!$D$3*$C191 + 'Linearisation Coefficients'!$E$3</f>
        <v>3.50008748509964E-2</v>
      </c>
      <c r="K191">
        <f>'Linearisation Coefficients'!$B$4*$D191^3 + 'Linearisation Coefficients'!$C$4*$D191^2 + 'Linearisation Coefficients'!$D$4*$D191 + 'Linearisation Coefficients'!$E$4</f>
        <v>0.24821039896178526</v>
      </c>
      <c r="L191">
        <f>'Linearisation Coefficients'!$B$5*$E191^3 + 'Linearisation Coefficients'!$C$5*$E191^2 + 'Linearisation Coefficients'!$D$5*$E191 + 'Linearisation Coefficients'!$E$5</f>
        <v>0.27755222485770392</v>
      </c>
      <c r="M191">
        <f>'Linearisation Coefficients'!$B$6*$F191 ^3+ 'Linearisation Coefficients'!$C$6*$F191^2 + 'Linearisation Coefficients'!$D$6*$F191 + 'Linearisation Coefficients'!$E$6</f>
        <v>8.7595272534433874E-2</v>
      </c>
    </row>
    <row r="192" spans="1:13" x14ac:dyDescent="0.2">
      <c r="A192">
        <v>1.9</v>
      </c>
      <c r="B192" s="28" cm="1">
        <f t="array" ref="B192:F192">TRANSPOSE(MMULT(MINVERSE('A matrix'!$B$15:$F$19),TRANSPOSE(Stimulus!V192:Z192)))</f>
        <v>0.48223423339078364</v>
      </c>
      <c r="C192">
        <v>4.1369042624101487E-2</v>
      </c>
      <c r="D192">
        <v>0.2294471837945955</v>
      </c>
      <c r="E192">
        <v>0.34064001640932751</v>
      </c>
      <c r="F192">
        <v>8.8011475981671916E-2</v>
      </c>
      <c r="I192" s="28">
        <f>'Linearisation Coefficients'!$B$2*$B192^3 + 'Linearisation Coefficients'!$C$2*$B192^2 + 'Linearisation Coefficients'!$D$2*$B192 + 'Linearisation Coefficients'!$E$2</f>
        <v>0.46316512332740761</v>
      </c>
      <c r="J192">
        <f>'Linearisation Coefficients'!$B$3*$C192^3 + 'Linearisation Coefficients'!$C$3*$C192^2 + 'Linearisation Coefficients'!$D$3*$C192 + 'Linearisation Coefficients'!$E$3</f>
        <v>3.741566605666536E-2</v>
      </c>
      <c r="K192">
        <f>'Linearisation Coefficients'!$B$4*$D192^3 + 'Linearisation Coefficients'!$C$4*$D192^2 + 'Linearisation Coefficients'!$D$4*$D192 + 'Linearisation Coefficients'!$E$4</f>
        <v>0.22998673400309838</v>
      </c>
      <c r="L192">
        <f>'Linearisation Coefficients'!$B$5*$E192^3 + 'Linearisation Coefficients'!$C$5*$E192^2 + 'Linearisation Coefficients'!$D$5*$E192 + 'Linearisation Coefficients'!$E$5</f>
        <v>0.28670238865931974</v>
      </c>
      <c r="M192">
        <f>'Linearisation Coefficients'!$B$6*$F192 ^3+ 'Linearisation Coefficients'!$C$6*$F192^2 + 'Linearisation Coefficients'!$D$6*$F192 + 'Linearisation Coefficients'!$E$6</f>
        <v>8.2372793957643506E-2</v>
      </c>
    </row>
    <row r="193" spans="1:13" x14ac:dyDescent="0.2">
      <c r="A193">
        <v>1.91</v>
      </c>
      <c r="B193" s="28" cm="1">
        <f t="array" ref="B193:F193">TRANSPOSE(MMULT(MINVERSE('A matrix'!$B$15:$F$19),TRANSPOSE(Stimulus!V193:Z193)))</f>
        <v>0.46513473619408385</v>
      </c>
      <c r="C193">
        <v>4.1980306175143645E-2</v>
      </c>
      <c r="D193">
        <v>0.22526616416084644</v>
      </c>
      <c r="E193">
        <v>0.34299247061100213</v>
      </c>
      <c r="F193">
        <v>8.67372899003922E-2</v>
      </c>
      <c r="I193" s="28">
        <f>'Linearisation Coefficients'!$B$2*$B193^3 + 'Linearisation Coefficients'!$C$2*$B193^2 + 'Linearisation Coefficients'!$D$2*$B193 + 'Linearisation Coefficients'!$E$2</f>
        <v>0.44617898018168234</v>
      </c>
      <c r="J193">
        <f>'Linearisation Coefficients'!$B$3*$C193^3 + 'Linearisation Coefficients'!$C$3*$C193^2 + 'Linearisation Coefficients'!$D$3*$C193 + 'Linearisation Coefficients'!$E$3</f>
        <v>3.7970743355660419E-2</v>
      </c>
      <c r="K193">
        <f>'Linearisation Coefficients'!$B$4*$D193^3 + 'Linearisation Coefficients'!$C$4*$D193^2 + 'Linearisation Coefficients'!$D$4*$D193 + 'Linearisation Coefficients'!$E$4</f>
        <v>0.22579879022694677</v>
      </c>
      <c r="L193">
        <f>'Linearisation Coefficients'!$B$5*$E193^3 + 'Linearisation Coefficients'!$C$5*$E193^2 + 'Linearisation Coefficients'!$D$5*$E193 + 'Linearisation Coefficients'!$E$5</f>
        <v>0.28881092764211092</v>
      </c>
      <c r="M193">
        <f>'Linearisation Coefficients'!$B$6*$F193 ^3+ 'Linearisation Coefficients'!$C$6*$F193^2 + 'Linearisation Coefficients'!$D$6*$F193 + 'Linearisation Coefficients'!$E$6</f>
        <v>8.1173259905076831E-2</v>
      </c>
    </row>
    <row r="194" spans="1:13" x14ac:dyDescent="0.2">
      <c r="A194">
        <v>1.92</v>
      </c>
      <c r="B194" s="28" cm="1">
        <f t="array" ref="B194:F194">TRANSPOSE(MMULT(MINVERSE('A matrix'!$B$15:$F$19),TRANSPOSE(Stimulus!V194:Z194)))</f>
        <v>0.23642383098502728</v>
      </c>
      <c r="C194">
        <v>5.0156139562054058E-2</v>
      </c>
      <c r="D194">
        <v>0.16934377216699548</v>
      </c>
      <c r="E194">
        <v>0.37445725134336683</v>
      </c>
      <c r="F194">
        <v>6.9694668781066671E-2</v>
      </c>
      <c r="I194" s="28">
        <f>'Linearisation Coefficients'!$B$2*$B194^3 + 'Linearisation Coefficients'!$C$2*$B194^2 + 'Linearisation Coefficients'!$D$2*$B194 + 'Linearisation Coefficients'!$E$2</f>
        <v>0.22308527783407414</v>
      </c>
      <c r="J194">
        <f>'Linearisation Coefficients'!$B$3*$C194^3 + 'Linearisation Coefficients'!$C$3*$C194^2 + 'Linearisation Coefficients'!$D$3*$C194 + 'Linearisation Coefficients'!$E$3</f>
        <v>4.5401357017008093E-2</v>
      </c>
      <c r="K194">
        <f>'Linearisation Coefficients'!$B$4*$D194^3 + 'Linearisation Coefficients'!$C$4*$D194^2 + 'Linearisation Coefficients'!$D$4*$D194 + 'Linearisation Coefficients'!$E$4</f>
        <v>0.16977388227343385</v>
      </c>
      <c r="L194">
        <f>'Linearisation Coefficients'!$B$5*$E194^3 + 'Linearisation Coefficients'!$C$5*$E194^2 + 'Linearisation Coefficients'!$D$5*$E194 + 'Linearisation Coefficients'!$E$5</f>
        <v>0.31723063524561279</v>
      </c>
      <c r="M194">
        <f>'Linearisation Coefficients'!$B$6*$F194 ^3+ 'Linearisation Coefficients'!$C$6*$F194^2 + 'Linearisation Coefficients'!$D$6*$F194 + 'Linearisation Coefficients'!$E$6</f>
        <v>6.5149042431519311E-2</v>
      </c>
    </row>
    <row r="195" spans="1:13" x14ac:dyDescent="0.2">
      <c r="A195">
        <v>1.93</v>
      </c>
      <c r="B195" s="28" cm="1">
        <f t="array" ref="B195:F195">TRANSPOSE(MMULT(MINVERSE('A matrix'!$B$15:$F$19),TRANSPOSE(Stimulus!V195:Z195)))</f>
        <v>0.37513412273743052</v>
      </c>
      <c r="C195">
        <v>4.5197599288774259E-2</v>
      </c>
      <c r="D195">
        <v>0.20326000061211014</v>
      </c>
      <c r="E195">
        <v>0.35537425697839664</v>
      </c>
      <c r="F195">
        <v>8.0030804460851979E-2</v>
      </c>
      <c r="I195" s="28">
        <f>'Linearisation Coefficients'!$B$2*$B195^3 + 'Linearisation Coefficients'!$C$2*$B195^2 + 'Linearisation Coefficients'!$D$2*$B195 + 'Linearisation Coefficients'!$E$2</f>
        <v>0.35749048690872437</v>
      </c>
      <c r="J195">
        <f>'Linearisation Coefficients'!$B$3*$C195^3 + 'Linearisation Coefficients'!$C$3*$C195^2 + 'Linearisation Coefficients'!$D$3*$C195 + 'Linearisation Coefficients'!$E$3</f>
        <v>4.0893385946686144E-2</v>
      </c>
      <c r="K195">
        <f>'Linearisation Coefficients'!$B$4*$D195^3 + 'Linearisation Coefficients'!$C$4*$D195^2 + 'Linearisation Coefficients'!$D$4*$D195 + 'Linearisation Coefficients'!$E$4</f>
        <v>0.20375450074772411</v>
      </c>
      <c r="L195">
        <f>'Linearisation Coefficients'!$B$5*$E195^3 + 'Linearisation Coefficients'!$C$5*$E195^2 + 'Linearisation Coefficients'!$D$5*$E195 + 'Linearisation Coefficients'!$E$5</f>
        <v>0.29994575382296967</v>
      </c>
      <c r="M195">
        <f>'Linearisation Coefficients'!$B$6*$F195 ^3+ 'Linearisation Coefficients'!$C$6*$F195^2 + 'Linearisation Coefficients'!$D$6*$F195 + 'Linearisation Coefficients'!$E$6</f>
        <v>7.4863112645849675E-2</v>
      </c>
    </row>
    <row r="196" spans="1:13" x14ac:dyDescent="0.2">
      <c r="A196">
        <v>1.94</v>
      </c>
      <c r="B196" s="28" cm="1">
        <f t="array" ref="B196:F196">TRANSPOSE(MMULT(MINVERSE('A matrix'!$B$15:$F$19),TRANSPOSE(Stimulus!V196:Z196)))</f>
        <v>0.48217500267480551</v>
      </c>
      <c r="C196">
        <v>4.1371159971609589E-2</v>
      </c>
      <c r="D196">
        <v>0.22943270121750148</v>
      </c>
      <c r="E196">
        <v>0.34064816504346962</v>
      </c>
      <c r="F196">
        <v>8.8007062345819898E-2</v>
      </c>
      <c r="I196" s="28">
        <f>'Linearisation Coefficients'!$B$2*$B196^3 + 'Linearisation Coefficients'!$C$2*$B196^2 + 'Linearisation Coefficients'!$D$2*$B196 + 'Linearisation Coefficients'!$E$2</f>
        <v>0.46310620933891411</v>
      </c>
      <c r="J196">
        <f>'Linearisation Coefficients'!$B$3*$C196^3 + 'Linearisation Coefficients'!$C$3*$C196^2 + 'Linearisation Coefficients'!$D$3*$C196 + 'Linearisation Coefficients'!$E$3</f>
        <v>3.7417588668642109E-2</v>
      </c>
      <c r="K196">
        <f>'Linearisation Coefficients'!$B$4*$D196^3 + 'Linearisation Coefficients'!$C$4*$D196^2 + 'Linearisation Coefficients'!$D$4*$D196 + 'Linearisation Coefficients'!$E$4</f>
        <v>0.22997222761634609</v>
      </c>
      <c r="L196">
        <f>'Linearisation Coefficients'!$B$5*$E196^3 + 'Linearisation Coefficients'!$C$5*$E196^2 + 'Linearisation Coefficients'!$D$5*$E196 + 'Linearisation Coefficients'!$E$5</f>
        <v>0.28670968857397577</v>
      </c>
      <c r="M196">
        <f>'Linearisation Coefficients'!$B$6*$F196 ^3+ 'Linearisation Coefficients'!$C$6*$F196^2 + 'Linearisation Coefficients'!$D$6*$F196 + 'Linearisation Coefficients'!$E$6</f>
        <v>8.2368638549595377E-2</v>
      </c>
    </row>
    <row r="197" spans="1:13" x14ac:dyDescent="0.2">
      <c r="A197">
        <v>1.95</v>
      </c>
      <c r="B197" s="28" cm="1">
        <f t="array" ref="B197:F197">TRANSPOSE(MMULT(MINVERSE('A matrix'!$B$15:$F$19),TRANSPOSE(Stimulus!V197:Z197)))</f>
        <v>0.57091226444163778</v>
      </c>
      <c r="C197">
        <v>3.8199028468946378E-2</v>
      </c>
      <c r="D197">
        <v>0.25112996105060703</v>
      </c>
      <c r="E197">
        <v>0.32844018361061367</v>
      </c>
      <c r="F197">
        <v>9.461940787467038E-2</v>
      </c>
      <c r="I197" s="28">
        <f>'Linearisation Coefficients'!$B$2*$B197^3 + 'Linearisation Coefficients'!$C$2*$B197^2 + 'Linearisation Coefficients'!$D$2*$B197 + 'Linearisation Coefficients'!$E$2</f>
        <v>0.55196854682991037</v>
      </c>
      <c r="J197">
        <f>'Linearisation Coefficients'!$B$3*$C197^3 + 'Linearisation Coefficients'!$C$3*$C197^2 + 'Linearisation Coefficients'!$D$3*$C197 + 'Linearisation Coefficients'!$E$3</f>
        <v>3.4538081138635324E-2</v>
      </c>
      <c r="K197">
        <f>'Linearisation Coefficients'!$B$4*$D197^3 + 'Linearisation Coefficients'!$C$4*$D197^2 + 'Linearisation Coefficients'!$D$4*$D197 + 'Linearisation Coefficients'!$E$4</f>
        <v>0.25170380560058842</v>
      </c>
      <c r="L197">
        <f>'Linearisation Coefficients'!$B$5*$E197^3 + 'Linearisation Coefficients'!$C$5*$E197^2 + 'Linearisation Coefficients'!$D$5*$E197 + 'Linearisation Coefficients'!$E$5</f>
        <v>0.27580278770755623</v>
      </c>
      <c r="M197">
        <f>'Linearisation Coefficients'!$B$6*$F197 ^3+ 'Linearisation Coefficients'!$C$6*$F197^2 + 'Linearisation Coefficients'!$D$6*$F197 + 'Linearisation Coefficients'!$E$6</f>
        <v>8.8596913581919137E-2</v>
      </c>
    </row>
    <row r="198" spans="1:13" x14ac:dyDescent="0.2">
      <c r="A198">
        <v>1.96</v>
      </c>
      <c r="B198" s="28" cm="1">
        <f t="array" ref="B198:F198">TRANSPOSE(MMULT(MINVERSE('A matrix'!$B$15:$F$19),TRANSPOSE(Stimulus!V198:Z198)))</f>
        <v>0.35296385733056557</v>
      </c>
      <c r="C198">
        <v>4.599012991141524E-2</v>
      </c>
      <c r="D198">
        <v>0.19783912104557988</v>
      </c>
      <c r="E198">
        <v>0.35842431941056452</v>
      </c>
      <c r="F198">
        <v>7.8378765030993169E-2</v>
      </c>
      <c r="I198" s="28">
        <f>'Linearisation Coefficients'!$B$2*$B198^3 + 'Linearisation Coefficients'!$C$2*$B198^2 + 'Linearisation Coefficients'!$D$2*$B198 + 'Linearisation Coefficients'!$E$2</f>
        <v>0.33582506844762916</v>
      </c>
      <c r="J198">
        <f>'Linearisation Coefficients'!$B$3*$C198^3 + 'Linearisation Coefficients'!$C$3*$C198^2 + 'Linearisation Coefficients'!$D$3*$C198 + 'Linearisation Coefficients'!$E$3</f>
        <v>4.1613612094424206E-2</v>
      </c>
      <c r="K198">
        <f>'Linearisation Coefficients'!$B$4*$D198^3 + 'Linearisation Coefficients'!$C$4*$D198^2 + 'Linearisation Coefficients'!$D$4*$D198 + 'Linearisation Coefficients'!$E$4</f>
        <v>0.19832379165216693</v>
      </c>
      <c r="L198">
        <f>'Linearisation Coefficients'!$B$5*$E198^3 + 'Linearisation Coefficients'!$C$5*$E198^2 + 'Linearisation Coefficients'!$D$5*$E198 + 'Linearisation Coefficients'!$E$5</f>
        <v>0.30269825462004674</v>
      </c>
      <c r="M198">
        <f>'Linearisation Coefficients'!$B$6*$F198 ^3+ 'Linearisation Coefficients'!$C$6*$F198^2 + 'Linearisation Coefficients'!$D$6*$F198 + 'Linearisation Coefficients'!$E$6</f>
        <v>7.3309585839601926E-2</v>
      </c>
    </row>
    <row r="199" spans="1:13" x14ac:dyDescent="0.2">
      <c r="A199">
        <v>1.97</v>
      </c>
      <c r="B199" s="28" cm="1">
        <f t="array" ref="B199:F199">TRANSPOSE(MMULT(MINVERSE('A matrix'!$B$15:$F$19),TRANSPOSE(Stimulus!V199:Z199)))</f>
        <v>6.988400013223961E-2</v>
      </c>
      <c r="C199">
        <v>5.6109515104387914E-2</v>
      </c>
      <c r="D199">
        <v>0.12862290800432552</v>
      </c>
      <c r="E199">
        <v>0.39736887969881529</v>
      </c>
      <c r="F199">
        <v>5.7284787250030056E-2</v>
      </c>
      <c r="I199" s="28">
        <f>'Linearisation Coefficients'!$B$2*$B199^3 + 'Linearisation Coefficients'!$C$2*$B199^2 + 'Linearisation Coefficients'!$D$2*$B199 + 'Linearisation Coefficients'!$E$2</f>
        <v>6.5186657901194017E-2</v>
      </c>
      <c r="J199">
        <f>'Linearisation Coefficients'!$B$3*$C199^3 + 'Linearisation Coefficients'!$C$3*$C199^2 + 'Linearisation Coefficients'!$D$3*$C199 + 'Linearisation Coefficients'!$E$3</f>
        <v>5.0819467587145242E-2</v>
      </c>
      <c r="K199">
        <f>'Linearisation Coefficients'!$B$4*$D199^3 + 'Linearisation Coefficients'!$C$4*$D199^2 + 'Linearisation Coefficients'!$D$4*$D199 + 'Linearisation Coefficients'!$E$4</f>
        <v>0.12896644414088759</v>
      </c>
      <c r="L199">
        <f>'Linearisation Coefficients'!$B$5*$E199^3 + 'Linearisation Coefficients'!$C$5*$E199^2 + 'Linearisation Coefficients'!$D$5*$E199 + 'Linearisation Coefficients'!$E$5</f>
        <v>0.33818792510727641</v>
      </c>
      <c r="M199">
        <f>'Linearisation Coefficients'!$B$6*$F199 ^3+ 'Linearisation Coefficients'!$C$6*$F199^2 + 'Linearisation Coefficients'!$D$6*$F199 + 'Linearisation Coefficients'!$E$6</f>
        <v>5.3503943631981528E-2</v>
      </c>
    </row>
    <row r="200" spans="1:13" x14ac:dyDescent="0.2">
      <c r="A200">
        <v>1.98</v>
      </c>
      <c r="B200" s="28" cm="1">
        <f t="array" ref="B200:F200">TRANSPOSE(MMULT(MINVERSE('A matrix'!$B$15:$F$19),TRANSPOSE(Stimulus!V200:Z200)))</f>
        <v>0.77148836640872531</v>
      </c>
      <c r="C200">
        <v>3.1028942768048517E-2</v>
      </c>
      <c r="D200">
        <v>0.30017307680649696</v>
      </c>
      <c r="E200">
        <v>0.30084603342010086</v>
      </c>
      <c r="F200">
        <v>0.10956553608089525</v>
      </c>
      <c r="I200" s="28">
        <f>'Linearisation Coefficients'!$B$2*$B200^3 + 'Linearisation Coefficients'!$C$2*$B200^2 + 'Linearisation Coefficients'!$D$2*$B200 + 'Linearisation Coefficients'!$E$2</f>
        <v>0.75740402901128956</v>
      </c>
      <c r="J200">
        <f>'Linearisation Coefficients'!$B$3*$C200^3 + 'Linearisation Coefficients'!$C$3*$C200^2 + 'Linearisation Coefficients'!$D$3*$C200 + 'Linearisation Coefficients'!$E$3</f>
        <v>2.8035891422630969E-2</v>
      </c>
      <c r="K200">
        <f>'Linearisation Coefficients'!$B$4*$D200^3 + 'Linearisation Coefficients'!$C$4*$D200^2 + 'Linearisation Coefficients'!$D$4*$D200 + 'Linearisation Coefficients'!$E$4</f>
        <v>0.30081472122777542</v>
      </c>
      <c r="L200">
        <f>'Linearisation Coefficients'!$B$5*$E200^3 + 'Linearisation Coefficients'!$C$5*$E200^2 + 'Linearisation Coefficients'!$D$5*$E200 + 'Linearisation Coefficients'!$E$5</f>
        <v>0.25136226428591857</v>
      </c>
      <c r="M200">
        <f>'Linearisation Coefficients'!$B$6*$F200 ^3+ 'Linearisation Coefficients'!$C$6*$F200^2 + 'Linearisation Coefficients'!$D$6*$F200 + 'Linearisation Coefficients'!$E$6</f>
        <v>0.10269559840908489</v>
      </c>
    </row>
    <row r="201" spans="1:13" x14ac:dyDescent="0.2">
      <c r="A201">
        <v>1.99</v>
      </c>
      <c r="B201" s="28" cm="1">
        <f t="array" ref="B201:F201">TRANSPOSE(MMULT(MINVERSE('A matrix'!$B$15:$F$19),TRANSPOSE(Stimulus!V201:Z201)))</f>
        <v>0.51831673807109402</v>
      </c>
      <c r="C201">
        <v>4.0079184817894214E-2</v>
      </c>
      <c r="D201">
        <v>0.23826976253874377</v>
      </c>
      <c r="E201">
        <v>0.33567598508339302</v>
      </c>
      <c r="F201">
        <v>9.0700199791062475E-2</v>
      </c>
      <c r="I201" s="28">
        <f>'Linearisation Coefficients'!$B$2*$B201^3 + 'Linearisation Coefficients'!$C$2*$B201^2 + 'Linearisation Coefficients'!$D$2*$B201 + 'Linearisation Coefficients'!$E$2</f>
        <v>0.49915341361489624</v>
      </c>
      <c r="J201">
        <f>'Linearisation Coefficients'!$B$3*$C201^3 + 'Linearisation Coefficients'!$C$3*$C201^2 + 'Linearisation Coefficients'!$D$3*$C201 + 'Linearisation Coefficients'!$E$3</f>
        <v>3.6244583968148607E-2</v>
      </c>
      <c r="K201">
        <f>'Linearisation Coefficients'!$B$4*$D201^3 + 'Linearisation Coefficients'!$C$4*$D201^2 + 'Linearisation Coefficients'!$D$4*$D201 + 'Linearisation Coefficients'!$E$4</f>
        <v>0.23882359226075361</v>
      </c>
      <c r="L201">
        <f>'Linearisation Coefficients'!$B$5*$E201^3 + 'Linearisation Coefficients'!$C$5*$E201^2 + 'Linearisation Coefficients'!$D$5*$E201 + 'Linearisation Coefficients'!$E$5</f>
        <v>0.28226030539529251</v>
      </c>
      <c r="M201">
        <f>'Linearisation Coefficients'!$B$6*$F201 ^3+ 'Linearisation Coefficients'!$C$6*$F201^2 + 'Linearisation Coefficients'!$D$6*$F201 + 'Linearisation Coefficients'!$E$6</f>
        <v>8.4904672335066628E-2</v>
      </c>
    </row>
    <row r="202" spans="1:13" x14ac:dyDescent="0.2">
      <c r="A202">
        <v>2</v>
      </c>
      <c r="B202" s="28" cm="1">
        <f t="array" ref="B202:F202">TRANSPOSE(MMULT(MINVERSE('A matrix'!$B$15:$F$19),TRANSPOSE(Stimulus!V202:Z202)))</f>
        <v>0.50000000000000044</v>
      </c>
      <c r="C202">
        <v>4.0733961635484317E-2</v>
      </c>
      <c r="D202">
        <v>0.23379111380302153</v>
      </c>
      <c r="E202">
        <v>0.33819590054878113</v>
      </c>
      <c r="F202">
        <v>8.9335309792475781E-2</v>
      </c>
      <c r="I202" s="28">
        <f>'Linearisation Coefficients'!$B$2*$B202^3 + 'Linearisation Coefficients'!$C$2*$B202^2 + 'Linearisation Coefficients'!$D$2*$B202 + 'Linearisation Coefficients'!$E$2</f>
        <v>0.48085981179171866</v>
      </c>
      <c r="J202">
        <f>'Linearisation Coefficients'!$B$3*$C202^3 + 'Linearisation Coefficients'!$C$3*$C202^2 + 'Linearisation Coefficients'!$D$3*$C202 + 'Linearisation Coefficients'!$E$3</f>
        <v>3.6839029755299429E-2</v>
      </c>
      <c r="K202">
        <f>'Linearisation Coefficients'!$B$4*$D202^3 + 'Linearisation Coefficients'!$C$4*$D202^2 + 'Linearisation Coefficients'!$D$4*$D202 + 'Linearisation Coefficients'!$E$4</f>
        <v>0.23433775081754088</v>
      </c>
      <c r="L202">
        <f>'Linearisation Coefficients'!$B$5*$E202^3 + 'Linearisation Coefficients'!$C$5*$E202^2 + 'Linearisation Coefficients'!$D$5*$E202 + 'Linearisation Coefficients'!$E$5</f>
        <v>0.28451403585765572</v>
      </c>
      <c r="M202">
        <f>'Linearisation Coefficients'!$B$6*$F202 ^3+ 'Linearisation Coefficients'!$C$6*$F202^2 + 'Linearisation Coefficients'!$D$6*$F202 + 'Linearisation Coefficients'!$E$6</f>
        <v>8.361928693212968E-2</v>
      </c>
    </row>
    <row r="203" spans="1:13" x14ac:dyDescent="0.2">
      <c r="A203">
        <v>2.0099999999999998</v>
      </c>
      <c r="B203" s="28" cm="1">
        <f t="array" ref="B203:F203">TRANSPOSE(MMULT(MINVERSE('A matrix'!$B$15:$F$19),TRANSPOSE(Stimulus!V203:Z203)))</f>
        <v>0.46860474023534504</v>
      </c>
      <c r="C203">
        <v>4.3291668249063414E-2</v>
      </c>
      <c r="D203">
        <v>0.21911124830599338</v>
      </c>
      <c r="E203">
        <v>0.35943139684692249</v>
      </c>
      <c r="F203">
        <v>8.3725899278294269E-2</v>
      </c>
      <c r="I203" s="28">
        <f>'Linearisation Coefficients'!$B$2*$B203^3 + 'Linearisation Coefficients'!$C$2*$B203^2 + 'Linearisation Coefficients'!$D$2*$B203 + 'Linearisation Coefficients'!$E$2</f>
        <v>0.44962242980517292</v>
      </c>
      <c r="J203">
        <f>'Linearisation Coefficients'!$B$3*$C203^3 + 'Linearisation Coefficients'!$C$3*$C203^2 + 'Linearisation Coefficients'!$D$3*$C203 + 'Linearisation Coefficients'!$E$3</f>
        <v>3.9161787818416914E-2</v>
      </c>
      <c r="K203">
        <f>'Linearisation Coefficients'!$B$4*$D203^3 + 'Linearisation Coefficients'!$C$4*$D203^2 + 'Linearisation Coefficients'!$D$4*$D203 + 'Linearisation Coefficients'!$E$4</f>
        <v>0.21963349646590027</v>
      </c>
      <c r="L203">
        <f>'Linearisation Coefficients'!$B$5*$E203^3 + 'Linearisation Coefficients'!$C$5*$E203^2 + 'Linearisation Coefficients'!$D$5*$E203 + 'Linearisation Coefficients'!$E$5</f>
        <v>0.3036079244792968</v>
      </c>
      <c r="M203">
        <f>'Linearisation Coefficients'!$B$6*$F203 ^3+ 'Linearisation Coefficients'!$C$6*$F203^2 + 'Linearisation Coefficients'!$D$6*$F203 + 'Linearisation Coefficients'!$E$6</f>
        <v>7.8339125380121638E-2</v>
      </c>
    </row>
    <row r="204" spans="1:13" x14ac:dyDescent="0.2">
      <c r="A204">
        <v>2.02</v>
      </c>
      <c r="B204" s="28" cm="1">
        <f t="array" ref="B204:F204">TRANSPOSE(MMULT(MINVERSE('A matrix'!$B$15:$F$19),TRANSPOSE(Stimulus!V204:Z204)))</f>
        <v>0.43733338321784876</v>
      </c>
      <c r="C204">
        <v>4.5839280763143864E-2</v>
      </c>
      <c r="D204">
        <v>0.2044893175314888</v>
      </c>
      <c r="E204">
        <v>0.38058308634275151</v>
      </c>
      <c r="F204">
        <v>7.8138626544716039E-2</v>
      </c>
      <c r="I204" s="28">
        <f>'Linearisation Coefficients'!$B$2*$B204^3 + 'Linearisation Coefficients'!$C$2*$B204^2 + 'Linearisation Coefficients'!$D$2*$B204 + 'Linearisation Coefficients'!$E$2</f>
        <v>0.41865530252677924</v>
      </c>
      <c r="J204">
        <f>'Linearisation Coefficients'!$B$3*$C204^3 + 'Linearisation Coefficients'!$C$3*$C204^2 + 'Linearisation Coefficients'!$D$3*$C204 + 'Linearisation Coefficients'!$E$3</f>
        <v>4.1476516799503108E-2</v>
      </c>
      <c r="K204">
        <f>'Linearisation Coefficients'!$B$4*$D204^3 + 'Linearisation Coefficients'!$C$4*$D204^2 + 'Linearisation Coefficients'!$D$4*$D204 + 'Linearisation Coefficients'!$E$4</f>
        <v>0.20498602253956838</v>
      </c>
      <c r="L204">
        <f>'Linearisation Coefficients'!$B$5*$E204^3 + 'Linearisation Coefficients'!$C$5*$E204^2 + 'Linearisation Coefficients'!$D$5*$E204 + 'Linearisation Coefficients'!$E$5</f>
        <v>0.32281177343730272</v>
      </c>
      <c r="M204">
        <f>'Linearisation Coefficients'!$B$6*$F204 ^3+ 'Linearisation Coefficients'!$C$6*$F204^2 + 'Linearisation Coefficients'!$D$6*$F204 + 'Linearisation Coefficients'!$E$6</f>
        <v>7.3083795981088093E-2</v>
      </c>
    </row>
    <row r="205" spans="1:13" x14ac:dyDescent="0.2">
      <c r="A205">
        <v>2.0299999999999998</v>
      </c>
      <c r="B205" s="28" cm="1">
        <f t="array" ref="B205:F205">TRANSPOSE(MMULT(MINVERSE('A matrix'!$B$15:$F$19),TRANSPOSE(Stimulus!V205:Z205)))</f>
        <v>0.40630934270713848</v>
      </c>
      <c r="C205">
        <v>4.8366744915025822E-2</v>
      </c>
      <c r="D205">
        <v>0.18998302756015084</v>
      </c>
      <c r="E205">
        <v>0.4015674929811146</v>
      </c>
      <c r="F205">
        <v>7.2595542004638802E-2</v>
      </c>
      <c r="I205" s="28">
        <f>'Linearisation Coefficients'!$B$2*$B205^3 + 'Linearisation Coefficients'!$C$2*$B205^2 + 'Linearisation Coefficients'!$D$2*$B205 + 'Linearisation Coefficients'!$E$2</f>
        <v>0.3880763614564533</v>
      </c>
      <c r="J205">
        <f>'Linearisation Coefficients'!$B$3*$C205^3 + 'Linearisation Coefficients'!$C$3*$C205^2 + 'Linearisation Coefficients'!$D$3*$C205 + 'Linearisation Coefficients'!$E$3</f>
        <v>4.3774062679069976E-2</v>
      </c>
      <c r="K205">
        <f>'Linearisation Coefficients'!$B$4*$D205^3 + 'Linearisation Coefficients'!$C$4*$D205^2 + 'Linearisation Coefficients'!$D$4*$D205 + 'Linearisation Coefficients'!$E$4</f>
        <v>0.19045314274257968</v>
      </c>
      <c r="L205">
        <f>'Linearisation Coefficients'!$B$5*$E205^3 + 'Linearisation Coefficients'!$C$5*$E205^2 + 'Linearisation Coefficients'!$D$5*$E205 + 'Linearisation Coefficients'!$E$5</f>
        <v>0.34205322813944816</v>
      </c>
      <c r="M205">
        <f>'Linearisation Coefficients'!$B$6*$F205 ^3+ 'Linearisation Coefficients'!$C$6*$F205^2 + 'Linearisation Coefficients'!$D$6*$F205 + 'Linearisation Coefficients'!$E$6</f>
        <v>6.7873959244171916E-2</v>
      </c>
    </row>
    <row r="206" spans="1:13" x14ac:dyDescent="0.2">
      <c r="A206">
        <v>2.04</v>
      </c>
      <c r="B206" s="28" cm="1">
        <f t="array" ref="B206:F206">TRANSPOSE(MMULT(MINVERSE('A matrix'!$B$15:$F$19),TRANSPOSE(Stimulus!V206:Z206)))</f>
        <v>0.37565505641757291</v>
      </c>
      <c r="C206">
        <v>5.0864085958390454E-2</v>
      </c>
      <c r="D206">
        <v>0.17564962809120233</v>
      </c>
      <c r="E206">
        <v>0.4223018008958741</v>
      </c>
      <c r="F206">
        <v>6.7118521680347654E-2</v>
      </c>
      <c r="I206" s="28">
        <f>'Linearisation Coefficients'!$B$2*$B206^3 + 'Linearisation Coefficients'!$C$2*$B206^2 + 'Linearisation Coefficients'!$D$2*$B206 + 'Linearisation Coefficients'!$E$2</f>
        <v>0.35800041176253533</v>
      </c>
      <c r="J206">
        <f>'Linearisation Coefficients'!$B$3*$C206^3 + 'Linearisation Coefficients'!$C$3*$C206^2 + 'Linearisation Coefficients'!$D$3*$C206 + 'Linearisation Coefficients'!$E$3</f>
        <v>4.6045326063540934E-2</v>
      </c>
      <c r="K206">
        <f>'Linearisation Coefficients'!$B$4*$D206^3 + 'Linearisation Coefficients'!$C$4*$D206^2 + 'Linearisation Coefficients'!$D$4*$D206 + 'Linearisation Coefficients'!$E$4</f>
        <v>0.17609223384464548</v>
      </c>
      <c r="L206">
        <f>'Linearisation Coefficients'!$B$5*$E206^3 + 'Linearisation Coefficients'!$C$5*$E206^2 + 'Linearisation Coefficients'!$D$5*$E206 + 'Linearisation Coefficients'!$E$5</f>
        <v>0.36125725314571033</v>
      </c>
      <c r="M206">
        <f>'Linearisation Coefficients'!$B$6*$F206 ^3+ 'Linearisation Coefficients'!$C$6*$F206^2 + 'Linearisation Coefficients'!$D$6*$F206 + 'Linearisation Coefficients'!$E$6</f>
        <v>6.2730050660565848E-2</v>
      </c>
    </row>
    <row r="207" spans="1:13" x14ac:dyDescent="0.2">
      <c r="A207">
        <v>2.0499999999999998</v>
      </c>
      <c r="B207" s="28" cm="1">
        <f t="array" ref="B207:F207">TRANSPOSE(MMULT(MINVERSE('A matrix'!$B$15:$F$19),TRANSPOSE(Stimulus!V207:Z207)))</f>
        <v>0.34549150281252761</v>
      </c>
      <c r="C207">
        <v>5.3321448029066076E-2</v>
      </c>
      <c r="D207">
        <v>0.16154568650404078</v>
      </c>
      <c r="E207">
        <v>0.44270418124629374</v>
      </c>
      <c r="F207">
        <v>6.1729180868850264E-2</v>
      </c>
      <c r="I207" s="28">
        <f>'Linearisation Coefficients'!$B$2*$B207^3 + 'Linearisation Coefficients'!$C$2*$B207^2 + 'Linearisation Coefficients'!$D$2*$B207 + 'Linearisation Coefficients'!$E$2</f>
        <v>0.32853880182646361</v>
      </c>
      <c r="J207">
        <f>'Linearisation Coefficients'!$B$3*$C207^3 + 'Linearisation Coefficients'!$C$3*$C207^2 + 'Linearisation Coefficients'!$D$3*$C207 + 'Linearisation Coefficients'!$E$3</f>
        <v>4.8281298577326069E-2</v>
      </c>
      <c r="K207">
        <f>'Linearisation Coefficients'!$B$4*$D207^3 + 'Linearisation Coefficients'!$C$4*$D207^2 + 'Linearisation Coefficients'!$D$4*$D207 + 'Linearisation Coefficients'!$E$4</f>
        <v>0.16196000916759726</v>
      </c>
      <c r="L207">
        <f>'Linearisation Coefficients'!$B$5*$E207^3 + 'Linearisation Coefficients'!$C$5*$E207^2 + 'Linearisation Coefficients'!$D$5*$E207 + 'Linearisation Coefficients'!$E$5</f>
        <v>0.38034629368366052</v>
      </c>
      <c r="M207">
        <f>'Linearisation Coefficients'!$B$6*$F207 ^3+ 'Linearisation Coefficients'!$C$6*$F207^2 + 'Linearisation Coefficients'!$D$6*$F207 + 'Linearisation Coefficients'!$E$6</f>
        <v>5.767220219194593E-2</v>
      </c>
    </row>
    <row r="208" spans="1:13" x14ac:dyDescent="0.2">
      <c r="A208">
        <v>2.06</v>
      </c>
      <c r="B208" s="28" cm="1">
        <f t="array" ref="B208:F208">TRANSPOSE(MMULT(MINVERSE('A matrix'!$B$15:$F$19),TRANSPOSE(Stimulus!V208:Z208)))</f>
        <v>0.31593772365766171</v>
      </c>
      <c r="C208">
        <v>5.5729133041621803E-2</v>
      </c>
      <c r="D208">
        <v>0.14772686461263174</v>
      </c>
      <c r="E208">
        <v>0.462694115158093</v>
      </c>
      <c r="F208">
        <v>5.6448788836173602E-2</v>
      </c>
      <c r="I208" s="28">
        <f>'Linearisation Coefficients'!$B$2*$B208^3 + 'Linearisation Coefficients'!$C$2*$B208^2 + 'Linearisation Coefficients'!$D$2*$B208 + 'Linearisation Coefficients'!$E$2</f>
        <v>0.2997991262482872</v>
      </c>
      <c r="J208">
        <f>'Linearisation Coefficients'!$B$3*$C208^3 + 'Linearisation Coefficients'!$C$3*$C208^2 + 'Linearisation Coefficients'!$D$3*$C208 + 'Linearisation Coefficients'!$E$3</f>
        <v>5.0473099098828418E-2</v>
      </c>
      <c r="K208">
        <f>'Linearisation Coefficients'!$B$4*$D208^3 + 'Linearisation Coefficients'!$C$4*$D208^2 + 'Linearisation Coefficients'!$D$4*$D208 + 'Linearisation Coefficients'!$E$4</f>
        <v>0.14811229441859311</v>
      </c>
      <c r="L208">
        <f>'Linearisation Coefficients'!$B$5*$E208^3 + 'Linearisation Coefficients'!$C$5*$E208^2 + 'Linearisation Coefficients'!$D$5*$E208 + 'Linearisation Coefficients'!$E$5</f>
        <v>0.39924050279462042</v>
      </c>
      <c r="M208">
        <f>'Linearisation Coefficients'!$B$6*$F208 ^3+ 'Linearisation Coefficients'!$C$6*$F208^2 + 'Linearisation Coefficients'!$D$6*$F208 + 'Linearisation Coefficients'!$E$6</f>
        <v>5.272016562208115E-2</v>
      </c>
    </row>
    <row r="209" spans="1:13" x14ac:dyDescent="0.2">
      <c r="A209">
        <v>2.0699999999999998</v>
      </c>
      <c r="B209" s="28" cm="1">
        <f t="array" ref="B209:F209">TRANSPOSE(MMULT(MINVERSE('A matrix'!$B$15:$F$19),TRANSPOSE(Stimulus!V209:Z209)))</f>
        <v>0.28711035421746445</v>
      </c>
      <c r="C209">
        <v>5.8077638963279665E-2</v>
      </c>
      <c r="D209">
        <v>0.13424769899376199</v>
      </c>
      <c r="E209">
        <v>0.4821927114946527</v>
      </c>
      <c r="F209">
        <v>5.1298184877289321E-2</v>
      </c>
      <c r="I209" s="28">
        <f>'Linearisation Coefficients'!$B$2*$B209^3 + 'Linearisation Coefficients'!$C$2*$B209^2 + 'Linearisation Coefficients'!$D$2*$B209 + 'Linearisation Coefficients'!$E$2</f>
        <v>0.27188496029743153</v>
      </c>
      <c r="J209">
        <f>'Linearisation Coefficients'!$B$3*$C209^3 + 'Linearisation Coefficients'!$C$3*$C209^2 + 'Linearisation Coefficients'!$D$3*$C209 + 'Linearisation Coefficients'!$E$3</f>
        <v>5.2612009687344398E-2</v>
      </c>
      <c r="K209">
        <f>'Linearisation Coefficients'!$B$4*$D209^3 + 'Linearisation Coefficients'!$C$4*$D209^2 + 'Linearisation Coefficients'!$D$4*$D209 + 'Linearisation Coefficients'!$E$4</f>
        <v>0.13460380675157735</v>
      </c>
      <c r="L209">
        <f>'Linearisation Coefficients'!$B$5*$E209^3 + 'Linearisation Coefficients'!$C$5*$E209^2 + 'Linearisation Coefficients'!$D$5*$E209 + 'Linearisation Coefficients'!$E$5</f>
        <v>0.41785803824110057</v>
      </c>
      <c r="M209">
        <f>'Linearisation Coefficients'!$B$6*$F209 ^3+ 'Linearisation Coefficients'!$C$6*$F209^2 + 'Linearisation Coefficients'!$D$6*$F209 + 'Linearisation Coefficients'!$E$6</f>
        <v>4.7893238024850418E-2</v>
      </c>
    </row>
    <row r="210" spans="1:13" x14ac:dyDescent="0.2">
      <c r="A210">
        <v>2.08</v>
      </c>
      <c r="B210" s="28" cm="1">
        <f t="array" ref="B210:F210">TRANSPOSE(MMULT(MINVERSE('A matrix'!$B$15:$F$19),TRANSPOSE(Stimulus!V210:Z210)))</f>
        <v>0.25912316294914239</v>
      </c>
      <c r="C210">
        <v>6.0357697314097264E-2</v>
      </c>
      <c r="D210">
        <v>0.12116138575608337</v>
      </c>
      <c r="E210">
        <v>0.50112301820429495</v>
      </c>
      <c r="F210">
        <v>4.6297696072935657E-2</v>
      </c>
      <c r="I210" s="28">
        <f>'Linearisation Coefficients'!$B$2*$B210^3 + 'Linearisation Coefficients'!$C$2*$B210^2 + 'Linearisation Coefficients'!$D$2*$B210 + 'Linearisation Coefficients'!$E$2</f>
        <v>0.24489562356016656</v>
      </c>
      <c r="J210">
        <f>'Linearisation Coefficients'!$B$3*$C210^3 + 'Linearisation Coefficients'!$C$3*$C210^2 + 'Linearisation Coefficients'!$D$3*$C210 + 'Linearisation Coefficients'!$E$3</f>
        <v>5.468951104587598E-2</v>
      </c>
      <c r="K210">
        <f>'Linearisation Coefficients'!$B$4*$D210^3 + 'Linearisation Coefficients'!$C$4*$D210^2 + 'Linearisation Coefficients'!$D$4*$D210 + 'Linearisation Coefficients'!$E$4</f>
        <v>0.12148793793146014</v>
      </c>
      <c r="L210">
        <f>'Linearisation Coefficients'!$B$5*$E210^3 + 'Linearisation Coefficients'!$C$5*$E210^2 + 'Linearisation Coefficients'!$D$5*$E210 + 'Linearisation Coefficients'!$E$5</f>
        <v>0.43611543145651144</v>
      </c>
      <c r="M210">
        <f>'Linearisation Coefficients'!$B$6*$F210 ^3+ 'Linearisation Coefficients'!$C$6*$F210^2 + 'Linearisation Coefficients'!$D$6*$F210 + 'Linearisation Coefficients'!$E$6</f>
        <v>4.3210189584646515E-2</v>
      </c>
    </row>
    <row r="211" spans="1:13" x14ac:dyDescent="0.2">
      <c r="A211">
        <v>2.09</v>
      </c>
      <c r="B211" s="28" cm="1">
        <f t="array" ref="B211:F211">TRANSPOSE(MMULT(MINVERSE('A matrix'!$B$15:$F$19),TRANSPOSE(Stimulus!V211:Z211)))</f>
        <v>0.23208660251050306</v>
      </c>
      <c r="C211">
        <v>6.2560309745423259E-2</v>
      </c>
      <c r="D211">
        <v>0.10851957059937889</v>
      </c>
      <c r="E211">
        <v>0.51941032601486947</v>
      </c>
      <c r="F211">
        <v>4.1467057067917923E-2</v>
      </c>
      <c r="I211" s="28">
        <f>'Linearisation Coefficients'!$B$2*$B211^3 + 'Linearisation Coefficients'!$C$2*$B211^2 + 'Linearisation Coefficients'!$D$2*$B211 + 'Linearisation Coefficients'!$E$2</f>
        <v>0.21892597039116857</v>
      </c>
      <c r="J211">
        <f>'Linearisation Coefficients'!$B$3*$C211^3 + 'Linearisation Coefficients'!$C$3*$C211^2 + 'Linearisation Coefficients'!$D$3*$C211 + 'Linearisation Coefficients'!$E$3</f>
        <v>5.6697317363716367E-2</v>
      </c>
      <c r="K211">
        <f>'Linearisation Coefficients'!$B$4*$D211^3 + 'Linearisation Coefficients'!$C$4*$D211^2 + 'Linearisation Coefficients'!$D$4*$D211 + 'Linearisation Coefficients'!$E$4</f>
        <v>0.10881654246527998</v>
      </c>
      <c r="L211">
        <f>'Linearisation Coefficients'!$B$5*$E211^3 + 'Linearisation Coefficients'!$C$5*$E211^2 + 'Linearisation Coefficients'!$D$5*$E211 + 'Linearisation Coefficients'!$E$5</f>
        <v>0.45392802879293748</v>
      </c>
      <c r="M211">
        <f>'Linearisation Coefficients'!$B$6*$F211 ^3+ 'Linearisation Coefficients'!$C$6*$F211^2 + 'Linearisation Coefficients'!$D$6*$F211 + 'Linearisation Coefficients'!$E$6</f>
        <v>3.8689193988050569E-2</v>
      </c>
    </row>
    <row r="212" spans="1:13" x14ac:dyDescent="0.2">
      <c r="A212">
        <v>2.1</v>
      </c>
      <c r="B212" s="28" cm="1">
        <f t="array" ref="B212:F212">TRANSPOSE(MMULT(MINVERSE('A matrix'!$B$15:$F$19),TRANSPOSE(Stimulus!V212:Z212)))</f>
        <v>0.20610737385376376</v>
      </c>
      <c r="C212">
        <v>6.467678355226944E-2</v>
      </c>
      <c r="D212">
        <v>9.6372144992574071E-2</v>
      </c>
      <c r="E212">
        <v>0.53698246327712673</v>
      </c>
      <c r="F212">
        <v>3.6825332187479243E-2</v>
      </c>
      <c r="I212" s="28">
        <f>'Linearisation Coefficients'!$B$2*$B212^3 + 'Linearisation Coefficients'!$C$2*$B212^2 + 'Linearisation Coefficients'!$D$2*$B212 + 'Linearisation Coefficients'!$E$2</f>
        <v>0.1940662047157404</v>
      </c>
      <c r="J212">
        <f>'Linearisation Coefficients'!$B$3*$C212^3 + 'Linearisation Coefficients'!$C$3*$C212^2 + 'Linearisation Coefficients'!$D$3*$C212 + 'Linearisation Coefficients'!$E$3</f>
        <v>5.862741038237651E-2</v>
      </c>
      <c r="K212">
        <f>'Linearisation Coefficients'!$B$4*$D212^3 + 'Linearisation Coefficients'!$C$4*$D212^2 + 'Linearisation Coefficients'!$D$4*$D212 + 'Linearisation Coefficients'!$E$4</f>
        <v>9.6639731551001862E-2</v>
      </c>
      <c r="L212">
        <f>'Linearisation Coefficients'!$B$5*$E212^3 + 'Linearisation Coefficients'!$C$5*$E212^2 + 'Linearisation Coefficients'!$D$5*$E212 + 'Linearisation Coefficients'!$E$5</f>
        <v>0.47121050318332403</v>
      </c>
      <c r="M212">
        <f>'Linearisation Coefficients'!$B$6*$F212 ^3+ 'Linearisation Coefficients'!$C$6*$F212^2 + 'Linearisation Coefficients'!$D$6*$F212 + 'Linearisation Coefficients'!$E$6</f>
        <v>3.4347761588834846E-2</v>
      </c>
    </row>
    <row r="213" spans="1:13" x14ac:dyDescent="0.2">
      <c r="A213">
        <v>2.11</v>
      </c>
      <c r="B213" s="28" cm="1">
        <f t="array" ref="B213:F213">TRANSPOSE(MMULT(MINVERSE('A matrix'!$B$15:$F$19),TRANSPOSE(Stimulus!V213:Z213)))</f>
        <v>0.18128800512565624</v>
      </c>
      <c r="C213">
        <v>6.6698765979444796E-2</v>
      </c>
      <c r="D213">
        <v>8.4767049274909745E-2</v>
      </c>
      <c r="E213">
        <v>0.55377008079323597</v>
      </c>
      <c r="F213">
        <v>3.2390840199120863E-2</v>
      </c>
      <c r="I213" s="28">
        <f>'Linearisation Coefficients'!$B$2*$B213^3 + 'Linearisation Coefficients'!$C$2*$B213^2 + 'Linearisation Coefficients'!$D$2*$B213 + 'Linearisation Coefficients'!$E$2</f>
        <v>0.17040171674428295</v>
      </c>
      <c r="J213">
        <f>'Linearisation Coefficients'!$B$3*$C213^3 + 'Linearisation Coefficients'!$C$3*$C213^2 + 'Linearisation Coefficients'!$D$3*$C213 + 'Linearisation Coefficients'!$E$3</f>
        <v>6.047207252902051E-2</v>
      </c>
      <c r="K213">
        <f>'Linearisation Coefficients'!$B$4*$D213^3 + 'Linearisation Coefficients'!$C$4*$D213^2 + 'Linearisation Coefficients'!$D$4*$D213 + 'Linearisation Coefficients'!$E$4</f>
        <v>8.500567367761272E-2</v>
      </c>
      <c r="L213">
        <f>'Linearisation Coefficients'!$B$5*$E213^3 + 'Linearisation Coefficients'!$C$5*$E213^2 + 'Linearisation Coefficients'!$D$5*$E213 + 'Linearisation Coefficients'!$E$5</f>
        <v>0.48787743214712898</v>
      </c>
      <c r="M213">
        <f>'Linearisation Coefficients'!$B$6*$F213 ^3+ 'Linearisation Coefficients'!$C$6*$F213^2 + 'Linearisation Coefficients'!$D$6*$F213 + 'Linearisation Coefficients'!$E$6</f>
        <v>3.020267553197627E-2</v>
      </c>
    </row>
    <row r="214" spans="1:13" x14ac:dyDescent="0.2">
      <c r="A214">
        <v>2.12</v>
      </c>
      <c r="B214" s="28" cm="1">
        <f t="array" ref="B214:F214">TRANSPOSE(MMULT(MINVERSE('A matrix'!$B$15:$F$19),TRANSPOSE(Stimulus!V214:Z214)))</f>
        <v>0.15772644703565586</v>
      </c>
      <c r="C214">
        <v>6.8618277186065391E-2</v>
      </c>
      <c r="D214">
        <v>7.3750083457318372E-2</v>
      </c>
      <c r="E214">
        <v>0.56970692550639601</v>
      </c>
      <c r="F214">
        <v>2.8181082016793757E-2</v>
      </c>
      <c r="I214" s="28">
        <f>'Linearisation Coefficients'!$B$2*$B214^3 + 'Linearisation Coefficients'!$C$2*$B214^2 + 'Linearisation Coefficients'!$D$2*$B214 + 'Linearisation Coefficients'!$E$2</f>
        <v>0.14801293924167042</v>
      </c>
      <c r="J214">
        <f>'Linearisation Coefficients'!$B$3*$C214^3 + 'Linearisation Coefficients'!$C$3*$C214^2 + 'Linearisation Coefficients'!$D$3*$C214 + 'Linearisation Coefficients'!$E$3</f>
        <v>6.2223918963138315E-2</v>
      </c>
      <c r="K214">
        <f>'Linearisation Coefficients'!$B$4*$D214^3 + 'Linearisation Coefficients'!$C$4*$D214^2 + 'Linearisation Coefficients'!$D$4*$D214 + 'Linearisation Coefficients'!$E$4</f>
        <v>7.396040268953824E-2</v>
      </c>
      <c r="L214">
        <f>'Linearisation Coefficients'!$B$5*$E214^3 + 'Linearisation Coefficients'!$C$5*$E214^2 + 'Linearisation Coefficients'!$D$5*$E214 + 'Linearisation Coefficients'!$E$5</f>
        <v>0.50384393590320009</v>
      </c>
      <c r="M214">
        <f>'Linearisation Coefficients'!$B$6*$F214 ^3+ 'Linearisation Coefficients'!$C$6*$F214^2 + 'Linearisation Coefficients'!$D$6*$F214 + 'Linearisation Coefficients'!$E$6</f>
        <v>2.6269931006492431E-2</v>
      </c>
    </row>
    <row r="215" spans="1:13" x14ac:dyDescent="0.2">
      <c r="A215">
        <v>2.13</v>
      </c>
      <c r="B215" s="28" cm="1">
        <f t="array" ref="B215:F215">TRANSPOSE(MMULT(MINVERSE('A matrix'!$B$15:$F$19),TRANSPOSE(Stimulus!V215:Z215)))</f>
        <v>0.135515686289295</v>
      </c>
      <c r="C215">
        <v>7.0427741738339766E-2</v>
      </c>
      <c r="D215">
        <v>6.3364726470710009E-2</v>
      </c>
      <c r="E215">
        <v>0.58473010197137421</v>
      </c>
      <c r="F215">
        <v>2.4212671632788285E-2</v>
      </c>
      <c r="I215" s="28">
        <f>'Linearisation Coefficients'!$B$2*$B215^3 + 'Linearisation Coefficients'!$C$2*$B215^2 + 'Linearisation Coefficients'!$D$2*$B215 + 'Linearisation Coefficients'!$E$2</f>
        <v>0.12697522113077123</v>
      </c>
      <c r="J215">
        <f>'Linearisation Coefficients'!$B$3*$C215^3 + 'Linearisation Coefficients'!$C$3*$C215^2 + 'Linearisation Coefficients'!$D$3*$C215 + 'Linearisation Coefficients'!$E$3</f>
        <v>6.3875928384709624E-2</v>
      </c>
      <c r="K215">
        <f>'Linearisation Coefficients'!$B$4*$D215^3 + 'Linearisation Coefficients'!$C$4*$D215^2 + 'Linearisation Coefficients'!$D$4*$D215 + 'Linearisation Coefficients'!$E$4</f>
        <v>6.3547634104240663E-2</v>
      </c>
      <c r="L215">
        <f>'Linearisation Coefficients'!$B$5*$E215^3 + 'Linearisation Coefficients'!$C$5*$E215^2 + 'Linearisation Coefficients'!$D$5*$E215 + 'Linearisation Coefficients'!$E$5</f>
        <v>0.51902636728053164</v>
      </c>
      <c r="M215">
        <f>'Linearisation Coefficients'!$B$6*$F215 ^3+ 'Linearisation Coefficients'!$C$6*$F215^2 + 'Linearisation Coefficients'!$D$6*$F215 + 'Linearisation Coefficients'!$E$6</f>
        <v>2.2564677781693205E-2</v>
      </c>
    </row>
    <row r="216" spans="1:13" x14ac:dyDescent="0.2">
      <c r="A216">
        <v>2.14</v>
      </c>
      <c r="B216" s="28" cm="1">
        <f t="array" ref="B216:F216">TRANSPOSE(MMULT(MINVERSE('A matrix'!$B$15:$F$19),TRANSPOSE(Stimulus!V216:Z216)))</f>
        <v>0.11474337861210593</v>
      </c>
      <c r="C216">
        <v>7.2120018506345973E-2</v>
      </c>
      <c r="D216">
        <v>5.3651964574491728E-2</v>
      </c>
      <c r="E216">
        <v>0.59878032057410091</v>
      </c>
      <c r="F216">
        <v>2.0501270549895645E-2</v>
      </c>
      <c r="I216" s="28">
        <f>'Linearisation Coefficients'!$B$2*$B216^3 + 'Linearisation Coefficients'!$C$2*$B216^2 + 'Linearisation Coefficients'!$D$2*$B216 + 'Linearisation Coefficients'!$E$2</f>
        <v>0.10735871638924799</v>
      </c>
      <c r="J216">
        <f>'Linearisation Coefficients'!$B$3*$C216^3 + 'Linearisation Coefficients'!$C$3*$C216^2 + 'Linearisation Coefficients'!$D$3*$C216 + 'Linearisation Coefficients'!$E$3</f>
        <v>6.542147245565913E-2</v>
      </c>
      <c r="K216">
        <f>'Linearisation Coefficients'!$B$4*$D216^3 + 'Linearisation Coefficients'!$C$4*$D216^2 + 'Linearisation Coefficients'!$D$4*$D216 + 'Linearisation Coefficients'!$E$4</f>
        <v>5.3808590443901023E-2</v>
      </c>
      <c r="L216">
        <f>'Linearisation Coefficients'!$B$5*$E216^3 + 'Linearisation Coefficients'!$C$5*$E216^2 + 'Linearisation Coefficients'!$D$5*$E216 + 'Linearisation Coefficients'!$E$5</f>
        <v>0.5333430432056897</v>
      </c>
      <c r="M216">
        <f>'Linearisation Coefficients'!$B$6*$F216 ^3+ 'Linearisation Coefficients'!$C$6*$F216^2 + 'Linearisation Coefficients'!$D$6*$F216 + 'Linearisation Coefficients'!$E$6</f>
        <v>1.9101166166875828E-2</v>
      </c>
    </row>
    <row r="217" spans="1:13" x14ac:dyDescent="0.2">
      <c r="A217">
        <v>2.15</v>
      </c>
      <c r="B217" s="28" cm="1">
        <f t="array" ref="B217:F217">TRANSPOSE(MMULT(MINVERSE('A matrix'!$B$15:$F$19),TRANSPOSE(Stimulus!V217:Z217)))</f>
        <v>9.5491502812527163E-2</v>
      </c>
      <c r="C217">
        <v>7.3688428846808263E-2</v>
      </c>
      <c r="D217">
        <v>4.4650129602529676E-2</v>
      </c>
      <c r="E217">
        <v>0.61180213152068452</v>
      </c>
      <c r="F217">
        <v>1.7061525972612346E-2</v>
      </c>
      <c r="I217" s="28">
        <f>'Linearisation Coefficients'!$B$2*$B217^3 + 'Linearisation Coefficients'!$C$2*$B217^2 + 'Linearisation Coefficients'!$D$2*$B217 + 'Linearisation Coefficients'!$E$2</f>
        <v>8.9228286410216684E-2</v>
      </c>
      <c r="J217">
        <f>'Linearisation Coefficients'!$B$3*$C217^3 + 'Linearisation Coefficients'!$C$3*$C217^2 + 'Linearisation Coefficients'!$D$3*$C217 + 'Linearisation Coefficients'!$E$3</f>
        <v>6.6854343690953513E-2</v>
      </c>
      <c r="K217">
        <f>'Linearisation Coefficients'!$B$4*$D217^3 + 'Linearisation Coefficients'!$C$4*$D217^2 + 'Linearisation Coefficients'!$D$4*$D217 + 'Linearisation Coefficients'!$E$4</f>
        <v>4.4781836310490424E-2</v>
      </c>
      <c r="L217">
        <f>'Linearisation Coefficients'!$B$5*$E217^3 + 'Linearisation Coefficients'!$C$5*$E217^2 + 'Linearisation Coefficients'!$D$5*$E217 + 'Linearisation Coefficients'!$E$5</f>
        <v>0.54671500585965205</v>
      </c>
      <c r="M217">
        <f>'Linearisation Coefficients'!$B$6*$F217 ^3+ 'Linearisation Coefficients'!$C$6*$F217^2 + 'Linearisation Coefficients'!$D$6*$F217 + 'Linearisation Coefficients'!$E$6</f>
        <v>1.5892696520676281E-2</v>
      </c>
    </row>
    <row r="218" spans="1:13" x14ac:dyDescent="0.2">
      <c r="A218">
        <v>2.16</v>
      </c>
      <c r="B218" s="28" cm="1">
        <f t="array" ref="B218:F218">TRANSPOSE(MMULT(MINVERSE('A matrix'!$B$15:$F$19),TRANSPOSE(Stimulus!V218:Z218)))</f>
        <v>7.783603724899324E-2</v>
      </c>
      <c r="C218">
        <v>7.5126782960651478E-2</v>
      </c>
      <c r="D218">
        <v>3.6394747684910689E-2</v>
      </c>
      <c r="E218">
        <v>0.62374414367241937</v>
      </c>
      <c r="F218">
        <v>1.3907013001315027E-2</v>
      </c>
      <c r="I218" s="28">
        <f>'Linearisation Coefficients'!$B$2*$B218^3 + 'Linearisation Coefficients'!$C$2*$B218^2 + 'Linearisation Coefficients'!$D$2*$B218 + 'Linearisation Coefficients'!$E$2</f>
        <v>7.2643414227884381E-2</v>
      </c>
      <c r="J218">
        <f>'Linearisation Coefficients'!$B$3*$C218^3 + 'Linearisation Coefficients'!$C$3*$C218^2 + 'Linearisation Coefficients'!$D$3*$C218 + 'Linearisation Coefficients'!$E$3</f>
        <v>6.8168781681273022E-2</v>
      </c>
      <c r="K218">
        <f>'Linearisation Coefficients'!$B$4*$D218^3 + 'Linearisation Coefficients'!$C$4*$D218^2 + 'Linearisation Coefficients'!$D$4*$D218 + 'Linearisation Coefficients'!$E$4</f>
        <v>3.6503123898145605E-2</v>
      </c>
      <c r="L218">
        <f>'Linearisation Coefficients'!$B$5*$E218^3 + 'Linearisation Coefficients'!$C$5*$E218^2 + 'Linearisation Coefficients'!$D$5*$E218 + 'Linearisation Coefficients'!$E$5</f>
        <v>0.55906680019542521</v>
      </c>
      <c r="M218">
        <f>'Linearisation Coefficients'!$B$6*$F218 ^3+ 'Linearisation Coefficients'!$C$6*$F218^2 + 'Linearisation Coefficients'!$D$6*$F218 + 'Linearisation Coefficients'!$E$6</f>
        <v>1.2951572423202959E-2</v>
      </c>
    </row>
    <row r="219" spans="1:13" x14ac:dyDescent="0.2">
      <c r="A219">
        <v>2.17</v>
      </c>
      <c r="B219" s="28" cm="1">
        <f t="array" ref="B219:F219">TRANSPOSE(MMULT(MINVERSE('A matrix'!$B$15:$F$19),TRANSPOSE(Stimulus!V219:Z219)))</f>
        <v>6.1846659978069152E-2</v>
      </c>
      <c r="C219">
        <v>7.6429404321309707E-2</v>
      </c>
      <c r="D219">
        <v>2.8918399042538567E-2</v>
      </c>
      <c r="E219">
        <v>0.63455922736312798</v>
      </c>
      <c r="F219">
        <v>1.1050181057541519E-2</v>
      </c>
      <c r="I219" s="28">
        <f>'Linearisation Coefficients'!$B$2*$B219^3 + 'Linearisation Coefficients'!$C$2*$B219^2 + 'Linearisation Coefficients'!$D$2*$B219 + 'Linearisation Coefficients'!$E$2</f>
        <v>5.765812924772E-2</v>
      </c>
      <c r="J219">
        <f>'Linearisation Coefficients'!$B$3*$C219^3 + 'Linearisation Coefficients'!$C$3*$C219^2 + 'Linearisation Coefficients'!$D$3*$C219 + 'Linearisation Coefficients'!$E$3</f>
        <v>6.9359497515773388E-2</v>
      </c>
      <c r="K219">
        <f>'Linearisation Coefficients'!$B$4*$D219^3 + 'Linearisation Coefficients'!$C$4*$D219^2 + 'Linearisation Coefficients'!$D$4*$D219 + 'Linearisation Coefficients'!$E$4</f>
        <v>2.9005249597731937E-2</v>
      </c>
      <c r="L219">
        <f>'Linearisation Coefficients'!$B$5*$E219^3 + 'Linearisation Coefficients'!$C$5*$E219^2 + 'Linearisation Coefficients'!$D$5*$E219 + 'Linearisation Coefficients'!$E$5</f>
        <v>0.57032725344127955</v>
      </c>
      <c r="M219">
        <f>'Linearisation Coefficients'!$B$6*$F219 ^3+ 'Linearisation Coefficients'!$C$6*$F219^2 + 'Linearisation Coefficients'!$D$6*$F219 + 'Linearisation Coefficients'!$E$6</f>
        <v>1.0289057611757845E-2</v>
      </c>
    </row>
    <row r="220" spans="1:13" x14ac:dyDescent="0.2">
      <c r="A220">
        <v>2.1800000000000002</v>
      </c>
      <c r="B220" s="28" cm="1">
        <f t="array" ref="B220:F220">TRANSPOSE(MMULT(MINVERSE('A matrix'!$B$15:$F$19),TRANSPOSE(Stimulus!V220:Z220)))</f>
        <v>4.7586473766990434E-2</v>
      </c>
      <c r="C220">
        <v>7.7591152077383568E-2</v>
      </c>
      <c r="D220">
        <v>2.2250589407885712E-2</v>
      </c>
      <c r="E220">
        <v>0.64420470039842614</v>
      </c>
      <c r="F220">
        <v>8.5023047518112405E-3</v>
      </c>
      <c r="I220" s="28">
        <f>'Linearisation Coefficients'!$B$2*$B220^3 + 'Linearisation Coefficients'!$C$2*$B220^2 + 'Linearisation Coefficients'!$D$2*$B220 + 'Linearisation Coefficients'!$E$2</f>
        <v>4.4320941356313107E-2</v>
      </c>
      <c r="J220">
        <f>'Linearisation Coefficients'!$B$3*$C220^3 + 'Linearisation Coefficients'!$C$3*$C220^2 + 'Linearisation Coefficients'!$D$3*$C220 + 'Linearisation Coefficients'!$E$3</f>
        <v>7.0421696281033896E-2</v>
      </c>
      <c r="K220">
        <f>'Linearisation Coefficients'!$B$4*$D220^3 + 'Linearisation Coefficients'!$C$4*$D220^2 + 'Linearisation Coefficients'!$D$4*$D220 + 'Linearisation Coefficients'!$E$4</f>
        <v>2.2317922305791278E-2</v>
      </c>
      <c r="L220">
        <f>'Linearisation Coefficients'!$B$5*$E220^3 + 'Linearisation Coefficients'!$C$5*$E220^2 + 'Linearisation Coefficients'!$D$5*$E220 + 'Linearisation Coefficients'!$E$5</f>
        <v>0.58043024152328426</v>
      </c>
      <c r="M220">
        <f>'Linearisation Coefficients'!$B$6*$F220 ^3+ 'Linearisation Coefficients'!$C$6*$F220^2 + 'Linearisation Coefficients'!$D$6*$F220 + 'Linearisation Coefficients'!$E$6</f>
        <v>7.9153367693583117E-3</v>
      </c>
    </row>
    <row r="221" spans="1:13" x14ac:dyDescent="0.2">
      <c r="A221">
        <v>2.19</v>
      </c>
      <c r="B221" s="28" cm="1">
        <f t="array" ref="B221:F221">TRANSPOSE(MMULT(MINVERSE('A matrix'!$B$15:$F$19),TRANSPOSE(Stimulus!V221:Z221)))</f>
        <v>3.5111757055874548E-2</v>
      </c>
      <c r="C221">
        <v>7.8607441341231821E-2</v>
      </c>
      <c r="D221">
        <v>1.6417633579347779E-2</v>
      </c>
      <c r="E221">
        <v>0.65264249650283945</v>
      </c>
      <c r="F221">
        <v>6.2734393878894901E-3</v>
      </c>
      <c r="I221" s="28">
        <f>'Linearisation Coefficients'!$B$2*$B221^3 + 'Linearisation Coefficients'!$C$2*$B221^2 + 'Linearisation Coefficients'!$D$2*$B221 + 'Linearisation Coefficients'!$E$2</f>
        <v>3.2674783509879443E-2</v>
      </c>
      <c r="J221">
        <f>'Linearisation Coefficients'!$B$3*$C221^3 + 'Linearisation Coefficients'!$C$3*$C221^2 + 'Linearisation Coefficients'!$D$3*$C221 + 'Linearisation Coefficients'!$E$3</f>
        <v>7.1351097520814602E-2</v>
      </c>
      <c r="K221">
        <f>'Linearisation Coefficients'!$B$4*$D221^3 + 'Linearisation Coefficients'!$C$4*$D221^2 + 'Linearisation Coefficients'!$D$4*$D221 + 'Linearisation Coefficients'!$E$4</f>
        <v>1.646764400390912E-2</v>
      </c>
      <c r="L221">
        <f>'Linearisation Coefficients'!$B$5*$E221^3 + 'Linearisation Coefficients'!$C$5*$E221^2 + 'Linearisation Coefficients'!$D$5*$E221 + 'Linearisation Coefficients'!$E$5</f>
        <v>0.58931542705377005</v>
      </c>
      <c r="M221">
        <f>'Linearisation Coefficients'!$B$6*$F221 ^3+ 'Linearisation Coefficients'!$C$6*$F221^2 + 'Linearisation Coefficients'!$D$6*$F221 + 'Linearisation Coefficients'!$E$6</f>
        <v>5.8394802444020691E-3</v>
      </c>
    </row>
    <row r="222" spans="1:13" x14ac:dyDescent="0.2">
      <c r="A222">
        <v>2.2000000000000002</v>
      </c>
      <c r="B222" s="28" cm="1">
        <f t="array" ref="B222:F222">TRANSPOSE(MMULT(MINVERSE('A matrix'!$B$15:$F$19),TRANSPOSE(Stimulus!V222:Z222)))</f>
        <v>2.4471741852424067E-2</v>
      </c>
      <c r="C222">
        <v>7.9474261283428493E-2</v>
      </c>
      <c r="D222">
        <v>1.1442551568756176E-2</v>
      </c>
      <c r="E222">
        <v>0.65983931555000708</v>
      </c>
      <c r="F222">
        <v>4.3723812790956718E-3</v>
      </c>
      <c r="I222" s="28">
        <f>'Linearisation Coefficients'!$B$2*$B222^3 + 'Linearisation Coefficients'!$C$2*$B222^2 + 'Linearisation Coefficients'!$D$2*$B222 + 'Linearisation Coefficients'!$E$2</f>
        <v>2.2756962104798578E-2</v>
      </c>
      <c r="J222">
        <f>'Linearisation Coefficients'!$B$3*$C222^3 + 'Linearisation Coefficients'!$C$3*$C222^2 + 'Linearisation Coefficients'!$D$3*$C222 + 'Linearisation Coefficients'!$E$3</f>
        <v>7.2143953550686549E-2</v>
      </c>
      <c r="K222">
        <f>'Linearisation Coefficients'!$B$4*$D222^3 + 'Linearisation Coefficients'!$C$4*$D222^2 + 'Linearisation Coefficients'!$D$4*$D222 + 'Linearisation Coefficients'!$E$4</f>
        <v>1.1477603125012859E-2</v>
      </c>
      <c r="L222">
        <f>'Linearisation Coefficients'!$B$5*$E222^3 + 'Linearisation Coefficients'!$C$5*$E222^2 + 'Linearisation Coefficients'!$D$5*$E222 + 'Linearisation Coefficients'!$E$5</f>
        <v>0.59692895366588306</v>
      </c>
      <c r="M222">
        <f>'Linearisation Coefficients'!$B$6*$F222 ^3+ 'Linearisation Coefficients'!$C$6*$F222^2 + 'Linearisation Coefficients'!$D$6*$F222 + 'Linearisation Coefficients'!$E$6</f>
        <v>4.0694127696113015E-3</v>
      </c>
    </row>
    <row r="223" spans="1:13" x14ac:dyDescent="0.2">
      <c r="A223">
        <v>2.21</v>
      </c>
      <c r="B223" s="28" cm="1">
        <f t="array" ref="B223:F223">TRANSPOSE(MMULT(MINVERSE('A matrix'!$B$15:$F$19),TRANSPOSE(Stimulus!V223:Z223)))</f>
        <v>1.5708419435684906E-2</v>
      </c>
      <c r="C223">
        <v>8.0188190961674122E-2</v>
      </c>
      <c r="D223">
        <v>7.3449777519074555E-3</v>
      </c>
      <c r="E223">
        <v>0.6657667549830637</v>
      </c>
      <c r="F223">
        <v>2.8066330332742195E-3</v>
      </c>
      <c r="I223" s="28">
        <f>'Linearisation Coefficients'!$B$2*$B223^3 + 'Linearisation Coefficients'!$C$2*$B223^2 + 'Linearisation Coefficients'!$D$2*$B223 + 'Linearisation Coefficients'!$E$2</f>
        <v>1.4599114613186311E-2</v>
      </c>
      <c r="J223">
        <f>'Linearisation Coefficients'!$B$3*$C223^3 + 'Linearisation Coefficients'!$C$3*$C223^2 + 'Linearisation Coefficients'!$D$3*$C223 + 'Linearisation Coefficients'!$E$3</f>
        <v>7.2797065531884322E-2</v>
      </c>
      <c r="K223">
        <f>'Linearisation Coefficients'!$B$4*$D223^3 + 'Linearisation Coefficients'!$C$4*$D223^2 + 'Linearisation Coefficients'!$D$4*$D223 + 'Linearisation Coefficients'!$E$4</f>
        <v>7.3675811704616871E-3</v>
      </c>
      <c r="L223">
        <f>'Linearisation Coefficients'!$B$5*$E223^3 + 'Linearisation Coefficients'!$C$5*$E223^2 + 'Linearisation Coefficients'!$D$5*$E223 + 'Linearisation Coefficients'!$E$5</f>
        <v>0.60322408203148914</v>
      </c>
      <c r="M223">
        <f>'Linearisation Coefficients'!$B$6*$F223 ^3+ 'Linearisation Coefficients'!$C$6*$F223^2 + 'Linearisation Coefficients'!$D$6*$F223 + 'Linearisation Coefficients'!$E$6</f>
        <v>2.6118862388265613E-3</v>
      </c>
    </row>
    <row r="224" spans="1:13" x14ac:dyDescent="0.2">
      <c r="A224">
        <v>2.2200000000000002</v>
      </c>
      <c r="B224" s="28" cm="1">
        <f t="array" ref="B224:F224">TRANSPOSE(MMULT(MINVERSE('A matrix'!$B$15:$F$19),TRANSPOSE(Stimulus!V224:Z224)))</f>
        <v>8.856374635656028E-3</v>
      </c>
      <c r="C224">
        <v>8.0746412821692148E-2</v>
      </c>
      <c r="D224">
        <v>4.1410833806534431E-3</v>
      </c>
      <c r="E224">
        <v>0.67040142190655638</v>
      </c>
      <c r="F224">
        <v>1.5823739434291939E-3</v>
      </c>
      <c r="I224" s="28">
        <f>'Linearisation Coefficients'!$B$2*$B224^3 + 'Linearisation Coefficients'!$C$2*$B224^2 + 'Linearisation Coefficients'!$D$2*$B224 + 'Linearisation Coefficients'!$E$2</f>
        <v>8.2271741176779059E-3</v>
      </c>
      <c r="J224">
        <f>'Linearisation Coefficients'!$B$3*$C224^3 + 'Linearisation Coefficients'!$C$3*$C224^2 + 'Linearisation Coefficients'!$D$3*$C224 + 'Linearisation Coefficients'!$E$3</f>
        <v>7.330779721979927E-2</v>
      </c>
      <c r="K224">
        <f>'Linearisation Coefficients'!$B$4*$D224^3 + 'Linearisation Coefficients'!$C$4*$D224^2 + 'Linearisation Coefficients'!$D$4*$D224 + 'Linearisation Coefficients'!$E$4</f>
        <v>4.1538729862434015E-3</v>
      </c>
      <c r="L224">
        <f>'Linearisation Coefficients'!$B$5*$E224^3 + 'Linearisation Coefficients'!$C$5*$E224^2 + 'Linearisation Coefficients'!$D$5*$E224 + 'Linearisation Coefficients'!$E$5</f>
        <v>0.60816175387024429</v>
      </c>
      <c r="M224">
        <f>'Linearisation Coefficients'!$B$6*$F224 ^3+ 'Linearisation Coefficients'!$C$6*$F224^2 + 'Linearisation Coefficients'!$D$6*$F224 + 'Linearisation Coefficients'!$E$6</f>
        <v>1.4724565912061914E-3</v>
      </c>
    </row>
    <row r="225" spans="1:13" x14ac:dyDescent="0.2">
      <c r="A225">
        <v>2.23</v>
      </c>
      <c r="B225" s="28" cm="1">
        <f t="array" ref="B225:F225">TRANSPOSE(MMULT(MINVERSE('A matrix'!$B$15:$F$19),TRANSPOSE(Stimulus!V225:Z225)))</f>
        <v>3.9426493427612286E-3</v>
      </c>
      <c r="C225">
        <v>8.1146723816828303E-2</v>
      </c>
      <c r="D225">
        <v>1.8435127623575021E-3</v>
      </c>
      <c r="E225">
        <v>0.67372502540751622</v>
      </c>
      <c r="F225">
        <v>7.0443560087740664E-4</v>
      </c>
      <c r="I225" s="28">
        <f>'Linearisation Coefficients'!$B$2*$B225^3 + 'Linearisation Coefficients'!$C$2*$B225^2 + 'Linearisation Coefficients'!$D$2*$B225 + 'Linearisation Coefficients'!$E$2</f>
        <v>3.6613405009235465E-3</v>
      </c>
      <c r="J225">
        <f>'Linearisation Coefficients'!$B$3*$C225^3 + 'Linearisation Coefficients'!$C$3*$C225^2 + 'Linearisation Coefficients'!$D$3*$C225 + 'Linearisation Coefficients'!$E$3</f>
        <v>7.3674086314297421E-2</v>
      </c>
      <c r="K225">
        <f>'Linearisation Coefficients'!$B$4*$D225^3 + 'Linearisation Coefficients'!$C$4*$D225^2 + 'Linearisation Coefficients'!$D$4*$D225 + 'Linearisation Coefficients'!$E$4</f>
        <v>1.8492210484360684E-3</v>
      </c>
      <c r="L225">
        <f>'Linearisation Coefficients'!$B$5*$E225^3 + 'Linearisation Coefficients'!$C$5*$E225^2 + 'Linearisation Coefficients'!$D$5*$E225 + 'Linearisation Coefficients'!$E$5</f>
        <v>0.61171107161807337</v>
      </c>
      <c r="M225">
        <f>'Linearisation Coefficients'!$B$6*$F225 ^3+ 'Linearisation Coefficients'!$C$6*$F225^2 + 'Linearisation Coefficients'!$D$6*$F225 + 'Linearisation Coefficients'!$E$6</f>
        <v>6.5546484388765704E-4</v>
      </c>
    </row>
    <row r="226" spans="1:13" x14ac:dyDescent="0.2">
      <c r="A226">
        <v>2.2400000000000002</v>
      </c>
      <c r="B226" s="28" cm="1">
        <f t="array" ref="B226:F226">TRANSPOSE(MMULT(MINVERSE('A matrix'!$B$15:$F$19),TRANSPOSE(Stimulus!V226:Z226)))</f>
        <v>9.8663578586410949E-4</v>
      </c>
      <c r="C226">
        <v>8.1387544102469539E-2</v>
      </c>
      <c r="D226">
        <v>4.6133335858988822E-4</v>
      </c>
      <c r="E226">
        <v>0.67572444874133453</v>
      </c>
      <c r="F226">
        <v>1.7628282716508625E-4</v>
      </c>
      <c r="I226" s="28">
        <f>'Linearisation Coefficients'!$B$2*$B226^3 + 'Linearisation Coefficients'!$C$2*$B226^2 + 'Linearisation Coefficients'!$D$2*$B226 + 'Linearisation Coefficients'!$E$2</f>
        <v>9.1605813736203492E-4</v>
      </c>
      <c r="J226">
        <f>'Linearisation Coefficients'!$B$3*$C226^3 + 'Linearisation Coefficients'!$C$3*$C226^2 + 'Linearisation Coefficients'!$D$3*$C226 + 'Linearisation Coefficients'!$E$3</f>
        <v>7.389445335142357E-2</v>
      </c>
      <c r="K226">
        <f>'Linearisation Coefficients'!$B$4*$D226^3 + 'Linearisation Coefficients'!$C$4*$D226^2 + 'Linearisation Coefficients'!$D$4*$D226 + 'Linearisation Coefficients'!$E$4</f>
        <v>4.6276404767216418E-4</v>
      </c>
      <c r="L226">
        <f>'Linearisation Coefficients'!$B$5*$E226^3 + 'Linearisation Coefficients'!$C$5*$E226^2 + 'Linearisation Coefficients'!$D$5*$E226 + 'Linearisation Coefficients'!$E$5</f>
        <v>0.61384968313775901</v>
      </c>
      <c r="M226">
        <f>'Linearisation Coefficients'!$B$6*$F226 ^3+ 'Linearisation Coefficients'!$C$6*$F226^2 + 'Linearisation Coefficients'!$D$6*$F226 + 'Linearisation Coefficients'!$E$6</f>
        <v>1.6402230609931942E-4</v>
      </c>
    </row>
    <row r="227" spans="1:13" x14ac:dyDescent="0.2">
      <c r="A227">
        <v>2.25</v>
      </c>
      <c r="B227" s="28" cm="1">
        <f t="array" ref="B227:F227">TRANSPOSE(MMULT(MINVERSE('A matrix'!$B$15:$F$19),TRANSPOSE(Stimulus!V227:Z227)))</f>
        <v>4.4408920985006262E-16</v>
      </c>
      <c r="C227">
        <v>8.146792327096869E-2</v>
      </c>
      <c r="D227">
        <v>-2.2204460492503131E-16</v>
      </c>
      <c r="E227">
        <v>0.67639180109756225</v>
      </c>
      <c r="F227">
        <v>1.1102230246251565E-16</v>
      </c>
      <c r="I227" s="28">
        <f>'Linearisation Coefficients'!$B$2*$B227^3 + 'Linearisation Coefficients'!$C$2*$B227^2 + 'Linearisation Coefficients'!$D$2*$B227 + 'Linearisation Coefficients'!$E$2</f>
        <v>4.1229471902551152E-16</v>
      </c>
      <c r="J227">
        <f>'Linearisation Coefficients'!$B$3*$C227^3 + 'Linearisation Coefficients'!$C$3*$C227^2 + 'Linearisation Coefficients'!$D$3*$C227 + 'Linearisation Coefficients'!$E$3</f>
        <v>7.3968008088937484E-2</v>
      </c>
      <c r="K227">
        <f>'Linearisation Coefficients'!$B$4*$D227^3 + 'Linearisation Coefficients'!$C$4*$D227^2 + 'Linearisation Coefficients'!$D$4*$D227 + 'Linearisation Coefficients'!$E$4</f>
        <v>-2.2273356554617191E-16</v>
      </c>
      <c r="L227">
        <f>'Linearisation Coefficients'!$B$5*$E227^3 + 'Linearisation Coefficients'!$C$5*$E227^2 + 'Linearisation Coefficients'!$D$5*$E227 + 'Linearisation Coefficients'!$E$5</f>
        <v>0.61456406287548104</v>
      </c>
      <c r="M227">
        <f>'Linearisation Coefficients'!$B$6*$F227 ^3+ 'Linearisation Coefficients'!$C$6*$F227^2 + 'Linearisation Coefficients'!$D$6*$F227 + 'Linearisation Coefficients'!$E$6</f>
        <v>1.0329946291272794E-16</v>
      </c>
    </row>
    <row r="228" spans="1:13" x14ac:dyDescent="0.2">
      <c r="A228">
        <v>2.2599999999999998</v>
      </c>
      <c r="B228" s="28" cm="1">
        <f t="array" ref="B228:F228">TRANSPOSE(MMULT(MINVERSE('A matrix'!$B$15:$F$19),TRANSPOSE(Stimulus!V228:Z228)))</f>
        <v>9.8663578586410949E-4</v>
      </c>
      <c r="C228">
        <v>8.1387544102469539E-2</v>
      </c>
      <c r="D228">
        <v>4.6133335858988822E-4</v>
      </c>
      <c r="E228">
        <v>0.67572444874133453</v>
      </c>
      <c r="F228">
        <v>1.7628282716508625E-4</v>
      </c>
      <c r="I228" s="28">
        <f>'Linearisation Coefficients'!$B$2*$B228^3 + 'Linearisation Coefficients'!$C$2*$B228^2 + 'Linearisation Coefficients'!$D$2*$B228 + 'Linearisation Coefficients'!$E$2</f>
        <v>9.1605813736203492E-4</v>
      </c>
      <c r="J228">
        <f>'Linearisation Coefficients'!$B$3*$C228^3 + 'Linearisation Coefficients'!$C$3*$C228^2 + 'Linearisation Coefficients'!$D$3*$C228 + 'Linearisation Coefficients'!$E$3</f>
        <v>7.389445335142357E-2</v>
      </c>
      <c r="K228">
        <f>'Linearisation Coefficients'!$B$4*$D228^3 + 'Linearisation Coefficients'!$C$4*$D228^2 + 'Linearisation Coefficients'!$D$4*$D228 + 'Linearisation Coefficients'!$E$4</f>
        <v>4.6276404767216418E-4</v>
      </c>
      <c r="L228">
        <f>'Linearisation Coefficients'!$B$5*$E228^3 + 'Linearisation Coefficients'!$C$5*$E228^2 + 'Linearisation Coefficients'!$D$5*$E228 + 'Linearisation Coefficients'!$E$5</f>
        <v>0.61384968313775901</v>
      </c>
      <c r="M228">
        <f>'Linearisation Coefficients'!$B$6*$F228 ^3+ 'Linearisation Coefficients'!$C$6*$F228^2 + 'Linearisation Coefficients'!$D$6*$F228 + 'Linearisation Coefficients'!$E$6</f>
        <v>1.6402230609931942E-4</v>
      </c>
    </row>
    <row r="229" spans="1:13" x14ac:dyDescent="0.2">
      <c r="A229">
        <v>2.27</v>
      </c>
      <c r="B229" s="28" cm="1">
        <f t="array" ref="B229:F229">TRANSPOSE(MMULT(MINVERSE('A matrix'!$B$15:$F$19),TRANSPOSE(Stimulus!V229:Z229)))</f>
        <v>3.9426493427612286E-3</v>
      </c>
      <c r="C229">
        <v>8.1146723816828303E-2</v>
      </c>
      <c r="D229">
        <v>1.8435127623575021E-3</v>
      </c>
      <c r="E229">
        <v>0.67372502540751622</v>
      </c>
      <c r="F229">
        <v>7.0443560087740664E-4</v>
      </c>
      <c r="I229" s="28">
        <f>'Linearisation Coefficients'!$B$2*$B229^3 + 'Linearisation Coefficients'!$C$2*$B229^2 + 'Linearisation Coefficients'!$D$2*$B229 + 'Linearisation Coefficients'!$E$2</f>
        <v>3.6613405009235465E-3</v>
      </c>
      <c r="J229">
        <f>'Linearisation Coefficients'!$B$3*$C229^3 + 'Linearisation Coefficients'!$C$3*$C229^2 + 'Linearisation Coefficients'!$D$3*$C229 + 'Linearisation Coefficients'!$E$3</f>
        <v>7.3674086314297421E-2</v>
      </c>
      <c r="K229">
        <f>'Linearisation Coefficients'!$B$4*$D229^3 + 'Linearisation Coefficients'!$C$4*$D229^2 + 'Linearisation Coefficients'!$D$4*$D229 + 'Linearisation Coefficients'!$E$4</f>
        <v>1.8492210484360684E-3</v>
      </c>
      <c r="L229">
        <f>'Linearisation Coefficients'!$B$5*$E229^3 + 'Linearisation Coefficients'!$C$5*$E229^2 + 'Linearisation Coefficients'!$D$5*$E229 + 'Linearisation Coefficients'!$E$5</f>
        <v>0.61171107161807337</v>
      </c>
      <c r="M229">
        <f>'Linearisation Coefficients'!$B$6*$F229 ^3+ 'Linearisation Coefficients'!$C$6*$F229^2 + 'Linearisation Coefficients'!$D$6*$F229 + 'Linearisation Coefficients'!$E$6</f>
        <v>6.5546484388765704E-4</v>
      </c>
    </row>
    <row r="230" spans="1:13" x14ac:dyDescent="0.2">
      <c r="A230">
        <v>2.2799999999999998</v>
      </c>
      <c r="B230" s="28" cm="1">
        <f t="array" ref="B230:F230">TRANSPOSE(MMULT(MINVERSE('A matrix'!$B$15:$F$19),TRANSPOSE(Stimulus!V230:Z230)))</f>
        <v>8.856374635656028E-3</v>
      </c>
      <c r="C230">
        <v>8.0746412821692148E-2</v>
      </c>
      <c r="D230">
        <v>4.1410833806534431E-3</v>
      </c>
      <c r="E230">
        <v>0.67040142190655638</v>
      </c>
      <c r="F230">
        <v>1.5823739434291939E-3</v>
      </c>
      <c r="I230" s="28">
        <f>'Linearisation Coefficients'!$B$2*$B230^3 + 'Linearisation Coefficients'!$C$2*$B230^2 + 'Linearisation Coefficients'!$D$2*$B230 + 'Linearisation Coefficients'!$E$2</f>
        <v>8.2271741176779059E-3</v>
      </c>
      <c r="J230">
        <f>'Linearisation Coefficients'!$B$3*$C230^3 + 'Linearisation Coefficients'!$C$3*$C230^2 + 'Linearisation Coefficients'!$D$3*$C230 + 'Linearisation Coefficients'!$E$3</f>
        <v>7.330779721979927E-2</v>
      </c>
      <c r="K230">
        <f>'Linearisation Coefficients'!$B$4*$D230^3 + 'Linearisation Coefficients'!$C$4*$D230^2 + 'Linearisation Coefficients'!$D$4*$D230 + 'Linearisation Coefficients'!$E$4</f>
        <v>4.1538729862434015E-3</v>
      </c>
      <c r="L230">
        <f>'Linearisation Coefficients'!$B$5*$E230^3 + 'Linearisation Coefficients'!$C$5*$E230^2 + 'Linearisation Coefficients'!$D$5*$E230 + 'Linearisation Coefficients'!$E$5</f>
        <v>0.60816175387024429</v>
      </c>
      <c r="M230">
        <f>'Linearisation Coefficients'!$B$6*$F230 ^3+ 'Linearisation Coefficients'!$C$6*$F230^2 + 'Linearisation Coefficients'!$D$6*$F230 + 'Linearisation Coefficients'!$E$6</f>
        <v>1.4724565912061914E-3</v>
      </c>
    </row>
    <row r="231" spans="1:13" x14ac:dyDescent="0.2">
      <c r="A231">
        <v>2.29</v>
      </c>
      <c r="B231" s="28" cm="1">
        <f t="array" ref="B231:F231">TRANSPOSE(MMULT(MINVERSE('A matrix'!$B$15:$F$19),TRANSPOSE(Stimulus!V231:Z231)))</f>
        <v>1.5708419435684462E-2</v>
      </c>
      <c r="C231">
        <v>8.0188190961674177E-2</v>
      </c>
      <c r="D231">
        <v>7.3449777519070114E-3</v>
      </c>
      <c r="E231">
        <v>0.66576675498306415</v>
      </c>
      <c r="F231">
        <v>2.8066330332741085E-3</v>
      </c>
      <c r="I231" s="28">
        <f>'Linearisation Coefficients'!$B$2*$B231^3 + 'Linearisation Coefficients'!$C$2*$B231^2 + 'Linearisation Coefficients'!$D$2*$B231 + 'Linearisation Coefficients'!$E$2</f>
        <v>1.4599114613185898E-2</v>
      </c>
      <c r="J231">
        <f>'Linearisation Coefficients'!$B$3*$C231^3 + 'Linearisation Coefficients'!$C$3*$C231^2 + 'Linearisation Coefficients'!$D$3*$C231 + 'Linearisation Coefficients'!$E$3</f>
        <v>7.2797065531884364E-2</v>
      </c>
      <c r="K231">
        <f>'Linearisation Coefficients'!$B$4*$D231^3 + 'Linearisation Coefficients'!$C$4*$D231^2 + 'Linearisation Coefficients'!$D$4*$D231 + 'Linearisation Coefficients'!$E$4</f>
        <v>7.3675811704612413E-3</v>
      </c>
      <c r="L231">
        <f>'Linearisation Coefficients'!$B$5*$E231^3 + 'Linearisation Coefficients'!$C$5*$E231^2 + 'Linearisation Coefficients'!$D$5*$E231 + 'Linearisation Coefficients'!$E$5</f>
        <v>0.60322408203148958</v>
      </c>
      <c r="M231">
        <f>'Linearisation Coefficients'!$B$6*$F231 ^3+ 'Linearisation Coefficients'!$C$6*$F231^2 + 'Linearisation Coefficients'!$D$6*$F231 + 'Linearisation Coefficients'!$E$6</f>
        <v>2.6118862388264581E-3</v>
      </c>
    </row>
    <row r="232" spans="1:13" x14ac:dyDescent="0.2">
      <c r="A232">
        <v>2.2999999999999998</v>
      </c>
      <c r="B232" s="28" cm="1">
        <f t="array" ref="B232:F232">TRANSPOSE(MMULT(MINVERSE('A matrix'!$B$15:$F$19),TRANSPOSE(Stimulus!V232:Z232)))</f>
        <v>2.4471741852423179E-2</v>
      </c>
      <c r="C232">
        <v>7.9474261283428549E-2</v>
      </c>
      <c r="D232">
        <v>1.1442551568755732E-2</v>
      </c>
      <c r="E232">
        <v>0.65983931555000752</v>
      </c>
      <c r="F232">
        <v>4.3723812790955607E-3</v>
      </c>
      <c r="I232" s="28">
        <f>'Linearisation Coefficients'!$B$2*$B232^3 + 'Linearisation Coefficients'!$C$2*$B232^2 + 'Linearisation Coefficients'!$D$2*$B232 + 'Linearisation Coefficients'!$E$2</f>
        <v>2.2756962104797756E-2</v>
      </c>
      <c r="J232">
        <f>'Linearisation Coefficients'!$B$3*$C232^3 + 'Linearisation Coefficients'!$C$3*$C232^2 + 'Linearisation Coefficients'!$D$3*$C232 + 'Linearisation Coefficients'!$E$3</f>
        <v>7.2143953550686604E-2</v>
      </c>
      <c r="K232">
        <f>'Linearisation Coefficients'!$B$4*$D232^3 + 'Linearisation Coefficients'!$C$4*$D232^2 + 'Linearisation Coefficients'!$D$4*$D232 + 'Linearisation Coefficients'!$E$4</f>
        <v>1.1477603125012413E-2</v>
      </c>
      <c r="L232">
        <f>'Linearisation Coefficients'!$B$5*$E232^3 + 'Linearisation Coefficients'!$C$5*$E232^2 + 'Linearisation Coefficients'!$D$5*$E232 + 'Linearisation Coefficients'!$E$5</f>
        <v>0.5969289536658835</v>
      </c>
      <c r="M232">
        <f>'Linearisation Coefficients'!$B$6*$F232 ^3+ 'Linearisation Coefficients'!$C$6*$F232^2 + 'Linearisation Coefficients'!$D$6*$F232 + 'Linearisation Coefficients'!$E$6</f>
        <v>4.0694127696111974E-3</v>
      </c>
    </row>
    <row r="233" spans="1:13" x14ac:dyDescent="0.2">
      <c r="A233">
        <v>2.31</v>
      </c>
      <c r="B233" s="28" cm="1">
        <f t="array" ref="B233:F233">TRANSPOSE(MMULT(MINVERSE('A matrix'!$B$15:$F$19),TRANSPOSE(Stimulus!V233:Z233)))</f>
        <v>3.5111757055874548E-2</v>
      </c>
      <c r="C233">
        <v>7.8607441341231821E-2</v>
      </c>
      <c r="D233">
        <v>1.6417633579347779E-2</v>
      </c>
      <c r="E233">
        <v>0.65264249650283945</v>
      </c>
      <c r="F233">
        <v>6.2734393878894901E-3</v>
      </c>
      <c r="I233" s="28">
        <f>'Linearisation Coefficients'!$B$2*$B233^3 + 'Linearisation Coefficients'!$C$2*$B233^2 + 'Linearisation Coefficients'!$D$2*$B233 + 'Linearisation Coefficients'!$E$2</f>
        <v>3.2674783509879443E-2</v>
      </c>
      <c r="J233">
        <f>'Linearisation Coefficients'!$B$3*$C233^3 + 'Linearisation Coefficients'!$C$3*$C233^2 + 'Linearisation Coefficients'!$D$3*$C233 + 'Linearisation Coefficients'!$E$3</f>
        <v>7.1351097520814602E-2</v>
      </c>
      <c r="K233">
        <f>'Linearisation Coefficients'!$B$4*$D233^3 + 'Linearisation Coefficients'!$C$4*$D233^2 + 'Linearisation Coefficients'!$D$4*$D233 + 'Linearisation Coefficients'!$E$4</f>
        <v>1.646764400390912E-2</v>
      </c>
      <c r="L233">
        <f>'Linearisation Coefficients'!$B$5*$E233^3 + 'Linearisation Coefficients'!$C$5*$E233^2 + 'Linearisation Coefficients'!$D$5*$E233 + 'Linearisation Coefficients'!$E$5</f>
        <v>0.58931542705377005</v>
      </c>
      <c r="M233">
        <f>'Linearisation Coefficients'!$B$6*$F233 ^3+ 'Linearisation Coefficients'!$C$6*$F233^2 + 'Linearisation Coefficients'!$D$6*$F233 + 'Linearisation Coefficients'!$E$6</f>
        <v>5.8394802444020691E-3</v>
      </c>
    </row>
    <row r="234" spans="1:13" x14ac:dyDescent="0.2">
      <c r="A234">
        <v>2.3199999999999998</v>
      </c>
      <c r="B234" s="28" cm="1">
        <f t="array" ref="B234:F234">TRANSPOSE(MMULT(MINVERSE('A matrix'!$B$15:$F$19),TRANSPOSE(Stimulus!V234:Z234)))</f>
        <v>4.7586473766990434E-2</v>
      </c>
      <c r="C234">
        <v>7.7591152077383568E-2</v>
      </c>
      <c r="D234">
        <v>2.2250589407885712E-2</v>
      </c>
      <c r="E234">
        <v>0.64420470039842614</v>
      </c>
      <c r="F234">
        <v>8.5023047518112405E-3</v>
      </c>
      <c r="I234" s="28">
        <f>'Linearisation Coefficients'!$B$2*$B234^3 + 'Linearisation Coefficients'!$C$2*$B234^2 + 'Linearisation Coefficients'!$D$2*$B234 + 'Linearisation Coefficients'!$E$2</f>
        <v>4.4320941356313107E-2</v>
      </c>
      <c r="J234">
        <f>'Linearisation Coefficients'!$B$3*$C234^3 + 'Linearisation Coefficients'!$C$3*$C234^2 + 'Linearisation Coefficients'!$D$3*$C234 + 'Linearisation Coefficients'!$E$3</f>
        <v>7.0421696281033896E-2</v>
      </c>
      <c r="K234">
        <f>'Linearisation Coefficients'!$B$4*$D234^3 + 'Linearisation Coefficients'!$C$4*$D234^2 + 'Linearisation Coefficients'!$D$4*$D234 + 'Linearisation Coefficients'!$E$4</f>
        <v>2.2317922305791278E-2</v>
      </c>
      <c r="L234">
        <f>'Linearisation Coefficients'!$B$5*$E234^3 + 'Linearisation Coefficients'!$C$5*$E234^2 + 'Linearisation Coefficients'!$D$5*$E234 + 'Linearisation Coefficients'!$E$5</f>
        <v>0.58043024152328426</v>
      </c>
      <c r="M234">
        <f>'Linearisation Coefficients'!$B$6*$F234 ^3+ 'Linearisation Coefficients'!$C$6*$F234^2 + 'Linearisation Coefficients'!$D$6*$F234 + 'Linearisation Coefficients'!$E$6</f>
        <v>7.9153367693583117E-3</v>
      </c>
    </row>
    <row r="235" spans="1:13" x14ac:dyDescent="0.2">
      <c r="A235">
        <v>2.33</v>
      </c>
      <c r="B235" s="28" cm="1">
        <f t="array" ref="B235:F235">TRANSPOSE(MMULT(MINVERSE('A matrix'!$B$15:$F$19),TRANSPOSE(Stimulus!V235:Z235)))</f>
        <v>6.1846659978069152E-2</v>
      </c>
      <c r="C235">
        <v>7.6429404321309707E-2</v>
      </c>
      <c r="D235">
        <v>2.8918399042538567E-2</v>
      </c>
      <c r="E235">
        <v>0.63455922736312798</v>
      </c>
      <c r="F235">
        <v>1.1050181057541519E-2</v>
      </c>
      <c r="I235" s="28">
        <f>'Linearisation Coefficients'!$B$2*$B235^3 + 'Linearisation Coefficients'!$C$2*$B235^2 + 'Linearisation Coefficients'!$D$2*$B235 + 'Linearisation Coefficients'!$E$2</f>
        <v>5.765812924772E-2</v>
      </c>
      <c r="J235">
        <f>'Linearisation Coefficients'!$B$3*$C235^3 + 'Linearisation Coefficients'!$C$3*$C235^2 + 'Linearisation Coefficients'!$D$3*$C235 + 'Linearisation Coefficients'!$E$3</f>
        <v>6.9359497515773388E-2</v>
      </c>
      <c r="K235">
        <f>'Linearisation Coefficients'!$B$4*$D235^3 + 'Linearisation Coefficients'!$C$4*$D235^2 + 'Linearisation Coefficients'!$D$4*$D235 + 'Linearisation Coefficients'!$E$4</f>
        <v>2.9005249597731937E-2</v>
      </c>
      <c r="L235">
        <f>'Linearisation Coefficients'!$B$5*$E235^3 + 'Linearisation Coefficients'!$C$5*$E235^2 + 'Linearisation Coefficients'!$D$5*$E235 + 'Linearisation Coefficients'!$E$5</f>
        <v>0.57032725344127955</v>
      </c>
      <c r="M235">
        <f>'Linearisation Coefficients'!$B$6*$F235 ^3+ 'Linearisation Coefficients'!$C$6*$F235^2 + 'Linearisation Coefficients'!$D$6*$F235 + 'Linearisation Coefficients'!$E$6</f>
        <v>1.0289057611757845E-2</v>
      </c>
    </row>
    <row r="236" spans="1:13" x14ac:dyDescent="0.2">
      <c r="A236">
        <v>2.34</v>
      </c>
      <c r="B236" s="28" cm="1">
        <f t="array" ref="B236:F236">TRANSPOSE(MMULT(MINVERSE('A matrix'!$B$15:$F$19),TRANSPOSE(Stimulus!V236:Z236)))</f>
        <v>7.7836037248992351E-2</v>
      </c>
      <c r="C236">
        <v>7.5126782960651534E-2</v>
      </c>
      <c r="D236">
        <v>3.6394747684910467E-2</v>
      </c>
      <c r="E236">
        <v>0.62374414367241982</v>
      </c>
      <c r="F236">
        <v>1.3907013001314916E-2</v>
      </c>
      <c r="I236" s="28">
        <f>'Linearisation Coefficients'!$B$2*$B236^3 + 'Linearisation Coefficients'!$C$2*$B236^2 + 'Linearisation Coefficients'!$D$2*$B236 + 'Linearisation Coefficients'!$E$2</f>
        <v>7.2643414227883549E-2</v>
      </c>
      <c r="J236">
        <f>'Linearisation Coefficients'!$B$3*$C236^3 + 'Linearisation Coefficients'!$C$3*$C236^2 + 'Linearisation Coefficients'!$D$3*$C236 + 'Linearisation Coefficients'!$E$3</f>
        <v>6.8168781681273063E-2</v>
      </c>
      <c r="K236">
        <f>'Linearisation Coefficients'!$B$4*$D236^3 + 'Linearisation Coefficients'!$C$4*$D236^2 + 'Linearisation Coefficients'!$D$4*$D236 + 'Linearisation Coefficients'!$E$4</f>
        <v>3.6503123898145383E-2</v>
      </c>
      <c r="L236">
        <f>'Linearisation Coefficients'!$B$5*$E236^3 + 'Linearisation Coefficients'!$C$5*$E236^2 + 'Linearisation Coefficients'!$D$5*$E236 + 'Linearisation Coefficients'!$E$5</f>
        <v>0.55906680019542565</v>
      </c>
      <c r="M236">
        <f>'Linearisation Coefficients'!$B$6*$F236 ^3+ 'Linearisation Coefficients'!$C$6*$F236^2 + 'Linearisation Coefficients'!$D$6*$F236 + 'Linearisation Coefficients'!$E$6</f>
        <v>1.2951572423202854E-2</v>
      </c>
    </row>
    <row r="237" spans="1:13" x14ac:dyDescent="0.2">
      <c r="A237">
        <v>2.35</v>
      </c>
      <c r="B237" s="28" cm="1">
        <f t="array" ref="B237:F237">TRANSPOSE(MMULT(MINVERSE('A matrix'!$B$15:$F$19),TRANSPOSE(Stimulus!V237:Z237)))</f>
        <v>9.5491502812526274E-2</v>
      </c>
      <c r="C237">
        <v>7.3688428846808318E-2</v>
      </c>
      <c r="D237">
        <v>4.4650129602529454E-2</v>
      </c>
      <c r="E237">
        <v>0.61180213152068497</v>
      </c>
      <c r="F237">
        <v>1.7061525972612235E-2</v>
      </c>
      <c r="I237" s="28">
        <f>'Linearisation Coefficients'!$B$2*$B237^3 + 'Linearisation Coefficients'!$C$2*$B237^2 + 'Linearisation Coefficients'!$D$2*$B237 + 'Linearisation Coefficients'!$E$2</f>
        <v>8.9228286410215865E-2</v>
      </c>
      <c r="J237">
        <f>'Linearisation Coefficients'!$B$3*$C237^3 + 'Linearisation Coefficients'!$C$3*$C237^2 + 'Linearisation Coefficients'!$D$3*$C237 + 'Linearisation Coefficients'!$E$3</f>
        <v>6.6854343690953569E-2</v>
      </c>
      <c r="K237">
        <f>'Linearisation Coefficients'!$B$4*$D237^3 + 'Linearisation Coefficients'!$C$4*$D237^2 + 'Linearisation Coefficients'!$D$4*$D237 + 'Linearisation Coefficients'!$E$4</f>
        <v>4.4781836310490201E-2</v>
      </c>
      <c r="L237">
        <f>'Linearisation Coefficients'!$B$5*$E237^3 + 'Linearisation Coefficients'!$C$5*$E237^2 + 'Linearisation Coefficients'!$D$5*$E237 + 'Linearisation Coefficients'!$E$5</f>
        <v>0.5467150058596526</v>
      </c>
      <c r="M237">
        <f>'Linearisation Coefficients'!$B$6*$F237 ^3+ 'Linearisation Coefficients'!$C$6*$F237^2 + 'Linearisation Coefficients'!$D$6*$F237 + 'Linearisation Coefficients'!$E$6</f>
        <v>1.5892696520676174E-2</v>
      </c>
    </row>
    <row r="238" spans="1:13" x14ac:dyDescent="0.2">
      <c r="A238">
        <v>2.36</v>
      </c>
      <c r="B238" s="28" cm="1">
        <f t="array" ref="B238:F238">TRANSPOSE(MMULT(MINVERSE('A matrix'!$B$15:$F$19),TRANSPOSE(Stimulus!V238:Z238)))</f>
        <v>0.11474337861210593</v>
      </c>
      <c r="C238">
        <v>7.2120018506345973E-2</v>
      </c>
      <c r="D238">
        <v>5.3651964574491728E-2</v>
      </c>
      <c r="E238">
        <v>0.59878032057410091</v>
      </c>
      <c r="F238">
        <v>2.0501270549895645E-2</v>
      </c>
      <c r="I238" s="28">
        <f>'Linearisation Coefficients'!$B$2*$B238^3 + 'Linearisation Coefficients'!$C$2*$B238^2 + 'Linearisation Coefficients'!$D$2*$B238 + 'Linearisation Coefficients'!$E$2</f>
        <v>0.10735871638924799</v>
      </c>
      <c r="J238">
        <f>'Linearisation Coefficients'!$B$3*$C238^3 + 'Linearisation Coefficients'!$C$3*$C238^2 + 'Linearisation Coefficients'!$D$3*$C238 + 'Linearisation Coefficients'!$E$3</f>
        <v>6.542147245565913E-2</v>
      </c>
      <c r="K238">
        <f>'Linearisation Coefficients'!$B$4*$D238^3 + 'Linearisation Coefficients'!$C$4*$D238^2 + 'Linearisation Coefficients'!$D$4*$D238 + 'Linearisation Coefficients'!$E$4</f>
        <v>5.3808590443901023E-2</v>
      </c>
      <c r="L238">
        <f>'Linearisation Coefficients'!$B$5*$E238^3 + 'Linearisation Coefficients'!$C$5*$E238^2 + 'Linearisation Coefficients'!$D$5*$E238 + 'Linearisation Coefficients'!$E$5</f>
        <v>0.5333430432056897</v>
      </c>
      <c r="M238">
        <f>'Linearisation Coefficients'!$B$6*$F238 ^3+ 'Linearisation Coefficients'!$C$6*$F238^2 + 'Linearisation Coefficients'!$D$6*$F238 + 'Linearisation Coefficients'!$E$6</f>
        <v>1.9101166166875828E-2</v>
      </c>
    </row>
    <row r="239" spans="1:13" x14ac:dyDescent="0.2">
      <c r="A239">
        <v>2.37</v>
      </c>
      <c r="B239" s="28" cm="1">
        <f t="array" ref="B239:F239">TRANSPOSE(MMULT(MINVERSE('A matrix'!$B$15:$F$19),TRANSPOSE(Stimulus!V239:Z239)))</f>
        <v>0.135515686289295</v>
      </c>
      <c r="C239">
        <v>7.0427741738339766E-2</v>
      </c>
      <c r="D239">
        <v>6.3364726470710009E-2</v>
      </c>
      <c r="E239">
        <v>0.58473010197137421</v>
      </c>
      <c r="F239">
        <v>2.4212671632788285E-2</v>
      </c>
      <c r="I239" s="28">
        <f>'Linearisation Coefficients'!$B$2*$B239^3 + 'Linearisation Coefficients'!$C$2*$B239^2 + 'Linearisation Coefficients'!$D$2*$B239 + 'Linearisation Coefficients'!$E$2</f>
        <v>0.12697522113077123</v>
      </c>
      <c r="J239">
        <f>'Linearisation Coefficients'!$B$3*$C239^3 + 'Linearisation Coefficients'!$C$3*$C239^2 + 'Linearisation Coefficients'!$D$3*$C239 + 'Linearisation Coefficients'!$E$3</f>
        <v>6.3875928384709624E-2</v>
      </c>
      <c r="K239">
        <f>'Linearisation Coefficients'!$B$4*$D239^3 + 'Linearisation Coefficients'!$C$4*$D239^2 + 'Linearisation Coefficients'!$D$4*$D239 + 'Linearisation Coefficients'!$E$4</f>
        <v>6.3547634104240663E-2</v>
      </c>
      <c r="L239">
        <f>'Linearisation Coefficients'!$B$5*$E239^3 + 'Linearisation Coefficients'!$C$5*$E239^2 + 'Linearisation Coefficients'!$D$5*$E239 + 'Linearisation Coefficients'!$E$5</f>
        <v>0.51902636728053164</v>
      </c>
      <c r="M239">
        <f>'Linearisation Coefficients'!$B$6*$F239 ^3+ 'Linearisation Coefficients'!$C$6*$F239^2 + 'Linearisation Coefficients'!$D$6*$F239 + 'Linearisation Coefficients'!$E$6</f>
        <v>2.2564677781693205E-2</v>
      </c>
    </row>
    <row r="240" spans="1:13" x14ac:dyDescent="0.2">
      <c r="A240">
        <v>2.38</v>
      </c>
      <c r="B240" s="28" cm="1">
        <f t="array" ref="B240:F240">TRANSPOSE(MMULT(MINVERSE('A matrix'!$B$15:$F$19),TRANSPOSE(Stimulus!V240:Z240)))</f>
        <v>0.15772644703565541</v>
      </c>
      <c r="C240">
        <v>6.8618277186065418E-2</v>
      </c>
      <c r="D240">
        <v>7.3750083457317928E-2</v>
      </c>
      <c r="E240">
        <v>0.56970692550639646</v>
      </c>
      <c r="F240">
        <v>2.8181082016793646E-2</v>
      </c>
      <c r="I240" s="28">
        <f>'Linearisation Coefficients'!$B$2*$B240^3 + 'Linearisation Coefficients'!$C$2*$B240^2 + 'Linearisation Coefficients'!$D$2*$B240 + 'Linearisation Coefficients'!$E$2</f>
        <v>0.14801293924167</v>
      </c>
      <c r="J240">
        <f>'Linearisation Coefficients'!$B$3*$C240^3 + 'Linearisation Coefficients'!$C$3*$C240^2 + 'Linearisation Coefficients'!$D$3*$C240 + 'Linearisation Coefficients'!$E$3</f>
        <v>6.2223918963138343E-2</v>
      </c>
      <c r="K240">
        <f>'Linearisation Coefficients'!$B$4*$D240^3 + 'Linearisation Coefficients'!$C$4*$D240^2 + 'Linearisation Coefficients'!$D$4*$D240 + 'Linearisation Coefficients'!$E$4</f>
        <v>7.3960402689537796E-2</v>
      </c>
      <c r="L240">
        <f>'Linearisation Coefficients'!$B$5*$E240^3 + 'Linearisation Coefficients'!$C$5*$E240^2 + 'Linearisation Coefficients'!$D$5*$E240 + 'Linearisation Coefficients'!$E$5</f>
        <v>0.50384393590320053</v>
      </c>
      <c r="M240">
        <f>'Linearisation Coefficients'!$B$6*$F240 ^3+ 'Linearisation Coefficients'!$C$6*$F240^2 + 'Linearisation Coefficients'!$D$6*$F240 + 'Linearisation Coefficients'!$E$6</f>
        <v>2.6269931006492327E-2</v>
      </c>
    </row>
    <row r="241" spans="1:13" x14ac:dyDescent="0.2">
      <c r="A241">
        <v>2.39</v>
      </c>
      <c r="B241" s="28" cm="1">
        <f t="array" ref="B241:F241">TRANSPOSE(MMULT(MINVERSE('A matrix'!$B$15:$F$19),TRANSPOSE(Stimulus!V241:Z241)))</f>
        <v>0.18128800512565535</v>
      </c>
      <c r="C241">
        <v>6.6698765979444824E-2</v>
      </c>
      <c r="D241">
        <v>8.4767049274909523E-2</v>
      </c>
      <c r="E241">
        <v>0.55377008079323642</v>
      </c>
      <c r="F241">
        <v>3.2390840199120752E-2</v>
      </c>
      <c r="I241" s="28">
        <f>'Linearisation Coefficients'!$B$2*$B241^3 + 'Linearisation Coefficients'!$C$2*$B241^2 + 'Linearisation Coefficients'!$D$2*$B241 + 'Linearisation Coefficients'!$E$2</f>
        <v>0.17040171674428212</v>
      </c>
      <c r="J241">
        <f>'Linearisation Coefficients'!$B$3*$C241^3 + 'Linearisation Coefficients'!$C$3*$C241^2 + 'Linearisation Coefficients'!$D$3*$C241 + 'Linearisation Coefficients'!$E$3</f>
        <v>6.0472072529020537E-2</v>
      </c>
      <c r="K241">
        <f>'Linearisation Coefficients'!$B$4*$D241^3 + 'Linearisation Coefficients'!$C$4*$D241^2 + 'Linearisation Coefficients'!$D$4*$D241 + 'Linearisation Coefficients'!$E$4</f>
        <v>8.5005673677612498E-2</v>
      </c>
      <c r="L241">
        <f>'Linearisation Coefficients'!$B$5*$E241^3 + 'Linearisation Coefficients'!$C$5*$E241^2 + 'Linearisation Coefficients'!$D$5*$E241 + 'Linearisation Coefficients'!$E$5</f>
        <v>0.48787743214712942</v>
      </c>
      <c r="M241">
        <f>'Linearisation Coefficients'!$B$6*$F241 ^3+ 'Linearisation Coefficients'!$C$6*$F241^2 + 'Linearisation Coefficients'!$D$6*$F241 + 'Linearisation Coefficients'!$E$6</f>
        <v>3.0202675531976166E-2</v>
      </c>
    </row>
    <row r="242" spans="1:13" x14ac:dyDescent="0.2">
      <c r="A242">
        <v>2.4</v>
      </c>
      <c r="B242" s="28" cm="1">
        <f t="array" ref="B242:F242">TRANSPOSE(MMULT(MINVERSE('A matrix'!$B$15:$F$19),TRANSPOSE(Stimulus!V242:Z242)))</f>
        <v>0.20610737385376332</v>
      </c>
      <c r="C242">
        <v>6.4676783552269468E-2</v>
      </c>
      <c r="D242">
        <v>9.6372144992573849E-2</v>
      </c>
      <c r="E242">
        <v>0.53698246327712695</v>
      </c>
      <c r="F242">
        <v>3.6825332187479187E-2</v>
      </c>
      <c r="I242" s="28">
        <f>'Linearisation Coefficients'!$B$2*$B242^3 + 'Linearisation Coefficients'!$C$2*$B242^2 + 'Linearisation Coefficients'!$D$2*$B242 + 'Linearisation Coefficients'!$E$2</f>
        <v>0.19406620471573996</v>
      </c>
      <c r="J242">
        <f>'Linearisation Coefficients'!$B$3*$C242^3 + 'Linearisation Coefficients'!$C$3*$C242^2 + 'Linearisation Coefficients'!$D$3*$C242 + 'Linearisation Coefficients'!$E$3</f>
        <v>5.8627410382376531E-2</v>
      </c>
      <c r="K242">
        <f>'Linearisation Coefficients'!$B$4*$D242^3 + 'Linearisation Coefficients'!$C$4*$D242^2 + 'Linearisation Coefficients'!$D$4*$D242 + 'Linearisation Coefficients'!$E$4</f>
        <v>9.663973155100164E-2</v>
      </c>
      <c r="L242">
        <f>'Linearisation Coefficients'!$B$5*$E242^3 + 'Linearisation Coefficients'!$C$5*$E242^2 + 'Linearisation Coefficients'!$D$5*$E242 + 'Linearisation Coefficients'!$E$5</f>
        <v>0.47121050318332425</v>
      </c>
      <c r="M242">
        <f>'Linearisation Coefficients'!$B$6*$F242 ^3+ 'Linearisation Coefficients'!$C$6*$F242^2 + 'Linearisation Coefficients'!$D$6*$F242 + 'Linearisation Coefficients'!$E$6</f>
        <v>3.4347761588834798E-2</v>
      </c>
    </row>
    <row r="243" spans="1:13" x14ac:dyDescent="0.2">
      <c r="A243">
        <v>2.41</v>
      </c>
      <c r="B243" s="28" cm="1">
        <f t="array" ref="B243:F243">TRANSPOSE(MMULT(MINVERSE('A matrix'!$B$15:$F$19),TRANSPOSE(Stimulus!V243:Z243)))</f>
        <v>0.23208660251050217</v>
      </c>
      <c r="C243">
        <v>6.2560309745423287E-2</v>
      </c>
      <c r="D243">
        <v>0.10851957059937867</v>
      </c>
      <c r="E243">
        <v>0.51941032601486992</v>
      </c>
      <c r="F243">
        <v>4.1467057067917812E-2</v>
      </c>
      <c r="I243" s="28">
        <f>'Linearisation Coefficients'!$B$2*$B243^3 + 'Linearisation Coefficients'!$C$2*$B243^2 + 'Linearisation Coefficients'!$D$2*$B243 + 'Linearisation Coefficients'!$E$2</f>
        <v>0.21892597039116771</v>
      </c>
      <c r="J243">
        <f>'Linearisation Coefficients'!$B$3*$C243^3 + 'Linearisation Coefficients'!$C$3*$C243^2 + 'Linearisation Coefficients'!$D$3*$C243 + 'Linearisation Coefficients'!$E$3</f>
        <v>5.6697317363716387E-2</v>
      </c>
      <c r="K243">
        <f>'Linearisation Coefficients'!$B$4*$D243^3 + 'Linearisation Coefficients'!$C$4*$D243^2 + 'Linearisation Coefficients'!$D$4*$D243 + 'Linearisation Coefficients'!$E$4</f>
        <v>0.10881654246527976</v>
      </c>
      <c r="L243">
        <f>'Linearisation Coefficients'!$B$5*$E243^3 + 'Linearisation Coefficients'!$C$5*$E243^2 + 'Linearisation Coefficients'!$D$5*$E243 + 'Linearisation Coefficients'!$E$5</f>
        <v>0.45392802879293787</v>
      </c>
      <c r="M243">
        <f>'Linearisation Coefficients'!$B$6*$F243 ^3+ 'Linearisation Coefficients'!$C$6*$F243^2 + 'Linearisation Coefficients'!$D$6*$F243 + 'Linearisation Coefficients'!$E$6</f>
        <v>3.8689193988050465E-2</v>
      </c>
    </row>
    <row r="244" spans="1:13" x14ac:dyDescent="0.2">
      <c r="A244">
        <v>2.42</v>
      </c>
      <c r="B244" s="28" cm="1">
        <f t="array" ref="B244:F244">TRANSPOSE(MMULT(MINVERSE('A matrix'!$B$15:$F$19),TRANSPOSE(Stimulus!V244:Z244)))</f>
        <v>0.25912316294914239</v>
      </c>
      <c r="C244">
        <v>6.0357697314097264E-2</v>
      </c>
      <c r="D244">
        <v>0.12116138575608337</v>
      </c>
      <c r="E244">
        <v>0.50112301820429517</v>
      </c>
      <c r="F244">
        <v>4.6297696072935601E-2</v>
      </c>
      <c r="I244" s="28">
        <f>'Linearisation Coefficients'!$B$2*$B244^3 + 'Linearisation Coefficients'!$C$2*$B244^2 + 'Linearisation Coefficients'!$D$2*$B244 + 'Linearisation Coefficients'!$E$2</f>
        <v>0.24489562356016656</v>
      </c>
      <c r="J244">
        <f>'Linearisation Coefficients'!$B$3*$C244^3 + 'Linearisation Coefficients'!$C$3*$C244^2 + 'Linearisation Coefficients'!$D$3*$C244 + 'Linearisation Coefficients'!$E$3</f>
        <v>5.468951104587598E-2</v>
      </c>
      <c r="K244">
        <f>'Linearisation Coefficients'!$B$4*$D244^3 + 'Linearisation Coefficients'!$C$4*$D244^2 + 'Linearisation Coefficients'!$D$4*$D244 + 'Linearisation Coefficients'!$E$4</f>
        <v>0.12148793793146014</v>
      </c>
      <c r="L244">
        <f>'Linearisation Coefficients'!$B$5*$E244^3 + 'Linearisation Coefficients'!$C$5*$E244^2 + 'Linearisation Coefficients'!$D$5*$E244 + 'Linearisation Coefficients'!$E$5</f>
        <v>0.43611543145651166</v>
      </c>
      <c r="M244">
        <f>'Linearisation Coefficients'!$B$6*$F244 ^3+ 'Linearisation Coefficients'!$C$6*$F244^2 + 'Linearisation Coefficients'!$D$6*$F244 + 'Linearisation Coefficients'!$E$6</f>
        <v>4.3210189584646459E-2</v>
      </c>
    </row>
    <row r="245" spans="1:13" x14ac:dyDescent="0.2">
      <c r="A245">
        <v>2.4300000000000002</v>
      </c>
      <c r="B245" s="28" cm="1">
        <f t="array" ref="B245:F245">TRANSPOSE(MMULT(MINVERSE('A matrix'!$B$15:$F$19),TRANSPOSE(Stimulus!V245:Z245)))</f>
        <v>0.287110354217464</v>
      </c>
      <c r="C245">
        <v>5.8077638963279721E-2</v>
      </c>
      <c r="D245">
        <v>0.13424769899376154</v>
      </c>
      <c r="E245">
        <v>0.48219271149465315</v>
      </c>
      <c r="F245">
        <v>5.129818487728921E-2</v>
      </c>
      <c r="I245" s="28">
        <f>'Linearisation Coefficients'!$B$2*$B245^3 + 'Linearisation Coefficients'!$C$2*$B245^2 + 'Linearisation Coefficients'!$D$2*$B245 + 'Linearisation Coefficients'!$E$2</f>
        <v>0.27188496029743114</v>
      </c>
      <c r="J245">
        <f>'Linearisation Coefficients'!$B$3*$C245^3 + 'Linearisation Coefficients'!$C$3*$C245^2 + 'Linearisation Coefficients'!$D$3*$C245 + 'Linearisation Coefficients'!$E$3</f>
        <v>5.2612009687344453E-2</v>
      </c>
      <c r="K245">
        <f>'Linearisation Coefficients'!$B$4*$D245^3 + 'Linearisation Coefficients'!$C$4*$D245^2 + 'Linearisation Coefficients'!$D$4*$D245 + 'Linearisation Coefficients'!$E$4</f>
        <v>0.1346038067515769</v>
      </c>
      <c r="L245">
        <f>'Linearisation Coefficients'!$B$5*$E245^3 + 'Linearisation Coefficients'!$C$5*$E245^2 + 'Linearisation Coefficients'!$D$5*$E245 + 'Linearisation Coefficients'!$E$5</f>
        <v>0.41785803824110102</v>
      </c>
      <c r="M245">
        <f>'Linearisation Coefficients'!$B$6*$F245 ^3+ 'Linearisation Coefficients'!$C$6*$F245^2 + 'Linearisation Coefficients'!$D$6*$F245 + 'Linearisation Coefficients'!$E$6</f>
        <v>4.7893238024850314E-2</v>
      </c>
    </row>
    <row r="246" spans="1:13" x14ac:dyDescent="0.2">
      <c r="A246">
        <v>2.44</v>
      </c>
      <c r="B246" s="28" cm="1">
        <f t="array" ref="B246:F246">TRANSPOSE(MMULT(MINVERSE('A matrix'!$B$15:$F$19),TRANSPOSE(Stimulus!V246:Z246)))</f>
        <v>0.31593772365766126</v>
      </c>
      <c r="C246">
        <v>5.5729133041621859E-2</v>
      </c>
      <c r="D246">
        <v>0.14772686461263129</v>
      </c>
      <c r="E246">
        <v>0.46269411515809322</v>
      </c>
      <c r="F246">
        <v>5.6448788836173491E-2</v>
      </c>
      <c r="I246" s="28">
        <f>'Linearisation Coefficients'!$B$2*$B246^3 + 'Linearisation Coefficients'!$C$2*$B246^2 + 'Linearisation Coefficients'!$D$2*$B246 + 'Linearisation Coefficients'!$E$2</f>
        <v>0.29979912624828675</v>
      </c>
      <c r="J246">
        <f>'Linearisation Coefficients'!$B$3*$C246^3 + 'Linearisation Coefficients'!$C$3*$C246^2 + 'Linearisation Coefficients'!$D$3*$C246 + 'Linearisation Coefficients'!$E$3</f>
        <v>5.0473099098828467E-2</v>
      </c>
      <c r="K246">
        <f>'Linearisation Coefficients'!$B$4*$D246^3 + 'Linearisation Coefficients'!$C$4*$D246^2 + 'Linearisation Coefficients'!$D$4*$D246 + 'Linearisation Coefficients'!$E$4</f>
        <v>0.14811229441859267</v>
      </c>
      <c r="L246">
        <f>'Linearisation Coefficients'!$B$5*$E246^3 + 'Linearisation Coefficients'!$C$5*$E246^2 + 'Linearisation Coefficients'!$D$5*$E246 + 'Linearisation Coefficients'!$E$5</f>
        <v>0.39924050279462064</v>
      </c>
      <c r="M246">
        <f>'Linearisation Coefficients'!$B$6*$F246 ^3+ 'Linearisation Coefficients'!$C$6*$F246^2 + 'Linearisation Coefficients'!$D$6*$F246 + 'Linearisation Coefficients'!$E$6</f>
        <v>5.2720165622081046E-2</v>
      </c>
    </row>
    <row r="247" spans="1:13" x14ac:dyDescent="0.2">
      <c r="A247">
        <v>2.4500000000000002</v>
      </c>
      <c r="B247" s="28" cm="1">
        <f t="array" ref="B247:F247">TRANSPOSE(MMULT(MINVERSE('A matrix'!$B$15:$F$19),TRANSPOSE(Stimulus!V247:Z247)))</f>
        <v>0.34549150281252716</v>
      </c>
      <c r="C247">
        <v>5.3321448029066076E-2</v>
      </c>
      <c r="D247">
        <v>0.16154568650404055</v>
      </c>
      <c r="E247">
        <v>0.44270418124629396</v>
      </c>
      <c r="F247">
        <v>6.1729180868850209E-2</v>
      </c>
      <c r="I247" s="28">
        <f>'Linearisation Coefficients'!$B$2*$B247^3 + 'Linearisation Coefficients'!$C$2*$B247^2 + 'Linearisation Coefficients'!$D$2*$B247 + 'Linearisation Coefficients'!$E$2</f>
        <v>0.32853880182646322</v>
      </c>
      <c r="J247">
        <f>'Linearisation Coefficients'!$B$3*$C247^3 + 'Linearisation Coefficients'!$C$3*$C247^2 + 'Linearisation Coefficients'!$D$3*$C247 + 'Linearisation Coefficients'!$E$3</f>
        <v>4.8281298577326069E-2</v>
      </c>
      <c r="K247">
        <f>'Linearisation Coefficients'!$B$4*$D247^3 + 'Linearisation Coefficients'!$C$4*$D247^2 + 'Linearisation Coefficients'!$D$4*$D247 + 'Linearisation Coefficients'!$E$4</f>
        <v>0.16196000916759704</v>
      </c>
      <c r="L247">
        <f>'Linearisation Coefficients'!$B$5*$E247^3 + 'Linearisation Coefficients'!$C$5*$E247^2 + 'Linearisation Coefficients'!$D$5*$E247 + 'Linearisation Coefficients'!$E$5</f>
        <v>0.38034629368366069</v>
      </c>
      <c r="M247">
        <f>'Linearisation Coefficients'!$B$6*$F247 ^3+ 'Linearisation Coefficients'!$C$6*$F247^2 + 'Linearisation Coefficients'!$D$6*$F247 + 'Linearisation Coefficients'!$E$6</f>
        <v>5.7672202191945882E-2</v>
      </c>
    </row>
    <row r="248" spans="1:13" x14ac:dyDescent="0.2">
      <c r="A248">
        <v>2.46</v>
      </c>
      <c r="B248" s="28" cm="1">
        <f t="array" ref="B248:F248">TRANSPOSE(MMULT(MINVERSE('A matrix'!$B$15:$F$19),TRANSPOSE(Stimulus!V248:Z248)))</f>
        <v>0.37565505641757246</v>
      </c>
      <c r="C248">
        <v>5.0864085958390509E-2</v>
      </c>
      <c r="D248">
        <v>0.1756496280912021</v>
      </c>
      <c r="E248">
        <v>0.42230180089587455</v>
      </c>
      <c r="F248">
        <v>6.7118521680347543E-2</v>
      </c>
      <c r="I248" s="28">
        <f>'Linearisation Coefficients'!$B$2*$B248^3 + 'Linearisation Coefficients'!$C$2*$B248^2 + 'Linearisation Coefficients'!$D$2*$B248 + 'Linearisation Coefficients'!$E$2</f>
        <v>0.35800041176253489</v>
      </c>
      <c r="J248">
        <f>'Linearisation Coefficients'!$B$3*$C248^3 + 'Linearisation Coefficients'!$C$3*$C248^2 + 'Linearisation Coefficients'!$D$3*$C248 + 'Linearisation Coefficients'!$E$3</f>
        <v>4.6045326063540983E-2</v>
      </c>
      <c r="K248">
        <f>'Linearisation Coefficients'!$B$4*$D248^3 + 'Linearisation Coefficients'!$C$4*$D248^2 + 'Linearisation Coefficients'!$D$4*$D248 + 'Linearisation Coefficients'!$E$4</f>
        <v>0.17609223384464526</v>
      </c>
      <c r="L248">
        <f>'Linearisation Coefficients'!$B$5*$E248^3 + 'Linearisation Coefficients'!$C$5*$E248^2 + 'Linearisation Coefficients'!$D$5*$E248 + 'Linearisation Coefficients'!$E$5</f>
        <v>0.36125725314571072</v>
      </c>
      <c r="M248">
        <f>'Linearisation Coefficients'!$B$6*$F248 ^3+ 'Linearisation Coefficients'!$C$6*$F248^2 + 'Linearisation Coefficients'!$D$6*$F248 + 'Linearisation Coefficients'!$E$6</f>
        <v>6.2730050660565737E-2</v>
      </c>
    </row>
    <row r="249" spans="1:13" x14ac:dyDescent="0.2">
      <c r="A249">
        <v>2.4700000000000002</v>
      </c>
      <c r="B249" s="28" cm="1">
        <f t="array" ref="B249:F249">TRANSPOSE(MMULT(MINVERSE('A matrix'!$B$15:$F$19),TRANSPOSE(Stimulus!V249:Z249)))</f>
        <v>0.40630934270713803</v>
      </c>
      <c r="C249">
        <v>4.8366744915025878E-2</v>
      </c>
      <c r="D249">
        <v>0.18998302756015062</v>
      </c>
      <c r="E249">
        <v>0.40156749298111483</v>
      </c>
      <c r="F249">
        <v>7.2595542004638691E-2</v>
      </c>
      <c r="I249" s="28">
        <f>'Linearisation Coefficients'!$B$2*$B249^3 + 'Linearisation Coefficients'!$C$2*$B249^2 + 'Linearisation Coefficients'!$D$2*$B249 + 'Linearisation Coefficients'!$E$2</f>
        <v>0.38807636145645291</v>
      </c>
      <c r="J249">
        <f>'Linearisation Coefficients'!$B$3*$C249^3 + 'Linearisation Coefficients'!$C$3*$C249^2 + 'Linearisation Coefficients'!$D$3*$C249 + 'Linearisation Coefficients'!$E$3</f>
        <v>4.3774062679070039E-2</v>
      </c>
      <c r="K249">
        <f>'Linearisation Coefficients'!$B$4*$D249^3 + 'Linearisation Coefficients'!$C$4*$D249^2 + 'Linearisation Coefficients'!$D$4*$D249 + 'Linearisation Coefficients'!$E$4</f>
        <v>0.19045314274257946</v>
      </c>
      <c r="L249">
        <f>'Linearisation Coefficients'!$B$5*$E249^3 + 'Linearisation Coefficients'!$C$5*$E249^2 + 'Linearisation Coefficients'!$D$5*$E249 + 'Linearisation Coefficients'!$E$5</f>
        <v>0.34205322813944838</v>
      </c>
      <c r="M249">
        <f>'Linearisation Coefficients'!$B$6*$F249 ^3+ 'Linearisation Coefficients'!$C$6*$F249^2 + 'Linearisation Coefficients'!$D$6*$F249 + 'Linearisation Coefficients'!$E$6</f>
        <v>6.7873959244171819E-2</v>
      </c>
    </row>
    <row r="250" spans="1:13" x14ac:dyDescent="0.2">
      <c r="A250">
        <v>2.48</v>
      </c>
      <c r="B250" s="28" cm="1">
        <f t="array" ref="B250:F250">TRANSPOSE(MMULT(MINVERSE('A matrix'!$B$15:$F$19),TRANSPOSE(Stimulus!V250:Z250)))</f>
        <v>0.43733338321784831</v>
      </c>
      <c r="C250">
        <v>4.5839280763143891E-2</v>
      </c>
      <c r="D250">
        <v>0.20448931753148858</v>
      </c>
      <c r="E250">
        <v>0.38058308634275195</v>
      </c>
      <c r="F250">
        <v>7.8138626544715928E-2</v>
      </c>
      <c r="I250" s="28">
        <f>'Linearisation Coefficients'!$B$2*$B250^3 + 'Linearisation Coefficients'!$C$2*$B250^2 + 'Linearisation Coefficients'!$D$2*$B250 + 'Linearisation Coefficients'!$E$2</f>
        <v>0.41865530252677885</v>
      </c>
      <c r="J250">
        <f>'Linearisation Coefficients'!$B$3*$C250^3 + 'Linearisation Coefficients'!$C$3*$C250^2 + 'Linearisation Coefficients'!$D$3*$C250 + 'Linearisation Coefficients'!$E$3</f>
        <v>4.1476516799503135E-2</v>
      </c>
      <c r="K250">
        <f>'Linearisation Coefficients'!$B$4*$D250^3 + 'Linearisation Coefficients'!$C$4*$D250^2 + 'Linearisation Coefficients'!$D$4*$D250 + 'Linearisation Coefficients'!$E$4</f>
        <v>0.20498602253956816</v>
      </c>
      <c r="L250">
        <f>'Linearisation Coefficients'!$B$5*$E250^3 + 'Linearisation Coefficients'!$C$5*$E250^2 + 'Linearisation Coefficients'!$D$5*$E250 + 'Linearisation Coefficients'!$E$5</f>
        <v>0.32281177343730316</v>
      </c>
      <c r="M250">
        <f>'Linearisation Coefficients'!$B$6*$F250 ^3+ 'Linearisation Coefficients'!$C$6*$F250^2 + 'Linearisation Coefficients'!$D$6*$F250 + 'Linearisation Coefficients'!$E$6</f>
        <v>7.3083795981087982E-2</v>
      </c>
    </row>
    <row r="251" spans="1:13" x14ac:dyDescent="0.2">
      <c r="A251">
        <v>2.4900000000000002</v>
      </c>
      <c r="B251" s="28" cm="1">
        <f t="array" ref="B251:F251">TRANSPOSE(MMULT(MINVERSE('A matrix'!$B$15:$F$19),TRANSPOSE(Stimulus!V251:Z251)))</f>
        <v>0.4686047402353446</v>
      </c>
      <c r="C251">
        <v>4.3291668249063442E-2</v>
      </c>
      <c r="D251">
        <v>0.21911124830599338</v>
      </c>
      <c r="E251">
        <v>0.35943139684692271</v>
      </c>
      <c r="F251">
        <v>8.3725899278294214E-2</v>
      </c>
      <c r="I251" s="28">
        <f>'Linearisation Coefficients'!$B$2*$B251^3 + 'Linearisation Coefficients'!$C$2*$B251^2 + 'Linearisation Coefficients'!$D$2*$B251 + 'Linearisation Coefficients'!$E$2</f>
        <v>0.44962242980517247</v>
      </c>
      <c r="J251">
        <f>'Linearisation Coefficients'!$B$3*$C251^3 + 'Linearisation Coefficients'!$C$3*$C251^2 + 'Linearisation Coefficients'!$D$3*$C251 + 'Linearisation Coefficients'!$E$3</f>
        <v>3.9161787818416942E-2</v>
      </c>
      <c r="K251">
        <f>'Linearisation Coefficients'!$B$4*$D251^3 + 'Linearisation Coefficients'!$C$4*$D251^2 + 'Linearisation Coefficients'!$D$4*$D251 + 'Linearisation Coefficients'!$E$4</f>
        <v>0.21963349646590027</v>
      </c>
      <c r="L251">
        <f>'Linearisation Coefficients'!$B$5*$E251^3 + 'Linearisation Coefficients'!$C$5*$E251^2 + 'Linearisation Coefficients'!$D$5*$E251 + 'Linearisation Coefficients'!$E$5</f>
        <v>0.30360792447929696</v>
      </c>
      <c r="M251">
        <f>'Linearisation Coefficients'!$B$6*$F251 ^3+ 'Linearisation Coefficients'!$C$6*$F251^2 + 'Linearisation Coefficients'!$D$6*$F251 + 'Linearisation Coefficients'!$E$6</f>
        <v>7.8339125380121583E-2</v>
      </c>
    </row>
    <row r="252" spans="1:13" x14ac:dyDescent="0.2">
      <c r="A252">
        <v>2.5</v>
      </c>
      <c r="B252" s="28" cm="1">
        <f t="array" ref="B252:F252">TRANSPOSE(MMULT(MINVERSE('A matrix'!$B$15:$F$19),TRANSPOSE(Stimulus!V252:Z252)))</f>
        <v>0.49999999999999956</v>
      </c>
      <c r="C252">
        <v>4.07339616354844E-2</v>
      </c>
      <c r="D252">
        <v>0.23379111380302109</v>
      </c>
      <c r="E252">
        <v>0.33819590054878179</v>
      </c>
      <c r="F252">
        <v>8.9335309792475615E-2</v>
      </c>
      <c r="I252" s="28">
        <f>'Linearisation Coefficients'!$B$2*$B252^3 + 'Linearisation Coefficients'!$C$2*$B252^2 + 'Linearisation Coefficients'!$D$2*$B252 + 'Linearisation Coefficients'!$E$2</f>
        <v>0.48085981179171783</v>
      </c>
      <c r="J252">
        <f>'Linearisation Coefficients'!$B$3*$C252^3 + 'Linearisation Coefficients'!$C$3*$C252^2 + 'Linearisation Coefficients'!$D$3*$C252 + 'Linearisation Coefficients'!$E$3</f>
        <v>3.6839029755299506E-2</v>
      </c>
      <c r="K252">
        <f>'Linearisation Coefficients'!$B$4*$D252^3 + 'Linearisation Coefficients'!$C$4*$D252^2 + 'Linearisation Coefficients'!$D$4*$D252 + 'Linearisation Coefficients'!$E$4</f>
        <v>0.23433775081754044</v>
      </c>
      <c r="L252">
        <f>'Linearisation Coefficients'!$B$5*$E252^3 + 'Linearisation Coefficients'!$C$5*$E252^2 + 'Linearisation Coefficients'!$D$5*$E252 + 'Linearisation Coefficients'!$E$5</f>
        <v>0.28451403585765628</v>
      </c>
      <c r="M252">
        <f>'Linearisation Coefficients'!$B$6*$F252 ^3+ 'Linearisation Coefficients'!$C$6*$F252^2 + 'Linearisation Coefficients'!$D$6*$F252 + 'Linearisation Coefficients'!$E$6</f>
        <v>8.3619286932129527E-2</v>
      </c>
    </row>
    <row r="253" spans="1:13" x14ac:dyDescent="0.2">
      <c r="A253">
        <v>2.5099999999999998</v>
      </c>
      <c r="B253" s="28" cm="1">
        <f t="array" ref="B253:F253">TRANSPOSE(MMULT(MINVERSE('A matrix'!$B$15:$F$19),TRANSPOSE(Stimulus!V253:Z253)))</f>
        <v>0.53139525976465585</v>
      </c>
      <c r="C253">
        <v>3.8176255021905275E-2</v>
      </c>
      <c r="D253">
        <v>0.24847097930004947</v>
      </c>
      <c r="E253">
        <v>0.3169604042506402</v>
      </c>
      <c r="F253">
        <v>9.4944720306657238E-2</v>
      </c>
      <c r="I253" s="28">
        <f>'Linearisation Coefficients'!$B$2*$B253^3 + 'Linearisation Coefficients'!$C$2*$B253^2 + 'Linearisation Coefficients'!$D$2*$B253 + 'Linearisation Coefficients'!$E$2</f>
        <v>0.51224675626227367</v>
      </c>
      <c r="J253">
        <f>'Linearisation Coefficients'!$B$3*$C253^3 + 'Linearisation Coefficients'!$C$3*$C253^2 + 'Linearisation Coefficients'!$D$3*$C253 + 'Linearisation Coefficients'!$E$3</f>
        <v>3.4517414857753816E-2</v>
      </c>
      <c r="K253">
        <f>'Linearisation Coefficients'!$B$4*$D253^3 + 'Linearisation Coefficients'!$C$4*$D253^2 + 'Linearisation Coefficients'!$D$4*$D253 + 'Linearisation Coefficients'!$E$4</f>
        <v>0.24904076293111202</v>
      </c>
      <c r="L253">
        <f>'Linearisation Coefficients'!$B$5*$E253^3 + 'Linearisation Coefficients'!$C$5*$E253^2 + 'Linearisation Coefficients'!$D$5*$E253 + 'Linearisation Coefficients'!$E$5</f>
        <v>0.26559967968163462</v>
      </c>
      <c r="M253">
        <f>'Linearisation Coefficients'!$B$6*$F253 ^3+ 'Linearisation Coefficients'!$C$6*$F253^2 + 'Linearisation Coefficients'!$D$6*$F253 + 'Linearisation Coefficients'!$E$6</f>
        <v>8.8903475214339694E-2</v>
      </c>
    </row>
    <row r="254" spans="1:13" x14ac:dyDescent="0.2">
      <c r="A254">
        <v>2.52</v>
      </c>
      <c r="B254" s="28" cm="1">
        <f t="array" ref="B254:F254">TRANSPOSE(MMULT(MINVERSE('A matrix'!$B$15:$F$19),TRANSPOSE(Stimulus!V254:Z254)))</f>
        <v>0.56266661678215169</v>
      </c>
      <c r="C254">
        <v>3.5628642507824826E-2</v>
      </c>
      <c r="D254">
        <v>0.26309291007455404</v>
      </c>
      <c r="E254">
        <v>0.29580871475481119</v>
      </c>
      <c r="F254">
        <v>0.10053199304023547</v>
      </c>
      <c r="I254" s="28">
        <f>'Linearisation Coefficients'!$B$2*$B254^3 + 'Linearisation Coefficients'!$C$2*$B254^2 + 'Linearisation Coefficients'!$D$2*$B254 + 'Linearisation Coefficients'!$E$2</f>
        <v>0.54366021230297745</v>
      </c>
      <c r="J254">
        <f>'Linearisation Coefficients'!$B$3*$C254^3 + 'Linearisation Coefficients'!$C$3*$C254^2 + 'Linearisation Coefficients'!$D$3*$C254 + 'Linearisation Coefficients'!$E$3</f>
        <v>3.2206097344979125E-2</v>
      </c>
      <c r="K254">
        <f>'Linearisation Coefficients'!$B$4*$D254^3 + 'Linearisation Coefficients'!$C$4*$D254^2 + 'Linearisation Coefficients'!$D$4*$D254 + 'Linearisation Coefficients'!$E$4</f>
        <v>0.26368452973407269</v>
      </c>
      <c r="L254">
        <f>'Linearisation Coefficients'!$B$5*$E254^3 + 'Linearisation Coefficients'!$C$5*$E254^2 + 'Linearisation Coefficients'!$D$5*$E254 + 'Linearisation Coefficients'!$E$5</f>
        <v>0.24693159672657264</v>
      </c>
      <c r="M254">
        <f>'Linearisation Coefficients'!$B$6*$F254 ^3+ 'Linearisation Coefficients'!$C$6*$F254^2 + 'Linearisation Coefficients'!$D$6*$F254 + 'Linearisation Coefficients'!$E$6</f>
        <v>9.4170821300038621E-2</v>
      </c>
    </row>
    <row r="255" spans="1:13" x14ac:dyDescent="0.2">
      <c r="A255">
        <v>2.5299999999999998</v>
      </c>
      <c r="B255" s="28" cm="1">
        <f t="array" ref="B255:F255">TRANSPOSE(MMULT(MINVERSE('A matrix'!$B$15:$F$19),TRANSPOSE(Stimulus!V255:Z255)))</f>
        <v>0.59369065729286152</v>
      </c>
      <c r="C255">
        <v>3.3101178355942895E-2</v>
      </c>
      <c r="D255">
        <v>0.277599200045892</v>
      </c>
      <c r="E255">
        <v>0.27482430811644853</v>
      </c>
      <c r="F255">
        <v>0.10607507758031259</v>
      </c>
      <c r="I255" s="28">
        <f>'Linearisation Coefficients'!$B$2*$B255^3 + 'Linearisation Coefficients'!$C$2*$B255^2 + 'Linearisation Coefficients'!$D$2*$B255 + 'Linearisation Coefficients'!$E$2</f>
        <v>0.5749752095427092</v>
      </c>
      <c r="J255">
        <f>'Linearisation Coefficients'!$B$3*$C255^3 + 'Linearisation Coefficients'!$C$3*$C255^2 + 'Linearisation Coefficients'!$D$3*$C255 + 'Linearisation Coefficients'!$E$3</f>
        <v>2.9914177435570271E-2</v>
      </c>
      <c r="K255">
        <f>'Linearisation Coefficients'!$B$4*$D255^3 + 'Linearisation Coefficients'!$C$4*$D255^2 + 'Linearisation Coefficients'!$D$4*$D255 + 'Linearisation Coefficients'!$E$4</f>
        <v>0.27821129598593825</v>
      </c>
      <c r="L255">
        <f>'Linearisation Coefficients'!$B$5*$E255^3 + 'Linearisation Coefficients'!$C$5*$E255^2 + 'Linearisation Coefficients'!$D$5*$E255 + 'Linearisation Coefficients'!$E$5</f>
        <v>0.2285736922347783</v>
      </c>
      <c r="M255">
        <f>'Linearisation Coefficients'!$B$6*$F255 ^3+ 'Linearisation Coefficients'!$C$6*$F255^2 + 'Linearisation Coefficients'!$D$6*$F255 + 'Linearisation Coefficients'!$E$6</f>
        <v>9.9400475169756281E-2</v>
      </c>
    </row>
    <row r="256" spans="1:13" x14ac:dyDescent="0.2">
      <c r="A256">
        <v>2.54</v>
      </c>
      <c r="B256" s="28" cm="1">
        <f t="array" ref="B256:F256">TRANSPOSE(MMULT(MINVERSE('A matrix'!$B$15:$F$19),TRANSPOSE(Stimulus!V256:Z256)))</f>
        <v>0.62434494358242754</v>
      </c>
      <c r="C256">
        <v>3.0603837312578208E-2</v>
      </c>
      <c r="D256">
        <v>0.29193259951484052</v>
      </c>
      <c r="E256">
        <v>0.25409000020168859</v>
      </c>
      <c r="F256">
        <v>0.11155209790460385</v>
      </c>
      <c r="I256" s="28">
        <f>'Linearisation Coefficients'!$B$2*$B256^3 + 'Linearisation Coefficients'!$C$2*$B256^2 + 'Linearisation Coefficients'!$D$2*$B256 + 'Linearisation Coefficients'!$E$2</f>
        <v>0.60606533476763969</v>
      </c>
      <c r="J256">
        <f>'Linearisation Coefficients'!$B$3*$C256^3 + 'Linearisation Coefficients'!$C$3*$C256^2 + 'Linearisation Coefficients'!$D$3*$C256 + 'Linearisation Coefficients'!$E$3</f>
        <v>2.7650665798193585E-2</v>
      </c>
      <c r="K256">
        <f>'Linearisation Coefficients'!$B$4*$D256^3 + 'Linearisation Coefficients'!$C$4*$D256^2 + 'Linearisation Coefficients'!$D$4*$D256 + 'Linearisation Coefficients'!$E$4</f>
        <v>0.29256378133125605</v>
      </c>
      <c r="L256">
        <f>'Linearisation Coefficients'!$B$5*$E256^3 + 'Linearisation Coefficients'!$C$5*$E256^2 + 'Linearisation Coefficients'!$D$5*$E256 + 'Linearisation Coefficients'!$E$5</f>
        <v>0.21058706753164882</v>
      </c>
      <c r="M256">
        <f>'Linearisation Coefficients'!$B$6*$F256 ^3+ 'Linearisation Coefficients'!$C$6*$F256^2 + 'Linearisation Coefficients'!$D$6*$F256 + 'Linearisation Coefficients'!$E$6</f>
        <v>0.10457168880427781</v>
      </c>
    </row>
    <row r="257" spans="1:13" x14ac:dyDescent="0.2">
      <c r="A257">
        <v>2.5499999999999998</v>
      </c>
      <c r="B257" s="28" cm="1">
        <f t="array" ref="B257:F257">TRANSPOSE(MMULT(MINVERSE('A matrix'!$B$15:$F$19),TRANSPOSE(Stimulus!V257:Z257)))</f>
        <v>0.65450849718747284</v>
      </c>
      <c r="C257">
        <v>2.8146475241902641E-2</v>
      </c>
      <c r="D257">
        <v>0.30603654110200185</v>
      </c>
      <c r="E257">
        <v>0.23368761985126918</v>
      </c>
      <c r="F257">
        <v>0.11694143871610119</v>
      </c>
      <c r="I257" s="28">
        <f>'Linearisation Coefficients'!$B$2*$B257^3 + 'Linearisation Coefficients'!$C$2*$B257^2 + 'Linearisation Coefficients'!$D$2*$B257 + 'Linearisation Coefficients'!$E$2</f>
        <v>0.63680324544236566</v>
      </c>
      <c r="J257">
        <f>'Linearisation Coefficients'!$B$3*$C257^3 + 'Linearisation Coefficients'!$C$3*$C257^2 + 'Linearisation Coefficients'!$D$3*$C257 + 'Linearisation Coefficients'!$E$3</f>
        <v>2.5424448558756769E-2</v>
      </c>
      <c r="K257">
        <f>'Linearisation Coefficients'!$B$4*$D257^3 + 'Linearisation Coefficients'!$C$4*$D257^2 + 'Linearisation Coefficients'!$D$4*$D257 + 'Linearisation Coefficients'!$E$4</f>
        <v>0.3066854052926512</v>
      </c>
      <c r="L257">
        <f>'Linearisation Coefficients'!$B$5*$E257^3 + 'Linearisation Coefficients'!$C$5*$E257^2 + 'Linearisation Coefficients'!$D$5*$E257 + 'Linearisation Coefficients'!$E$5</f>
        <v>0.19303007825959392</v>
      </c>
      <c r="M257">
        <f>'Linearisation Coefficients'!$B$6*$F257 ^3+ 'Linearisation Coefficients'!$C$6*$F257^2 + 'Linearisation Coefficients'!$D$6*$F257 + 'Linearisation Coefficients'!$E$6</f>
        <v>0.10966389962496258</v>
      </c>
    </row>
    <row r="258" spans="1:13" x14ac:dyDescent="0.2">
      <c r="A258">
        <v>2.56</v>
      </c>
      <c r="B258" s="28" cm="1">
        <f t="array" ref="B258:F258">TRANSPOSE(MMULT(MINVERSE('A matrix'!$B$15:$F$19),TRANSPOSE(Stimulus!V258:Z258)))</f>
        <v>0.68406227634233963</v>
      </c>
      <c r="C258">
        <v>2.5738790229346831E-2</v>
      </c>
      <c r="D258">
        <v>0.31985536299341155</v>
      </c>
      <c r="E258">
        <v>0.21369768593946947</v>
      </c>
      <c r="F258">
        <v>0.12222183074877796</v>
      </c>
      <c r="I258" s="28">
        <f>'Linearisation Coefficients'!$B$2*$B258^3 + 'Linearisation Coefficients'!$C$2*$B258^2 + 'Linearisation Coefficients'!$D$2*$B258 + 'Linearisation Coefficients'!$E$2</f>
        <v>0.66706121894176629</v>
      </c>
      <c r="J258">
        <f>'Linearisation Coefficients'!$B$3*$C258^3 + 'Linearisation Coefficients'!$C$3*$C258^2 + 'Linearisation Coefficients'!$D$3*$C258 + 'Linearisation Coefficients'!$E$3</f>
        <v>2.3244252992352596E-2</v>
      </c>
      <c r="K258">
        <f>'Linearisation Coefficients'!$B$4*$D258^3 + 'Linearisation Coefficients'!$C$4*$D258^2 + 'Linearisation Coefficients'!$D$4*$D258 + 'Linearisation Coefficients'!$E$4</f>
        <v>0.32052050934258497</v>
      </c>
      <c r="L258">
        <f>'Linearisation Coefficients'!$B$5*$E258^3 + 'Linearisation Coefficients'!$C$5*$E258^2 + 'Linearisation Coefficients'!$D$5*$E258 + 'Linearisation Coefficients'!$E$5</f>
        <v>0.17595841001362475</v>
      </c>
      <c r="M258">
        <f>'Linearisation Coefficients'!$B$6*$F258 ^3+ 'Linearisation Coefficients'!$C$6*$F258^2 + 'Linearisation Coefficients'!$D$6*$F258 + 'Linearisation Coefficients'!$E$6</f>
        <v>0.11465681393322279</v>
      </c>
    </row>
    <row r="259" spans="1:13" x14ac:dyDescent="0.2">
      <c r="A259">
        <v>2.57</v>
      </c>
      <c r="B259" s="28" cm="1">
        <f t="array" ref="B259:F259">TRANSPOSE(MMULT(MINVERSE('A matrix'!$B$15:$F$19),TRANSPOSE(Stimulus!V259:Z259)))</f>
        <v>0.71288964578253511</v>
      </c>
      <c r="C259">
        <v>2.339028430768908E-2</v>
      </c>
      <c r="D259">
        <v>0.33333452861228063</v>
      </c>
      <c r="E259">
        <v>0.19419908960291066</v>
      </c>
      <c r="F259">
        <v>0.12737243470766202</v>
      </c>
      <c r="I259" s="28">
        <f>'Linearisation Coefficients'!$B$2*$B259^3 + 'Linearisation Coefficients'!$C$2*$B259^2 + 'Linearisation Coefficients'!$D$2*$B259 + 'Linearisation Coefficients'!$E$2</f>
        <v>0.69671173553120724</v>
      </c>
      <c r="J259">
        <f>'Linearisation Coefficients'!$B$3*$C259^3 + 'Linearisation Coefficients'!$C$3*$C259^2 + 'Linearisation Coefficients'!$D$3*$C259 + 'Linearisation Coefficients'!$E$3</f>
        <v>2.1118614022610577E-2</v>
      </c>
      <c r="K259">
        <f>'Linearisation Coefficients'!$B$4*$D259^3 + 'Linearisation Coefficients'!$C$4*$D259^2 + 'Linearisation Coefficients'!$D$4*$D259 + 'Linearisation Coefficients'!$E$4</f>
        <v>0.33401457520536854</v>
      </c>
      <c r="L259">
        <f>'Linearisation Coefficients'!$B$5*$E259^3 + 'Linearisation Coefficients'!$C$5*$E259^2 + 'Linearisation Coefficients'!$D$5*$E259 + 'Linearisation Coefficients'!$E$5</f>
        <v>0.15942516247305835</v>
      </c>
      <c r="M259">
        <f>'Linearisation Coefficients'!$B$6*$F259 ^3+ 'Linearisation Coefficients'!$C$6*$F259^2 + 'Linearisation Coefficients'!$D$6*$F259 + 'Linearisation Coefficients'!$E$6</f>
        <v>0.11953048998882539</v>
      </c>
    </row>
    <row r="260" spans="1:13" x14ac:dyDescent="0.2">
      <c r="A260">
        <v>2.58</v>
      </c>
      <c r="B260" s="28" cm="1">
        <f t="array" ref="B260:F260">TRANSPOSE(MMULT(MINVERSE('A matrix'!$B$15:$F$19),TRANSPOSE(Stimulus!V260:Z260)))</f>
        <v>0.74087683705085805</v>
      </c>
      <c r="C260">
        <v>2.1110225956871426E-2</v>
      </c>
      <c r="D260">
        <v>0.34642084184995947</v>
      </c>
      <c r="E260">
        <v>0.17526878289326775</v>
      </c>
      <c r="F260">
        <v>0.13237292351201585</v>
      </c>
      <c r="I260" s="28">
        <f>'Linearisation Coefficients'!$B$2*$B260^3 + 'Linearisation Coefficients'!$C$2*$B260^2 + 'Linearisation Coefficients'!$D$2*$B260 + 'Linearisation Coefficients'!$E$2</f>
        <v>0.72562809233760794</v>
      </c>
      <c r="J260">
        <f>'Linearisation Coefficients'!$B$3*$C260^3 + 'Linearisation Coefficients'!$C$3*$C260^2 + 'Linearisation Coefficients'!$D$3*$C260 + 'Linearisation Coefficients'!$E$3</f>
        <v>1.9055841645172277E-2</v>
      </c>
      <c r="K260">
        <f>'Linearisation Coefficients'!$B$4*$D260^3 + 'Linearisation Coefficients'!$C$4*$D260^2 + 'Linearisation Coefficients'!$D$4*$D260 + 'Linearisation Coefficients'!$E$4</f>
        <v>0.34711443855656188</v>
      </c>
      <c r="L260">
        <f>'Linearisation Coefficients'!$B$5*$E260^3 + 'Linearisation Coefficients'!$C$5*$E260^2 + 'Linearisation Coefficients'!$D$5*$E260 + 'Linearisation Coefficients'!$E$5</f>
        <v>0.14348093373911236</v>
      </c>
      <c r="M260">
        <f>'Linearisation Coefficients'!$B$6*$F260 ^3+ 'Linearisation Coefficients'!$C$6*$F260^2 + 'Linearisation Coefficients'!$D$6*$F260 + 'Linearisation Coefficients'!$E$6</f>
        <v>0.1242654203562636</v>
      </c>
    </row>
    <row r="261" spans="1:13" x14ac:dyDescent="0.2">
      <c r="A261">
        <v>2.59</v>
      </c>
      <c r="B261" s="28" cm="1">
        <f t="array" ref="B261:F261">TRANSPOSE(MMULT(MINVERSE('A matrix'!$B$15:$F$19),TRANSPOSE(Stimulus!V261:Z261)))</f>
        <v>0.76791339748949872</v>
      </c>
      <c r="C261">
        <v>1.8907613525545347E-2</v>
      </c>
      <c r="D261">
        <v>0.3590626570066644</v>
      </c>
      <c r="E261">
        <v>0.15698147508269256</v>
      </c>
      <c r="F261">
        <v>0.13720356251703369</v>
      </c>
      <c r="I261" s="28">
        <f>'Linearisation Coefficients'!$B$2*$B261^3 + 'Linearisation Coefficients'!$C$2*$B261^2 + 'Linearisation Coefficients'!$D$2*$B261 + 'Linearisation Coefficients'!$E$2</f>
        <v>0.75368504474865361</v>
      </c>
      <c r="J261">
        <f>'Linearisation Coefficients'!$B$3*$C261^3 + 'Linearisation Coefficients'!$C$3*$C261^2 + 'Linearisation Coefficients'!$D$3*$C261 + 'Linearisation Coefficients'!$E$3</f>
        <v>1.7063989385914108E-2</v>
      </c>
      <c r="K261">
        <f>'Linearisation Coefficients'!$B$4*$D261^3 + 'Linearisation Coefficients'!$C$4*$D261^2 + 'Linearisation Coefficients'!$D$4*$D261 + 'Linearisation Coefficients'!$E$4</f>
        <v>0.35976849730493188</v>
      </c>
      <c r="L261">
        <f>'Linearisation Coefficients'!$B$5*$E261^3 + 'Linearisation Coefficients'!$C$5*$E261^2 + 'Linearisation Coefficients'!$D$5*$E261 + 'Linearisation Coefficients'!$E$5</f>
        <v>0.12817389747401328</v>
      </c>
      <c r="M261">
        <f>'Linearisation Coefficients'!$B$6*$F261 ^3+ 'Linearisation Coefficients'!$C$6*$F261^2 + 'Linearisation Coefficients'!$D$6*$F261 + 'Linearisation Coefficients'!$E$6</f>
        <v>0.12884261313997059</v>
      </c>
    </row>
    <row r="262" spans="1:13" x14ac:dyDescent="0.2">
      <c r="A262">
        <v>2.6</v>
      </c>
      <c r="B262" s="28" cm="1">
        <f t="array" ref="B262:F262">TRANSPOSE(MMULT(MINVERSE('A matrix'!$B$15:$F$19),TRANSPOSE(Stimulus!V262:Z262)))</f>
        <v>0.79389262614623668</v>
      </c>
      <c r="C262">
        <v>1.6791139718699277E-2</v>
      </c>
      <c r="D262">
        <v>0.37121008261346866</v>
      </c>
      <c r="E262">
        <v>0.13940933782043619</v>
      </c>
      <c r="F262">
        <v>0.14184528739747221</v>
      </c>
      <c r="I262" s="28">
        <f>'Linearisation Coefficients'!$B$2*$B262^3 + 'Linearisation Coefficients'!$C$2*$B262^2 + 'Linearisation Coefficients'!$D$2*$B262 + 'Linearisation Coefficients'!$E$2</f>
        <v>0.78075947088309916</v>
      </c>
      <c r="J262">
        <f>'Linearisation Coefficients'!$B$3*$C262^3 + 'Linearisation Coefficients'!$C$3*$C262^2 + 'Linearisation Coefficients'!$D$3*$C262 + 'Linearisation Coefficients'!$E$3</f>
        <v>1.5150823898290977E-2</v>
      </c>
      <c r="K262">
        <f>'Linearisation Coefficients'!$B$4*$D262^3 + 'Linearisation Coefficients'!$C$4*$D262^2 + 'Linearisation Coefficients'!$D$4*$D262 + 'Linearisation Coefficients'!$E$4</f>
        <v>0.37192691366290881</v>
      </c>
      <c r="L262">
        <f>'Linearisation Coefficients'!$B$5*$E262^3 + 'Linearisation Coefficients'!$C$5*$E262^2 + 'Linearisation Coefficients'!$D$5*$E262 + 'Linearisation Coefficients'!$E$5</f>
        <v>0.11354986654997283</v>
      </c>
      <c r="M262">
        <f>'Linearisation Coefficients'!$B$6*$F262 ^3+ 'Linearisation Coefficients'!$C$6*$F262^2 + 'Linearisation Coefficients'!$D$6*$F262 + 'Linearisation Coefficients'!$E$6</f>
        <v>0.13324367172296259</v>
      </c>
    </row>
    <row r="263" spans="1:13" x14ac:dyDescent="0.2">
      <c r="A263">
        <v>2.61</v>
      </c>
      <c r="B263" s="28" cm="1">
        <f t="array" ref="B263:F263">TRANSPOSE(MMULT(MINVERSE('A matrix'!$B$15:$F$19),TRANSPOSE(Stimulus!V263:Z263)))</f>
        <v>0.81871199487434465</v>
      </c>
      <c r="C263">
        <v>1.4769157291523893E-2</v>
      </c>
      <c r="D263">
        <v>0.3828151783311331</v>
      </c>
      <c r="E263">
        <v>0.12262172030432672</v>
      </c>
      <c r="F263">
        <v>0.14627977938583064</v>
      </c>
      <c r="I263" s="28">
        <f>'Linearisation Coefficients'!$B$2*$B263^3 + 'Linearisation Coefficients'!$C$2*$B263^2 + 'Linearisation Coefficients'!$D$2*$B263 + 'Linearisation Coefficients'!$E$2</f>
        <v>0.8067310540121353</v>
      </c>
      <c r="J263">
        <f>'Linearisation Coefficients'!$B$3*$C263^3 + 'Linearisation Coefficients'!$C$3*$C263^2 + 'Linearisation Coefficients'!$D$3*$C263 + 'Linearisation Coefficients'!$E$3</f>
        <v>1.3323795797862014E-2</v>
      </c>
      <c r="K263">
        <f>'Linearisation Coefficients'!$B$4*$D263^3 + 'Linearisation Coefficients'!$C$4*$D263^2 + 'Linearisation Coefficients'!$D$4*$D263 + 'Linearisation Coefficients'!$E$4</f>
        <v>0.38354180923464848</v>
      </c>
      <c r="L263">
        <f>'Linearisation Coefficients'!$B$5*$E263^3 + 'Linearisation Coefficients'!$C$5*$E263^2 + 'Linearisation Coefficients'!$D$5*$E263 + 'Linearisation Coefficients'!$E$5</f>
        <v>9.9652338205989274E-2</v>
      </c>
      <c r="M263">
        <f>'Linearisation Coefficients'!$B$6*$F263 ^3+ 'Linearisation Coefficients'!$C$6*$F263^2 + 'Linearisation Coefficients'!$D$6*$F263 + 'Linearisation Coefficients'!$E$6</f>
        <v>0.13745087261972605</v>
      </c>
    </row>
    <row r="264" spans="1:13" x14ac:dyDescent="0.2">
      <c r="A264">
        <v>2.62</v>
      </c>
      <c r="B264" s="28" cm="1">
        <f t="array" ref="B264:F264">TRANSPOSE(MMULT(MINVERSE('A matrix'!$B$15:$F$19),TRANSPOSE(Stimulus!V264:Z264)))</f>
        <v>0.84227355296434414</v>
      </c>
      <c r="C264">
        <v>1.2849646084903354E-2</v>
      </c>
      <c r="D264">
        <v>0.39383214414872425</v>
      </c>
      <c r="E264">
        <v>0.10668487559116713</v>
      </c>
      <c r="F264">
        <v>0.15048953756815764</v>
      </c>
      <c r="I264" s="28">
        <f>'Linearisation Coefficients'!$B$2*$B264^3 + 'Linearisation Coefficients'!$C$2*$B264^2 + 'Linearisation Coefficients'!$D$2*$B264 + 'Linearisation Coefficients'!$E$2</f>
        <v>0.83148297710205799</v>
      </c>
      <c r="J264">
        <f>'Linearisation Coefficients'!$B$3*$C264^3 + 'Linearisation Coefficients'!$C$3*$C264^2 + 'Linearisation Coefficients'!$D$3*$C264 + 'Linearisation Coefficients'!$E$3</f>
        <v>1.1590011825694599E-2</v>
      </c>
      <c r="K264">
        <f>'Linearisation Coefficients'!$B$4*$D264^3 + 'Linearisation Coefficients'!$C$4*$D264^2 + 'Linearisation Coefficients'!$D$4*$D264 + 'Linearisation Coefficients'!$E$4</f>
        <v>0.39456745237666824</v>
      </c>
      <c r="L264">
        <f>'Linearisation Coefficients'!$B$5*$E264^3 + 'Linearisation Coefficients'!$C$5*$E264^2 + 'Linearisation Coefficients'!$D$5*$E264 + 'Linearisation Coefficients'!$E$5</f>
        <v>8.6522517121082249E-2</v>
      </c>
      <c r="M264">
        <f>'Linearisation Coefficients'!$B$6*$F264 ^3+ 'Linearisation Coefficients'!$C$6*$F264^2 + 'Linearisation Coefficients'!$D$6*$F264 + 'Linearisation Coefficients'!$E$6</f>
        <v>0.1414472410531121</v>
      </c>
    </row>
    <row r="265" spans="1:13" x14ac:dyDescent="0.2">
      <c r="A265">
        <v>2.63</v>
      </c>
      <c r="B265" s="28" cm="1">
        <f t="array" ref="B265:F265">TRANSPOSE(MMULT(MINVERSE('A matrix'!$B$15:$F$19),TRANSPOSE(Stimulus!V265:Z265)))</f>
        <v>0.86448431371070544</v>
      </c>
      <c r="C265">
        <v>1.1040181532628951E-2</v>
      </c>
      <c r="D265">
        <v>0.40421750113533272</v>
      </c>
      <c r="E265">
        <v>9.1661699126188712E-2</v>
      </c>
      <c r="F265">
        <v>0.15445794795216311</v>
      </c>
      <c r="I265" s="28">
        <f>'Linearisation Coefficients'!$B$2*$B265^3 + 'Linearisation Coefficients'!$C$2*$B265^2 + 'Linearisation Coefficients'!$D$2*$B265 + 'Linearisation Coefficients'!$E$2</f>
        <v>0.8549026230124146</v>
      </c>
      <c r="J265">
        <f>'Linearisation Coefficients'!$B$3*$C265^3 + 'Linearisation Coefficients'!$C$3*$C265^2 + 'Linearisation Coefficients'!$D$3*$C265 + 'Linearisation Coefficients'!$E$3</f>
        <v>9.9562084259939287E-3</v>
      </c>
      <c r="K265">
        <f>'Linearisation Coefficients'!$B$4*$D265^3 + 'Linearisation Coefficients'!$C$4*$D265^2 + 'Linearisation Coefficients'!$D$4*$D265 + 'Linearisation Coefficients'!$E$4</f>
        <v>0.40496043711436397</v>
      </c>
      <c r="L265">
        <f>'Linearisation Coefficients'!$B$5*$E265^3 + 'Linearisation Coefficients'!$C$5*$E265^2 + 'Linearisation Coefficients'!$D$5*$E265 + 'Linearisation Coefficients'!$E$5</f>
        <v>7.4199314285979784E-2</v>
      </c>
      <c r="M265">
        <f>'Linearisation Coefficients'!$B$6*$F265 ^3+ 'Linearisation Coefficients'!$C$6*$F265^2 + 'Linearisation Coefficients'!$D$6*$F265 + 'Linearisation Coefficients'!$E$6</f>
        <v>0.14521662386677639</v>
      </c>
    </row>
    <row r="266" spans="1:13" x14ac:dyDescent="0.2">
      <c r="A266">
        <v>2.64</v>
      </c>
      <c r="B266" s="28" cm="1">
        <f t="array" ref="B266:F266">TRANSPOSE(MMULT(MINVERSE('A matrix'!$B$15:$F$19),TRANSPOSE(Stimulus!V266:Z266)))</f>
        <v>0.88525662138789496</v>
      </c>
      <c r="C266">
        <v>9.3479047646226887E-3</v>
      </c>
      <c r="D266">
        <v>0.41393026303155134</v>
      </c>
      <c r="E266">
        <v>7.7611480523461562E-2</v>
      </c>
      <c r="F266">
        <v>0.15816934903505586</v>
      </c>
      <c r="I266" s="28">
        <f>'Linearisation Coefficients'!$B$2*$B266^3 + 'Linearisation Coefficients'!$C$2*$B266^2 + 'Linearisation Coefficients'!$D$2*$B266 + 'Linearisation Coefficients'!$E$2</f>
        <v>0.87688227334124924</v>
      </c>
      <c r="J266">
        <f>'Linearisation Coefficients'!$B$3*$C266^3 + 'Linearisation Coefficients'!$C$3*$C266^2 + 'Linearisation Coefficients'!$D$3*$C266 + 'Linearisation Coefficients'!$E$3</f>
        <v>8.4287268169947142E-3</v>
      </c>
      <c r="K266">
        <f>'Linearisation Coefficients'!$B$4*$D266^3 + 'Linearisation Coefficients'!$C$4*$D266^2 + 'Linearisation Coefficients'!$D$4*$D266 + 'Linearisation Coefficients'!$E$4</f>
        <v>0.41467985292864951</v>
      </c>
      <c r="L266">
        <f>'Linearisation Coefficients'!$B$5*$E266^3 + 'Linearisation Coefficients'!$C$5*$E266^2 + 'Linearisation Coefficients'!$D$5*$E266 + 'Linearisation Coefficients'!$E$5</f>
        <v>6.2719321031984993E-2</v>
      </c>
      <c r="M266">
        <f>'Linearisation Coefficients'!$B$6*$F266 ^3+ 'Linearisation Coefficients'!$C$6*$F266^2 + 'Linearisation Coefficients'!$D$6*$F266 + 'Linearisation Coefficients'!$E$6</f>
        <v>0.14874375938949619</v>
      </c>
    </row>
    <row r="267" spans="1:13" x14ac:dyDescent="0.2">
      <c r="A267">
        <v>2.65</v>
      </c>
      <c r="B267" s="28" cm="1">
        <f t="array" ref="B267:F267">TRANSPOSE(MMULT(MINVERSE('A matrix'!$B$15:$F$19),TRANSPOSE(Stimulus!V267:Z267)))</f>
        <v>0.90450849718747306</v>
      </c>
      <c r="C267">
        <v>7.7794944241604547E-3</v>
      </c>
      <c r="D267">
        <v>0.42293209800351284</v>
      </c>
      <c r="E267">
        <v>6.4589669576878617E-2</v>
      </c>
      <c r="F267">
        <v>0.16160909361233899</v>
      </c>
      <c r="I267" s="28">
        <f>'Linearisation Coefficients'!$B$2*$B267^3 + 'Linearisation Coefficients'!$C$2*$B267^2 + 'Linearisation Coefficients'!$D$2*$B267 + 'Linearisation Coefficients'!$E$2</f>
        <v>0.89731979847785803</v>
      </c>
      <c r="J267">
        <f>'Linearisation Coefficients'!$B$3*$C267^3 + 'Linearisation Coefficients'!$C$3*$C267^2 + 'Linearisation Coefficients'!$D$3*$C267 + 'Linearisation Coefficients'!$E$3</f>
        <v>7.0134896279154448E-3</v>
      </c>
      <c r="K267">
        <f>'Linearisation Coefficients'!$B$4*$D267^3 + 'Linearisation Coefficients'!$C$4*$D267^2 + 'Linearisation Coefficients'!$D$4*$D267 + 'Linearisation Coefficients'!$E$4</f>
        <v>0.42368744476040998</v>
      </c>
      <c r="L267">
        <f>'Linearisation Coefficients'!$B$5*$E267^3 + 'Linearisation Coefficients'!$C$5*$E267^2 + 'Linearisation Coefficients'!$D$5*$E267 + 'Linearisation Coefficients'!$E$5</f>
        <v>5.2116758997844723E-2</v>
      </c>
      <c r="M267">
        <f>'Linearisation Coefficients'!$B$6*$F267 ^3+ 'Linearisation Coefficients'!$C$6*$F267^2 + 'Linearisation Coefficients'!$D$6*$F267 + 'Linearisation Coefficients'!$E$6</f>
        <v>0.15201434387560042</v>
      </c>
    </row>
    <row r="268" spans="1:13" x14ac:dyDescent="0.2">
      <c r="A268">
        <v>2.66</v>
      </c>
      <c r="B268" s="28" cm="1">
        <f t="array" ref="B268:F268">TRANSPOSE(MMULT(MINVERSE('A matrix'!$B$15:$F$19),TRANSPOSE(Stimulus!V268:Z268)))</f>
        <v>0.92216396275100831</v>
      </c>
      <c r="C268">
        <v>6.3411403103171282E-3</v>
      </c>
      <c r="D268">
        <v>0.43118747992113238</v>
      </c>
      <c r="E268">
        <v>5.2647657425143102E-2</v>
      </c>
      <c r="F268">
        <v>0.16476360658363659</v>
      </c>
      <c r="I268" s="28">
        <f>'Linearisation Coefficients'!$B$2*$B268^3 + 'Linearisation Coefficients'!$C$2*$B268^2 + 'Linearisation Coefficients'!$D$2*$B268 + 'Linearisation Coefficients'!$E$2</f>
        <v>0.91611933111921051</v>
      </c>
      <c r="J268">
        <f>'Linearisation Coefficients'!$B$3*$C268^3 + 'Linearisation Coefficients'!$C$3*$C268^2 + 'Linearisation Coefficients'!$D$3*$C268 + 'Linearisation Coefficients'!$E$3</f>
        <v>5.715979168632754E-3</v>
      </c>
      <c r="K268">
        <f>'Linearisation Coefficients'!$B$4*$D268^3 + 'Linearisation Coefficients'!$C$4*$D268^2 + 'Linearisation Coefficients'!$D$4*$D268 + 'Linearisation Coefficients'!$E$4</f>
        <v>0.43194776261645462</v>
      </c>
      <c r="L268">
        <f>'Linearisation Coefficients'!$B$5*$E268^3 + 'Linearisation Coefficients'!$C$5*$E268^2 + 'Linearisation Coefficients'!$D$5*$E268 + 'Linearisation Coefficients'!$E$5</f>
        <v>4.2423408128416419E-2</v>
      </c>
      <c r="M268">
        <f>'Linearisation Coefficients'!$B$6*$F268 ^3+ 'Linearisation Coefficients'!$C$6*$F268^2 + 'Linearisation Coefficients'!$D$6*$F268 + 'Linearisation Coefficients'!$E$6</f>
        <v>0.15501509415685044</v>
      </c>
    </row>
    <row r="269" spans="1:13" x14ac:dyDescent="0.2">
      <c r="A269">
        <v>2.67</v>
      </c>
      <c r="B269" s="28" cm="1">
        <f t="array" ref="B269:F269">TRANSPOSE(MMULT(MINVERSE('A matrix'!$B$15:$F$19),TRANSPOSE(Stimulus!V269:Z269)))</f>
        <v>0.9381533400219324</v>
      </c>
      <c r="C269">
        <v>5.0385189496589267E-3</v>
      </c>
      <c r="D269">
        <v>0.4386638285635045</v>
      </c>
      <c r="E269">
        <v>4.1832573734434275E-2</v>
      </c>
      <c r="F269">
        <v>0.16762043852741015</v>
      </c>
      <c r="I269" s="28">
        <f>'Linearisation Coefficients'!$B$2*$B269^3 + 'Linearisation Coefficients'!$C$2*$B269^2 + 'Linearisation Coefficients'!$D$2*$B269 + 'Linearisation Coefficients'!$E$2</f>
        <v>0.93319191534142121</v>
      </c>
      <c r="J269">
        <f>'Linearisation Coefficients'!$B$3*$C269^3 + 'Linearisation Coefficients'!$C$3*$C269^2 + 'Linearisation Coefficients'!$D$3*$C269 + 'Linearisation Coefficients'!$E$3</f>
        <v>4.5412173927146934E-3</v>
      </c>
      <c r="K269">
        <f>'Linearisation Coefficients'!$B$4*$D269^3 + 'Linearisation Coefficients'!$C$4*$D269^2 + 'Linearisation Coefficients'!$D$4*$D269 + 'Linearisation Coefficients'!$E$4</f>
        <v>0.43942830019905776</v>
      </c>
      <c r="L269">
        <f>'Linearisation Coefficients'!$B$5*$E269^3 + 'Linearisation Coefficients'!$C$5*$E269^2 + 'Linearisation Coefficients'!$D$5*$E269 + 'Linearisation Coefficients'!$E$5</f>
        <v>3.366851595388938E-2</v>
      </c>
      <c r="M269">
        <f>'Linearisation Coefficients'!$B$6*$F269 ^3+ 'Linearisation Coefficients'!$C$6*$F269^2 + 'Linearisation Coefficients'!$D$6*$F269 + 'Linearisation Coefficients'!$E$6</f>
        <v>0.15773380615540655</v>
      </c>
    </row>
    <row r="270" spans="1:13" x14ac:dyDescent="0.2">
      <c r="A270">
        <v>2.68</v>
      </c>
      <c r="B270" s="28" cm="1">
        <f t="array" ref="B270:F270">TRANSPOSE(MMULT(MINVERSE('A matrix'!$B$15:$F$19),TRANSPOSE(Stimulus!V270:Z270)))</f>
        <v>0.95241352623300979</v>
      </c>
      <c r="C270">
        <v>3.8767711935851212E-3</v>
      </c>
      <c r="D270">
        <v>0.44533163819815713</v>
      </c>
      <c r="E270">
        <v>3.2187100699136995E-2</v>
      </c>
      <c r="F270">
        <v>0.17016831483314016</v>
      </c>
      <c r="I270" s="28">
        <f>'Linearisation Coefficients'!$B$2*$B270^3 + 'Linearisation Coefficients'!$C$2*$B270^2 + 'Linearisation Coefficients'!$D$2*$B270 + 'Linearisation Coefficients'!$E$2</f>
        <v>0.94845612330196161</v>
      </c>
      <c r="J270">
        <f>'Linearisation Coefficients'!$B$3*$C270^3 + 'Linearisation Coefficients'!$C$3*$C270^2 + 'Linearisation Coefficients'!$D$3*$C270 + 'Linearisation Coefficients'!$E$3</f>
        <v>3.4937476085475671E-3</v>
      </c>
      <c r="K270">
        <f>'Linearisation Coefficients'!$B$4*$D270^3 + 'Linearisation Coefficients'!$C$4*$D270^2 + 'Linearisation Coefficients'!$D$4*$D270 + 'Linearisation Coefficients'!$E$4</f>
        <v>0.44609962202207404</v>
      </c>
      <c r="L270">
        <f>'Linearisation Coefficients'!$B$5*$E270^3 + 'Linearisation Coefficients'!$C$5*$E270^2 + 'Linearisation Coefficients'!$D$5*$E270 + 'Linearisation Coefficients'!$E$5</f>
        <v>2.5878692353350961E-2</v>
      </c>
      <c r="M270">
        <f>'Linearisation Coefficients'!$B$6*$F270 ^3+ 'Linearisation Coefficients'!$C$6*$F270^2 + 'Linearisation Coefficients'!$D$6*$F270 + 'Linearisation Coefficients'!$E$6</f>
        <v>0.16015940892503996</v>
      </c>
    </row>
    <row r="271" spans="1:13" x14ac:dyDescent="0.2">
      <c r="A271">
        <v>2.69</v>
      </c>
      <c r="B271" s="28" cm="1">
        <f t="array" ref="B271:F271">TRANSPOSE(MMULT(MINVERSE('A matrix'!$B$15:$F$19),TRANSPOSE(Stimulus!V271:Z271)))</f>
        <v>0.9648882429441259</v>
      </c>
      <c r="C271">
        <v>2.8604819297368689E-3</v>
      </c>
      <c r="D271">
        <v>0.45116459402669506</v>
      </c>
      <c r="E271">
        <v>2.3749304594723242E-2</v>
      </c>
      <c r="F271">
        <v>0.17239718019706196</v>
      </c>
      <c r="I271" s="28">
        <f>'Linearisation Coefficients'!$B$2*$B271^3 + 'Linearisation Coefficients'!$C$2*$B271^2 + 'Linearisation Coefficients'!$D$2*$B271 + 'Linearisation Coefficients'!$E$2</f>
        <v>0.96183863178698259</v>
      </c>
      <c r="J271">
        <f>'Linearisation Coefficients'!$B$3*$C271^3 + 'Linearisation Coefficients'!$C$3*$C271^2 + 'Linearisation Coefficients'!$D$3*$C271 + 'Linearisation Coefficients'!$E$3</f>
        <v>2.5776179875407223E-3</v>
      </c>
      <c r="K271">
        <f>'Linearisation Coefficients'!$B$4*$D271^3 + 'Linearisation Coefficients'!$C$4*$D271^2 + 'Linearisation Coefficients'!$D$4*$D271 + 'Linearisation Coefficients'!$E$4</f>
        <v>0.45193547851972471</v>
      </c>
      <c r="L271">
        <f>'Linearisation Coefficients'!$B$5*$E271^3 + 'Linearisation Coefficients'!$C$5*$E271^2 + 'Linearisation Coefficients'!$D$5*$E271 + 'Linearisation Coefficients'!$E$5</f>
        <v>1.9077794728777735E-2</v>
      </c>
      <c r="M271">
        <f>'Linearisation Coefficients'!$B$6*$F271 ^3+ 'Linearisation Coefficients'!$C$6*$F271^2 + 'Linearisation Coefficients'!$D$6*$F271 + 'Linearisation Coefficients'!$E$6</f>
        <v>0.16228201390836836</v>
      </c>
    </row>
    <row r="272" spans="1:13" x14ac:dyDescent="0.2">
      <c r="A272">
        <v>2.7</v>
      </c>
      <c r="B272" s="28" cm="1">
        <f t="array" ref="B272:F272">TRANSPOSE(MMULT(MINVERSE('A matrix'!$B$15:$F$19),TRANSPOSE(Stimulus!V272:Z272)))</f>
        <v>0.97552825814757704</v>
      </c>
      <c r="C272">
        <v>1.9936619875401684E-3</v>
      </c>
      <c r="D272">
        <v>0.45613967603728689</v>
      </c>
      <c r="E272">
        <v>1.6552485547555618E-2</v>
      </c>
      <c r="F272">
        <v>0.17429823830585589</v>
      </c>
      <c r="I272" s="28">
        <f>'Linearisation Coefficients'!$B$2*$B272^3 + 'Linearisation Coefficients'!$C$2*$B272^2 + 'Linearisation Coefficients'!$D$2*$B272 + 'Linearisation Coefficients'!$E$2</f>
        <v>0.97327475111328732</v>
      </c>
      <c r="J272">
        <f>'Linearisation Coefficients'!$B$3*$C272^3 + 'Linearisation Coefficients'!$C$3*$C272^2 + 'Linearisation Coefficients'!$D$3*$C272 + 'Linearisation Coefficients'!$E$3</f>
        <v>1.7963669127670004E-3</v>
      </c>
      <c r="K272">
        <f>'Linearisation Coefficients'!$B$4*$D272^3 + 'Linearisation Coefficients'!$C$4*$D272^2 + 'Linearisation Coefficients'!$D$4*$D272 + 'Linearisation Coefficients'!$E$4</f>
        <v>0.4569129086995502</v>
      </c>
      <c r="L272">
        <f>'Linearisation Coefficients'!$B$5*$E272^3 + 'Linearisation Coefficients'!$C$5*$E272^2 + 'Linearisation Coefficients'!$D$5*$E272 + 'Linearisation Coefficients'!$E$5</f>
        <v>1.3286808981655856E-2</v>
      </c>
      <c r="M272">
        <f>'Linearisation Coefficients'!$B$6*$F272 ^3+ 'Linearisation Coefficients'!$C$6*$F272^2 + 'Linearisation Coefficients'!$D$6*$F272 + 'Linearisation Coefficients'!$E$6</f>
        <v>0.16409295912155453</v>
      </c>
    </row>
    <row r="273" spans="1:13" x14ac:dyDescent="0.2">
      <c r="A273">
        <v>2.71</v>
      </c>
      <c r="B273" s="28" cm="1">
        <f t="array" ref="B273:F273">TRANSPOSE(MMULT(MINVERSE('A matrix'!$B$15:$F$19),TRANSPOSE(Stimulus!V273:Z273)))</f>
        <v>0.98429158056431598</v>
      </c>
      <c r="C273">
        <v>1.2797323092945123E-3</v>
      </c>
      <c r="D273">
        <v>0.46023724985413561</v>
      </c>
      <c r="E273">
        <v>1.0625046114498993E-2</v>
      </c>
      <c r="F273">
        <v>0.17586398655167734</v>
      </c>
      <c r="I273" s="28">
        <f>'Linearisation Coefficients'!$B$2*$B273^3 + 'Linearisation Coefficients'!$C$2*$B273^2 + 'Linearisation Coefficients'!$D$2*$B273 + 'Linearisation Coefficients'!$E$2</f>
        <v>0.98270889934355377</v>
      </c>
      <c r="J273">
        <f>'Linearisation Coefficients'!$B$3*$C273^3 + 'Linearisation Coefficients'!$C$3*$C273^2 + 'Linearisation Coefficients'!$D$3*$C273 + 'Linearisation Coefficients'!$E$3</f>
        <v>1.153010205917477E-3</v>
      </c>
      <c r="K273">
        <f>'Linearisation Coefficients'!$B$4*$D273^3 + 'Linearisation Coefficients'!$C$4*$D273^2 + 'Linearisation Coefficients'!$D$4*$D273 + 'Linearisation Coefficients'!$E$4</f>
        <v>0.46101232993844848</v>
      </c>
      <c r="L273">
        <f>'Linearisation Coefficients'!$B$5*$E273^3 + 'Linearisation Coefficients'!$C$5*$E273^2 + 'Linearisation Coefficients'!$D$5*$E273 + 'Linearisation Coefficients'!$E$5</f>
        <v>8.5237318819448918E-3</v>
      </c>
      <c r="M273">
        <f>'Linearisation Coefficients'!$B$6*$F273 ^3+ 'Linearisation Coefficients'!$C$6*$F273^2 + 'Linearisation Coefficients'!$D$6*$F273 + 'Linearisation Coefficients'!$E$6</f>
        <v>0.16558484800440418</v>
      </c>
    </row>
    <row r="274" spans="1:13" x14ac:dyDescent="0.2">
      <c r="A274">
        <v>2.72</v>
      </c>
      <c r="B274" s="28" cm="1">
        <f t="array" ref="B274:F274">TRANSPOSE(MMULT(MINVERSE('A matrix'!$B$15:$F$19),TRANSPOSE(Stimulus!V274:Z274)))</f>
        <v>0.99114362536434464</v>
      </c>
      <c r="C274">
        <v>7.2151044927654118E-4</v>
      </c>
      <c r="D274">
        <v>0.46344114422538951</v>
      </c>
      <c r="E274">
        <v>5.990379191006312E-3</v>
      </c>
      <c r="F274">
        <v>0.17708824564152231</v>
      </c>
      <c r="I274" s="28">
        <f>'Linearisation Coefficients'!$B$2*$B274^3 + 'Linearisation Coefficients'!$C$2*$B274^2 + 'Linearisation Coefficients'!$D$2*$B274 + 'Linearisation Coefficients'!$E$2</f>
        <v>0.99009501537007394</v>
      </c>
      <c r="J274">
        <f>'Linearisation Coefficients'!$B$3*$C274^3 + 'Linearisation Coefficients'!$C$3*$C274^2 + 'Linearisation Coefficients'!$D$3*$C274 + 'Linearisation Coefficients'!$E$3</f>
        <v>6.5003026509690321E-4</v>
      </c>
      <c r="K274">
        <f>'Linearisation Coefficients'!$B$4*$D274^3 + 'Linearisation Coefficients'!$C$4*$D274^2 + 'Linearisation Coefficients'!$D$4*$D274 + 'Linearisation Coefficients'!$E$4</f>
        <v>0.46421761457005023</v>
      </c>
      <c r="L274">
        <f>'Linearisation Coefficients'!$B$5*$E274^3 + 'Linearisation Coefficients'!$C$5*$E274^2 + 'Linearisation Coefficients'!$D$5*$E274 + 'Linearisation Coefficients'!$E$5</f>
        <v>4.8034603463227932E-3</v>
      </c>
      <c r="M274">
        <f>'Linearisation Coefficients'!$B$6*$F274 ^3+ 'Linearisation Coefficients'!$C$6*$F274^2 + 'Linearisation Coefficients'!$D$6*$F274 + 'Linearisation Coefficients'!$E$6</f>
        <v>0.16675158270293985</v>
      </c>
    </row>
    <row r="275" spans="1:13" x14ac:dyDescent="0.2">
      <c r="A275">
        <v>2.73</v>
      </c>
      <c r="B275" s="28" cm="1">
        <f t="array" ref="B275:F275">TRANSPOSE(MMULT(MINVERSE('A matrix'!$B$15:$F$19),TRANSPOSE(Stimulus!V275:Z275)))</f>
        <v>0.99605735065723899</v>
      </c>
      <c r="C275">
        <v>3.2119945414041395E-4</v>
      </c>
      <c r="D275">
        <v>0.46573871484368523</v>
      </c>
      <c r="E275">
        <v>2.6667756900466966E-3</v>
      </c>
      <c r="F275">
        <v>0.17796618398407399</v>
      </c>
      <c r="I275" s="28">
        <f>'Linearisation Coefficients'!$B$2*$B275^3 + 'Linearisation Coefficients'!$C$2*$B275^2 + 'Linearisation Coefficients'!$D$2*$B275 + 'Linearisation Coefficients'!$E$2</f>
        <v>0.99539690515623425</v>
      </c>
      <c r="J275">
        <f>'Linearisation Coefficients'!$B$3*$C275^3 + 'Linearisation Coefficients'!$C$3*$C275^2 + 'Linearisation Coefficients'!$D$3*$C275 + 'Linearisation Coefficients'!$E$3</f>
        <v>2.8936714075675029E-4</v>
      </c>
      <c r="K275">
        <f>'Linearisation Coefficients'!$B$4*$D275^3 + 'Linearisation Coefficients'!$C$4*$D275^2 + 'Linearisation Coefficients'!$D$4*$D275 + 'Linearisation Coefficients'!$E$4</f>
        <v>0.46651615296273424</v>
      </c>
      <c r="L275">
        <f>'Linearisation Coefficients'!$B$5*$E275^3 + 'Linearisation Coefficients'!$C$5*$E275^2 + 'Linearisation Coefficients'!$D$5*$E275 + 'Linearisation Coefficients'!$E$5</f>
        <v>2.1376928088447313E-3</v>
      </c>
      <c r="M275">
        <f>'Linearisation Coefficients'!$B$6*$F275 ^3+ 'Linearisation Coefficients'!$C$6*$F275^2 + 'Linearisation Coefficients'!$D$6*$F275 + 'Linearisation Coefficients'!$E$6</f>
        <v>0.16758839158305985</v>
      </c>
    </row>
    <row r="276" spans="1:13" x14ac:dyDescent="0.2">
      <c r="A276">
        <v>2.74</v>
      </c>
      <c r="B276" s="28" cm="1">
        <f t="array" ref="B276:F276">TRANSPOSE(MMULT(MINVERSE('A matrix'!$B$15:$F$19),TRANSPOSE(Stimulus!V276:Z276)))</f>
        <v>0.99901336421413633</v>
      </c>
      <c r="C276">
        <v>8.0379168499150611E-5</v>
      </c>
      <c r="D276">
        <v>0.46712089424745296</v>
      </c>
      <c r="E276">
        <v>6.6735235622816802E-4</v>
      </c>
      <c r="F276">
        <v>0.17849433675778636</v>
      </c>
      <c r="I276" s="28">
        <f>'Linearisation Coefficients'!$B$2*$B276^3 + 'Linearisation Coefficients'!$C$2*$B276^2 + 'Linearisation Coefficients'!$D$2*$B276 + 'Linearisation Coefficients'!$E$2</f>
        <v>0.99858851628210654</v>
      </c>
      <c r="J276">
        <f>'Linearisation Coefficients'!$B$3*$C276^3 + 'Linearisation Coefficients'!$C$3*$C276^2 + 'Linearisation Coefficients'!$D$3*$C276 + 'Linearisation Coefficients'!$E$3</f>
        <v>7.2411571942088913E-5</v>
      </c>
      <c r="K276">
        <f>'Linearisation Coefficients'!$B$4*$D276^3 + 'Linearisation Coefficients'!$C$4*$D276^2 + 'Linearisation Coefficients'!$D$4*$D276 + 'Linearisation Coefficients'!$E$4</f>
        <v>0.46789890284012703</v>
      </c>
      <c r="L276">
        <f>'Linearisation Coefficients'!$B$5*$E276^3 + 'Linearisation Coefficients'!$C$5*$E276^2 + 'Linearisation Coefficients'!$D$5*$E276 + 'Linearisation Coefficients'!$E$5</f>
        <v>5.3484729210284319E-4</v>
      </c>
      <c r="M276">
        <f>'Linearisation Coefficients'!$B$6*$F276 ^3+ 'Linearisation Coefficients'!$C$6*$F276^2 + 'Linearisation Coefficients'!$D$6*$F276 + 'Linearisation Coefficients'!$E$6</f>
        <v>0.16809185080751363</v>
      </c>
    </row>
    <row r="277" spans="1:13" x14ac:dyDescent="0.2">
      <c r="A277">
        <v>2.75</v>
      </c>
      <c r="B277" s="28" cm="1">
        <f t="array" ref="B277:F277">TRANSPOSE(MMULT(MINVERSE('A matrix'!$B$15:$F$19),TRANSPOSE(Stimulus!V277:Z277)))</f>
        <v>1.0000000000000002</v>
      </c>
      <c r="C277">
        <v>0</v>
      </c>
      <c r="D277">
        <v>0.46758222760604295</v>
      </c>
      <c r="E277">
        <v>4.4408920985006262E-16</v>
      </c>
      <c r="F277">
        <v>0.17867061958495134</v>
      </c>
      <c r="I277" s="28">
        <f>'Linearisation Coefficients'!$B$2*$B277^3 + 'Linearisation Coefficients'!$C$2*$B277^2 + 'Linearisation Coefficients'!$D$2*$B277 + 'Linearisation Coefficients'!$E$2</f>
        <v>0.9996541369034776</v>
      </c>
      <c r="J277">
        <f>'Linearisation Coefficients'!$B$3*$C277^3 + 'Linearisation Coefficients'!$C$3*$C277^2 + 'Linearisation Coefficients'!$D$3*$C277 + 'Linearisation Coefficients'!$E$3</f>
        <v>0</v>
      </c>
      <c r="K277">
        <f>'Linearisation Coefficients'!$B$4*$D277^3 + 'Linearisation Coefficients'!$C$4*$D277^2 + 'Linearisation Coefficients'!$D$4*$D277 + 'Linearisation Coefficients'!$E$4</f>
        <v>0.4683604246497301</v>
      </c>
      <c r="L277">
        <f>'Linearisation Coefficients'!$B$5*$E277^3 + 'Linearisation Coefficients'!$C$5*$E277^2 + 'Linearisation Coefficients'!$D$5*$E277 + 'Linearisation Coefficients'!$E$5</f>
        <v>3.558908569631868E-16</v>
      </c>
      <c r="M277">
        <f>'Linearisation Coefficients'!$B$6*$F277 ^3+ 'Linearisation Coefficients'!$C$6*$F277^2 + 'Linearisation Coefficients'!$D$6*$F277 + 'Linearisation Coefficients'!$E$6</f>
        <v>0.16825989984381487</v>
      </c>
    </row>
    <row r="278" spans="1:13" x14ac:dyDescent="0.2">
      <c r="A278">
        <v>2.76</v>
      </c>
      <c r="B278" s="28" cm="1">
        <f t="array" ref="B278:F278">TRANSPOSE(MMULT(MINVERSE('A matrix'!$B$15:$F$19),TRANSPOSE(Stimulus!V278:Z278)))</f>
        <v>0.99901336421413633</v>
      </c>
      <c r="C278">
        <v>8.0379168499150611E-5</v>
      </c>
      <c r="D278">
        <v>0.46712089424745296</v>
      </c>
      <c r="E278">
        <v>6.6735235622816802E-4</v>
      </c>
      <c r="F278">
        <v>0.17849433675778636</v>
      </c>
      <c r="I278" s="28">
        <f>'Linearisation Coefficients'!$B$2*$B278^3 + 'Linearisation Coefficients'!$C$2*$B278^2 + 'Linearisation Coefficients'!$D$2*$B278 + 'Linearisation Coefficients'!$E$2</f>
        <v>0.99858851628210654</v>
      </c>
      <c r="J278">
        <f>'Linearisation Coefficients'!$B$3*$C278^3 + 'Linearisation Coefficients'!$C$3*$C278^2 + 'Linearisation Coefficients'!$D$3*$C278 + 'Linearisation Coefficients'!$E$3</f>
        <v>7.2411571942088913E-5</v>
      </c>
      <c r="K278">
        <f>'Linearisation Coefficients'!$B$4*$D278^3 + 'Linearisation Coefficients'!$C$4*$D278^2 + 'Linearisation Coefficients'!$D$4*$D278 + 'Linearisation Coefficients'!$E$4</f>
        <v>0.46789890284012703</v>
      </c>
      <c r="L278">
        <f>'Linearisation Coefficients'!$B$5*$E278^3 + 'Linearisation Coefficients'!$C$5*$E278^2 + 'Linearisation Coefficients'!$D$5*$E278 + 'Linearisation Coefficients'!$E$5</f>
        <v>5.3484729210284319E-4</v>
      </c>
      <c r="M278">
        <f>'Linearisation Coefficients'!$B$6*$F278 ^3+ 'Linearisation Coefficients'!$C$6*$F278^2 + 'Linearisation Coefficients'!$D$6*$F278 + 'Linearisation Coefficients'!$E$6</f>
        <v>0.16809185080751363</v>
      </c>
    </row>
    <row r="279" spans="1:13" x14ac:dyDescent="0.2">
      <c r="A279">
        <v>2.77</v>
      </c>
      <c r="B279" s="28" cm="1">
        <f t="array" ref="B279:F279">TRANSPOSE(MMULT(MINVERSE('A matrix'!$B$15:$F$19),TRANSPOSE(Stimulus!V279:Z279)))</f>
        <v>0.99605735065723944</v>
      </c>
      <c r="C279">
        <v>3.211994541403862E-4</v>
      </c>
      <c r="D279">
        <v>0.46573871484368534</v>
      </c>
      <c r="E279">
        <v>2.6667756900464745E-3</v>
      </c>
      <c r="F279">
        <v>0.17796618398407404</v>
      </c>
      <c r="I279" s="28">
        <f>'Linearisation Coefficients'!$B$2*$B279^3 + 'Linearisation Coefficients'!$C$2*$B279^2 + 'Linearisation Coefficients'!$D$2*$B279 + 'Linearisation Coefficients'!$E$2</f>
        <v>0.9953969051562348</v>
      </c>
      <c r="J279">
        <f>'Linearisation Coefficients'!$B$3*$C279^3 + 'Linearisation Coefficients'!$C$3*$C279^2 + 'Linearisation Coefficients'!$D$3*$C279 + 'Linearisation Coefficients'!$E$3</f>
        <v>2.893671407567253E-4</v>
      </c>
      <c r="K279">
        <f>'Linearisation Coefficients'!$B$4*$D279^3 + 'Linearisation Coefficients'!$C$4*$D279^2 + 'Linearisation Coefficients'!$D$4*$D279 + 'Linearisation Coefficients'!$E$4</f>
        <v>0.46651615296273435</v>
      </c>
      <c r="L279">
        <f>'Linearisation Coefficients'!$B$5*$E279^3 + 'Linearisation Coefficients'!$C$5*$E279^2 + 'Linearisation Coefficients'!$D$5*$E279 + 'Linearisation Coefficients'!$E$5</f>
        <v>2.1376928088445535E-3</v>
      </c>
      <c r="M279">
        <f>'Linearisation Coefficients'!$B$6*$F279 ^3+ 'Linearisation Coefficients'!$C$6*$F279^2 + 'Linearisation Coefficients'!$D$6*$F279 + 'Linearisation Coefficients'!$E$6</f>
        <v>0.16758839158305991</v>
      </c>
    </row>
    <row r="280" spans="1:13" x14ac:dyDescent="0.2">
      <c r="A280">
        <v>2.78</v>
      </c>
      <c r="B280" s="28" cm="1">
        <f t="array" ref="B280:F280">TRANSPOSE(MMULT(MINVERSE('A matrix'!$B$15:$F$19),TRANSPOSE(Stimulus!V280:Z280)))</f>
        <v>0.99114362536434486</v>
      </c>
      <c r="C280">
        <v>7.2151044927651342E-4</v>
      </c>
      <c r="D280">
        <v>0.46344114422538962</v>
      </c>
      <c r="E280">
        <v>5.99037919100609E-3</v>
      </c>
      <c r="F280">
        <v>0.17708824564152237</v>
      </c>
      <c r="I280" s="28">
        <f>'Linearisation Coefficients'!$B$2*$B280^3 + 'Linearisation Coefficients'!$C$2*$B280^2 + 'Linearisation Coefficients'!$D$2*$B280 + 'Linearisation Coefficients'!$E$2</f>
        <v>0.99009501537007416</v>
      </c>
      <c r="J280">
        <f>'Linearisation Coefficients'!$B$3*$C280^3 + 'Linearisation Coefficients'!$C$3*$C280^2 + 'Linearisation Coefficients'!$D$3*$C280 + 'Linearisation Coefficients'!$E$3</f>
        <v>6.5003026509687816E-4</v>
      </c>
      <c r="K280">
        <f>'Linearisation Coefficients'!$B$4*$D280^3 + 'Linearisation Coefficients'!$C$4*$D280^2 + 'Linearisation Coefficients'!$D$4*$D280 + 'Linearisation Coefficients'!$E$4</f>
        <v>0.46421761457005034</v>
      </c>
      <c r="L280">
        <f>'Linearisation Coefficients'!$B$5*$E280^3 + 'Linearisation Coefficients'!$C$5*$E280^2 + 'Linearisation Coefficients'!$D$5*$E280 + 'Linearisation Coefficients'!$E$5</f>
        <v>4.8034603463226154E-3</v>
      </c>
      <c r="M280">
        <f>'Linearisation Coefficients'!$B$6*$F280 ^3+ 'Linearisation Coefficients'!$C$6*$F280^2 + 'Linearisation Coefficients'!$D$6*$F280 + 'Linearisation Coefficients'!$E$6</f>
        <v>0.16675158270293991</v>
      </c>
    </row>
    <row r="281" spans="1:13" x14ac:dyDescent="0.2">
      <c r="A281">
        <v>2.79</v>
      </c>
      <c r="B281" s="28" cm="1">
        <f t="array" ref="B281:F281">TRANSPOSE(MMULT(MINVERSE('A matrix'!$B$15:$F$19),TRANSPOSE(Stimulus!V281:Z281)))</f>
        <v>0.98429158056431598</v>
      </c>
      <c r="C281">
        <v>1.2797323092945123E-3</v>
      </c>
      <c r="D281">
        <v>0.46023724985413561</v>
      </c>
      <c r="E281">
        <v>1.0625046114498993E-2</v>
      </c>
      <c r="F281">
        <v>0.17586398655167734</v>
      </c>
      <c r="I281" s="28">
        <f>'Linearisation Coefficients'!$B$2*$B281^3 + 'Linearisation Coefficients'!$C$2*$B281^2 + 'Linearisation Coefficients'!$D$2*$B281 + 'Linearisation Coefficients'!$E$2</f>
        <v>0.98270889934355377</v>
      </c>
      <c r="J281">
        <f>'Linearisation Coefficients'!$B$3*$C281^3 + 'Linearisation Coefficients'!$C$3*$C281^2 + 'Linearisation Coefficients'!$D$3*$C281 + 'Linearisation Coefficients'!$E$3</f>
        <v>1.153010205917477E-3</v>
      </c>
      <c r="K281">
        <f>'Linearisation Coefficients'!$B$4*$D281^3 + 'Linearisation Coefficients'!$C$4*$D281^2 + 'Linearisation Coefficients'!$D$4*$D281 + 'Linearisation Coefficients'!$E$4</f>
        <v>0.46101232993844848</v>
      </c>
      <c r="L281">
        <f>'Linearisation Coefficients'!$B$5*$E281^3 + 'Linearisation Coefficients'!$C$5*$E281^2 + 'Linearisation Coefficients'!$D$5*$E281 + 'Linearisation Coefficients'!$E$5</f>
        <v>8.5237318819448918E-3</v>
      </c>
      <c r="M281">
        <f>'Linearisation Coefficients'!$B$6*$F281 ^3+ 'Linearisation Coefficients'!$C$6*$F281^2 + 'Linearisation Coefficients'!$D$6*$F281 + 'Linearisation Coefficients'!$E$6</f>
        <v>0.16558484800440418</v>
      </c>
    </row>
    <row r="282" spans="1:13" x14ac:dyDescent="0.2">
      <c r="A282">
        <v>2.8</v>
      </c>
      <c r="B282" s="28" cm="1">
        <f t="array" ref="B282:F282">TRANSPOSE(MMULT(MINVERSE('A matrix'!$B$15:$F$19),TRANSPOSE(Stimulus!V282:Z282)))</f>
        <v>0.97552825814757704</v>
      </c>
      <c r="C282">
        <v>1.9936619875401684E-3</v>
      </c>
      <c r="D282">
        <v>0.45613967603728689</v>
      </c>
      <c r="E282">
        <v>1.6552485547555618E-2</v>
      </c>
      <c r="F282">
        <v>0.17429823830585589</v>
      </c>
      <c r="I282" s="28">
        <f>'Linearisation Coefficients'!$B$2*$B282^3 + 'Linearisation Coefficients'!$C$2*$B282^2 + 'Linearisation Coefficients'!$D$2*$B282 + 'Linearisation Coefficients'!$E$2</f>
        <v>0.97327475111328732</v>
      </c>
      <c r="J282">
        <f>'Linearisation Coefficients'!$B$3*$C282^3 + 'Linearisation Coefficients'!$C$3*$C282^2 + 'Linearisation Coefficients'!$D$3*$C282 + 'Linearisation Coefficients'!$E$3</f>
        <v>1.7963669127670004E-3</v>
      </c>
      <c r="K282">
        <f>'Linearisation Coefficients'!$B$4*$D282^3 + 'Linearisation Coefficients'!$C$4*$D282^2 + 'Linearisation Coefficients'!$D$4*$D282 + 'Linearisation Coefficients'!$E$4</f>
        <v>0.4569129086995502</v>
      </c>
      <c r="L282">
        <f>'Linearisation Coefficients'!$B$5*$E282^3 + 'Linearisation Coefficients'!$C$5*$E282^2 + 'Linearisation Coefficients'!$D$5*$E282 + 'Linearisation Coefficients'!$E$5</f>
        <v>1.3286808981655856E-2</v>
      </c>
      <c r="M282">
        <f>'Linearisation Coefficients'!$B$6*$F282 ^3+ 'Linearisation Coefficients'!$C$6*$F282^2 + 'Linearisation Coefficients'!$D$6*$F282 + 'Linearisation Coefficients'!$E$6</f>
        <v>0.16409295912155453</v>
      </c>
    </row>
    <row r="283" spans="1:13" x14ac:dyDescent="0.2">
      <c r="A283">
        <v>2.81</v>
      </c>
      <c r="B283" s="28" cm="1">
        <f t="array" ref="B283:F283">TRANSPOSE(MMULT(MINVERSE('A matrix'!$B$15:$F$19),TRANSPOSE(Stimulus!V283:Z283)))</f>
        <v>0.96488824294412634</v>
      </c>
      <c r="C283">
        <v>2.8604819297368411E-3</v>
      </c>
      <c r="D283">
        <v>0.45116459402669518</v>
      </c>
      <c r="E283">
        <v>2.374930459472302E-2</v>
      </c>
      <c r="F283">
        <v>0.17239718019706202</v>
      </c>
      <c r="I283" s="28">
        <f>'Linearisation Coefficients'!$B$2*$B283^3 + 'Linearisation Coefficients'!$C$2*$B283^2 + 'Linearisation Coefficients'!$D$2*$B283 + 'Linearisation Coefficients'!$E$2</f>
        <v>0.96183863178698314</v>
      </c>
      <c r="J283">
        <f>'Linearisation Coefficients'!$B$3*$C283^3 + 'Linearisation Coefficients'!$C$3*$C283^2 + 'Linearisation Coefficients'!$D$3*$C283 + 'Linearisation Coefficients'!$E$3</f>
        <v>2.5776179875406971E-3</v>
      </c>
      <c r="K283">
        <f>'Linearisation Coefficients'!$B$4*$D283^3 + 'Linearisation Coefficients'!$C$4*$D283^2 + 'Linearisation Coefficients'!$D$4*$D283 + 'Linearisation Coefficients'!$E$4</f>
        <v>0.45193547851972482</v>
      </c>
      <c r="L283">
        <f>'Linearisation Coefficients'!$B$5*$E283^3 + 'Linearisation Coefficients'!$C$5*$E283^2 + 'Linearisation Coefficients'!$D$5*$E283 + 'Linearisation Coefficients'!$E$5</f>
        <v>1.9077794728777554E-2</v>
      </c>
      <c r="M283">
        <f>'Linearisation Coefficients'!$B$6*$F283 ^3+ 'Linearisation Coefficients'!$C$6*$F283^2 + 'Linearisation Coefficients'!$D$6*$F283 + 'Linearisation Coefficients'!$E$6</f>
        <v>0.16228201390836841</v>
      </c>
    </row>
    <row r="284" spans="1:13" x14ac:dyDescent="0.2">
      <c r="A284">
        <v>2.82</v>
      </c>
      <c r="B284" s="28" cm="1">
        <f t="array" ref="B284:F284">TRANSPOSE(MMULT(MINVERSE('A matrix'!$B$15:$F$19),TRANSPOSE(Stimulus!V284:Z284)))</f>
        <v>0.95241352623301045</v>
      </c>
      <c r="C284">
        <v>3.8767711935850935E-3</v>
      </c>
      <c r="D284">
        <v>0.44533163819815735</v>
      </c>
      <c r="E284">
        <v>3.218710069913655E-2</v>
      </c>
      <c r="F284">
        <v>0.17016831483314027</v>
      </c>
      <c r="I284" s="28">
        <f>'Linearisation Coefficients'!$B$2*$B284^3 + 'Linearisation Coefficients'!$C$2*$B284^2 + 'Linearisation Coefficients'!$D$2*$B284 + 'Linearisation Coefficients'!$E$2</f>
        <v>0.94845612330196227</v>
      </c>
      <c r="J284">
        <f>'Linearisation Coefficients'!$B$3*$C284^3 + 'Linearisation Coefficients'!$C$3*$C284^2 + 'Linearisation Coefficients'!$D$3*$C284 + 'Linearisation Coefficients'!$E$3</f>
        <v>3.493747608547542E-3</v>
      </c>
      <c r="K284">
        <f>'Linearisation Coefficients'!$B$4*$D284^3 + 'Linearisation Coefficients'!$C$4*$D284^2 + 'Linearisation Coefficients'!$D$4*$D284 + 'Linearisation Coefficients'!$E$4</f>
        <v>0.44609962202207426</v>
      </c>
      <c r="L284">
        <f>'Linearisation Coefficients'!$B$5*$E284^3 + 'Linearisation Coefficients'!$C$5*$E284^2 + 'Linearisation Coefficients'!$D$5*$E284 + 'Linearisation Coefficients'!$E$5</f>
        <v>2.5878692353350604E-2</v>
      </c>
      <c r="M284">
        <f>'Linearisation Coefficients'!$B$6*$F284 ^3+ 'Linearisation Coefficients'!$C$6*$F284^2 + 'Linearisation Coefficients'!$D$6*$F284 + 'Linearisation Coefficients'!$E$6</f>
        <v>0.16015940892504008</v>
      </c>
    </row>
    <row r="285" spans="1:13" x14ac:dyDescent="0.2">
      <c r="A285">
        <v>2.83</v>
      </c>
      <c r="B285" s="28" cm="1">
        <f t="array" ref="B285:F285">TRANSPOSE(MMULT(MINVERSE('A matrix'!$B$15:$F$19),TRANSPOSE(Stimulus!V285:Z285)))</f>
        <v>0.93815334002193262</v>
      </c>
      <c r="C285">
        <v>5.0385189496588989E-3</v>
      </c>
      <c r="D285">
        <v>0.43866382856350461</v>
      </c>
      <c r="E285">
        <v>4.1832573734434053E-2</v>
      </c>
      <c r="F285">
        <v>0.16762043852741021</v>
      </c>
      <c r="I285" s="28">
        <f>'Linearisation Coefficients'!$B$2*$B285^3 + 'Linearisation Coefficients'!$C$2*$B285^2 + 'Linearisation Coefficients'!$D$2*$B285 + 'Linearisation Coefficients'!$E$2</f>
        <v>0.93319191534142143</v>
      </c>
      <c r="J285">
        <f>'Linearisation Coefficients'!$B$3*$C285^3 + 'Linearisation Coefficients'!$C$3*$C285^2 + 'Linearisation Coefficients'!$D$3*$C285 + 'Linearisation Coefficients'!$E$3</f>
        <v>4.5412173927146682E-3</v>
      </c>
      <c r="K285">
        <f>'Linearisation Coefficients'!$B$4*$D285^3 + 'Linearisation Coefficients'!$C$4*$D285^2 + 'Linearisation Coefficients'!$D$4*$D285 + 'Linearisation Coefficients'!$E$4</f>
        <v>0.43942830019905788</v>
      </c>
      <c r="L285">
        <f>'Linearisation Coefficients'!$B$5*$E285^3 + 'Linearisation Coefficients'!$C$5*$E285^2 + 'Linearisation Coefficients'!$D$5*$E285 + 'Linearisation Coefficients'!$E$5</f>
        <v>3.36685159538892E-2</v>
      </c>
      <c r="M285">
        <f>'Linearisation Coefficients'!$B$6*$F285 ^3+ 'Linearisation Coefficients'!$C$6*$F285^2 + 'Linearisation Coefficients'!$D$6*$F285 + 'Linearisation Coefficients'!$E$6</f>
        <v>0.15773380615540661</v>
      </c>
    </row>
    <row r="286" spans="1:13" x14ac:dyDescent="0.2">
      <c r="A286">
        <v>2.84</v>
      </c>
      <c r="B286" s="28" cm="1">
        <f t="array" ref="B286:F286">TRANSPOSE(MMULT(MINVERSE('A matrix'!$B$15:$F$19),TRANSPOSE(Stimulus!V286:Z286)))</f>
        <v>0.92216396275100854</v>
      </c>
      <c r="C286">
        <v>6.3411403103171005E-3</v>
      </c>
      <c r="D286">
        <v>0.43118747992113249</v>
      </c>
      <c r="E286">
        <v>5.264765742514288E-2</v>
      </c>
      <c r="F286">
        <v>0.16476360658363665</v>
      </c>
      <c r="I286" s="28">
        <f>'Linearisation Coefficients'!$B$2*$B286^3 + 'Linearisation Coefficients'!$C$2*$B286^2 + 'Linearisation Coefficients'!$D$2*$B286 + 'Linearisation Coefficients'!$E$2</f>
        <v>0.91611933111921073</v>
      </c>
      <c r="J286">
        <f>'Linearisation Coefficients'!$B$3*$C286^3 + 'Linearisation Coefficients'!$C$3*$C286^2 + 'Linearisation Coefficients'!$D$3*$C286 + 'Linearisation Coefficients'!$E$3</f>
        <v>5.7159791686327288E-3</v>
      </c>
      <c r="K286">
        <f>'Linearisation Coefficients'!$B$4*$D286^3 + 'Linearisation Coefficients'!$C$4*$D286^2 + 'Linearisation Coefficients'!$D$4*$D286 + 'Linearisation Coefficients'!$E$4</f>
        <v>0.43194776261645473</v>
      </c>
      <c r="L286">
        <f>'Linearisation Coefficients'!$B$5*$E286^3 + 'Linearisation Coefficients'!$C$5*$E286^2 + 'Linearisation Coefficients'!$D$5*$E286 + 'Linearisation Coefficients'!$E$5</f>
        <v>4.2423408128416232E-2</v>
      </c>
      <c r="M286">
        <f>'Linearisation Coefficients'!$B$6*$F286 ^3+ 'Linearisation Coefficients'!$C$6*$F286^2 + 'Linearisation Coefficients'!$D$6*$F286 + 'Linearisation Coefficients'!$E$6</f>
        <v>0.1550150941568505</v>
      </c>
    </row>
    <row r="287" spans="1:13" x14ac:dyDescent="0.2">
      <c r="A287">
        <v>2.85</v>
      </c>
      <c r="B287" s="28" cm="1">
        <f t="array" ref="B287:F287">TRANSPOSE(MMULT(MINVERSE('A matrix'!$B$15:$F$19),TRANSPOSE(Stimulus!V287:Z287)))</f>
        <v>0.90450849718747373</v>
      </c>
      <c r="C287">
        <v>7.7794944241603992E-3</v>
      </c>
      <c r="D287">
        <v>0.42293209800351306</v>
      </c>
      <c r="E287">
        <v>6.4589669576878173E-2</v>
      </c>
      <c r="F287">
        <v>0.16160909361233911</v>
      </c>
      <c r="I287" s="28">
        <f>'Linearisation Coefficients'!$B$2*$B287^3 + 'Linearisation Coefficients'!$C$2*$B287^2 + 'Linearisation Coefficients'!$D$2*$B287 + 'Linearisation Coefficients'!$E$2</f>
        <v>0.8973197984778587</v>
      </c>
      <c r="J287">
        <f>'Linearisation Coefficients'!$B$3*$C287^3 + 'Linearisation Coefficients'!$C$3*$C287^2 + 'Linearisation Coefficients'!$D$3*$C287 + 'Linearisation Coefficients'!$E$3</f>
        <v>7.0134896279153945E-3</v>
      </c>
      <c r="K287">
        <f>'Linearisation Coefficients'!$B$4*$D287^3 + 'Linearisation Coefficients'!$C$4*$D287^2 + 'Linearisation Coefficients'!$D$4*$D287 + 'Linearisation Coefficients'!$E$4</f>
        <v>0.4236874447604102</v>
      </c>
      <c r="L287">
        <f>'Linearisation Coefficients'!$B$5*$E287^3 + 'Linearisation Coefficients'!$C$5*$E287^2 + 'Linearisation Coefficients'!$D$5*$E287 + 'Linearisation Coefficients'!$E$5</f>
        <v>5.2116758997844369E-2</v>
      </c>
      <c r="M287">
        <f>'Linearisation Coefficients'!$B$6*$F287 ^3+ 'Linearisation Coefficients'!$C$6*$F287^2 + 'Linearisation Coefficients'!$D$6*$F287 + 'Linearisation Coefficients'!$E$6</f>
        <v>0.15201434387560053</v>
      </c>
    </row>
    <row r="288" spans="1:13" x14ac:dyDescent="0.2">
      <c r="A288">
        <v>2.86</v>
      </c>
      <c r="B288" s="28" cm="1">
        <f t="array" ref="B288:F288">TRANSPOSE(MMULT(MINVERSE('A matrix'!$B$15:$F$19),TRANSPOSE(Stimulus!V288:Z288)))</f>
        <v>0.88525662138789585</v>
      </c>
      <c r="C288">
        <v>9.3479047646226332E-3</v>
      </c>
      <c r="D288">
        <v>0.41393026303155156</v>
      </c>
      <c r="E288">
        <v>7.7611480523461118E-2</v>
      </c>
      <c r="F288">
        <v>0.15816934903505597</v>
      </c>
      <c r="I288" s="28">
        <f>'Linearisation Coefficients'!$B$2*$B288^3 + 'Linearisation Coefficients'!$C$2*$B288^2 + 'Linearisation Coefficients'!$D$2*$B288 + 'Linearisation Coefficients'!$E$2</f>
        <v>0.87688227334125013</v>
      </c>
      <c r="J288">
        <f>'Linearisation Coefficients'!$B$3*$C288^3 + 'Linearisation Coefficients'!$C$3*$C288^2 + 'Linearisation Coefficients'!$D$3*$C288 + 'Linearisation Coefficients'!$E$3</f>
        <v>8.4287268169946639E-3</v>
      </c>
      <c r="K288">
        <f>'Linearisation Coefficients'!$B$4*$D288^3 + 'Linearisation Coefficients'!$C$4*$D288^2 + 'Linearisation Coefficients'!$D$4*$D288 + 'Linearisation Coefficients'!$E$4</f>
        <v>0.41467985292864973</v>
      </c>
      <c r="L288">
        <f>'Linearisation Coefficients'!$B$5*$E288^3 + 'Linearisation Coefficients'!$C$5*$E288^2 + 'Linearisation Coefficients'!$D$5*$E288 + 'Linearisation Coefficients'!$E$5</f>
        <v>6.2719321031984632E-2</v>
      </c>
      <c r="M288">
        <f>'Linearisation Coefficients'!$B$6*$F288 ^3+ 'Linearisation Coefficients'!$C$6*$F288^2 + 'Linearisation Coefficients'!$D$6*$F288 + 'Linearisation Coefficients'!$E$6</f>
        <v>0.1487437593894963</v>
      </c>
    </row>
    <row r="289" spans="1:13" x14ac:dyDescent="0.2">
      <c r="A289">
        <v>2.87</v>
      </c>
      <c r="B289" s="28" cm="1">
        <f t="array" ref="B289:F289">TRANSPOSE(MMULT(MINVERSE('A matrix'!$B$15:$F$19),TRANSPOSE(Stimulus!V289:Z289)))</f>
        <v>0.86448431371070589</v>
      </c>
      <c r="C289">
        <v>1.1040181532628895E-2</v>
      </c>
      <c r="D289">
        <v>0.40421750113533306</v>
      </c>
      <c r="E289">
        <v>9.1661699126188267E-2</v>
      </c>
      <c r="F289">
        <v>0.15445794795216322</v>
      </c>
      <c r="I289" s="28">
        <f>'Linearisation Coefficients'!$B$2*$B289^3 + 'Linearisation Coefficients'!$C$2*$B289^2 + 'Linearisation Coefficients'!$D$2*$B289 + 'Linearisation Coefficients'!$E$2</f>
        <v>0.85490262301241504</v>
      </c>
      <c r="J289">
        <f>'Linearisation Coefficients'!$B$3*$C289^3 + 'Linearisation Coefficients'!$C$3*$C289^2 + 'Linearisation Coefficients'!$D$3*$C289 + 'Linearisation Coefficients'!$E$3</f>
        <v>9.9562084259938784E-3</v>
      </c>
      <c r="K289">
        <f>'Linearisation Coefficients'!$B$4*$D289^3 + 'Linearisation Coefficients'!$C$4*$D289^2 + 'Linearisation Coefficients'!$D$4*$D289 + 'Linearisation Coefficients'!$E$4</f>
        <v>0.4049604371143643</v>
      </c>
      <c r="L289">
        <f>'Linearisation Coefficients'!$B$5*$E289^3 + 'Linearisation Coefficients'!$C$5*$E289^2 + 'Linearisation Coefficients'!$D$5*$E289 + 'Linearisation Coefficients'!$E$5</f>
        <v>7.4199314285979423E-2</v>
      </c>
      <c r="M289">
        <f>'Linearisation Coefficients'!$B$6*$F289 ^3+ 'Linearisation Coefficients'!$C$6*$F289^2 + 'Linearisation Coefficients'!$D$6*$F289 + 'Linearisation Coefficients'!$E$6</f>
        <v>0.1452166238667765</v>
      </c>
    </row>
    <row r="290" spans="1:13" x14ac:dyDescent="0.2">
      <c r="A290">
        <v>2.88</v>
      </c>
      <c r="B290" s="28" cm="1">
        <f t="array" ref="B290:F290">TRANSPOSE(MMULT(MINVERSE('A matrix'!$B$15:$F$19),TRANSPOSE(Stimulus!V290:Z290)))</f>
        <v>0.84227355296434459</v>
      </c>
      <c r="C290">
        <v>1.2849646084903299E-2</v>
      </c>
      <c r="D290">
        <v>0.39383214414872458</v>
      </c>
      <c r="E290">
        <v>0.10668487559116668</v>
      </c>
      <c r="F290">
        <v>0.15048953756815775</v>
      </c>
      <c r="I290" s="28">
        <f>'Linearisation Coefficients'!$B$2*$B290^3 + 'Linearisation Coefficients'!$C$2*$B290^2 + 'Linearisation Coefficients'!$D$2*$B290 + 'Linearisation Coefficients'!$E$2</f>
        <v>0.83148297710205843</v>
      </c>
      <c r="J290">
        <f>'Linearisation Coefficients'!$B$3*$C290^3 + 'Linearisation Coefficients'!$C$3*$C290^2 + 'Linearisation Coefficients'!$D$3*$C290 + 'Linearisation Coefficients'!$E$3</f>
        <v>1.1590011825694548E-2</v>
      </c>
      <c r="K290">
        <f>'Linearisation Coefficients'!$B$4*$D290^3 + 'Linearisation Coefficients'!$C$4*$D290^2 + 'Linearisation Coefficients'!$D$4*$D290 + 'Linearisation Coefficients'!$E$4</f>
        <v>0.39456745237666857</v>
      </c>
      <c r="L290">
        <f>'Linearisation Coefficients'!$B$5*$E290^3 + 'Linearisation Coefficients'!$C$5*$E290^2 + 'Linearisation Coefficients'!$D$5*$E290 + 'Linearisation Coefficients'!$E$5</f>
        <v>8.6522517121081888E-2</v>
      </c>
      <c r="M290">
        <f>'Linearisation Coefficients'!$B$6*$F290 ^3+ 'Linearisation Coefficients'!$C$6*$F290^2 + 'Linearisation Coefficients'!$D$6*$F290 + 'Linearisation Coefficients'!$E$6</f>
        <v>0.14144724105311218</v>
      </c>
    </row>
    <row r="291" spans="1:13" x14ac:dyDescent="0.2">
      <c r="A291">
        <v>2.89</v>
      </c>
      <c r="B291" s="28" cm="1">
        <f t="array" ref="B291:F291">TRANSPOSE(MMULT(MINVERSE('A matrix'!$B$15:$F$19),TRANSPOSE(Stimulus!V291:Z291)))</f>
        <v>0.81871199487434509</v>
      </c>
      <c r="C291">
        <v>1.4769157291523838E-2</v>
      </c>
      <c r="D291">
        <v>0.38281517833113343</v>
      </c>
      <c r="E291">
        <v>0.12262172030432628</v>
      </c>
      <c r="F291">
        <v>0.14627977938583075</v>
      </c>
      <c r="I291" s="28">
        <f>'Linearisation Coefficients'!$B$2*$B291^3 + 'Linearisation Coefficients'!$C$2*$B291^2 + 'Linearisation Coefficients'!$D$2*$B291 + 'Linearisation Coefficients'!$E$2</f>
        <v>0.80673105401213574</v>
      </c>
      <c r="J291">
        <f>'Linearisation Coefficients'!$B$3*$C291^3 + 'Linearisation Coefficients'!$C$3*$C291^2 + 'Linearisation Coefficients'!$D$3*$C291 + 'Linearisation Coefficients'!$E$3</f>
        <v>1.3323795797861963E-2</v>
      </c>
      <c r="K291">
        <f>'Linearisation Coefficients'!$B$4*$D291^3 + 'Linearisation Coefficients'!$C$4*$D291^2 + 'Linearisation Coefficients'!$D$4*$D291 + 'Linearisation Coefficients'!$E$4</f>
        <v>0.38354180923464881</v>
      </c>
      <c r="L291">
        <f>'Linearisation Coefficients'!$B$5*$E291^3 + 'Linearisation Coefficients'!$C$5*$E291^2 + 'Linearisation Coefficients'!$D$5*$E291 + 'Linearisation Coefficients'!$E$5</f>
        <v>9.9652338205988913E-2</v>
      </c>
      <c r="M291">
        <f>'Linearisation Coefficients'!$B$6*$F291 ^3+ 'Linearisation Coefficients'!$C$6*$F291^2 + 'Linearisation Coefficients'!$D$6*$F291 + 'Linearisation Coefficients'!$E$6</f>
        <v>0.13745087261972613</v>
      </c>
    </row>
    <row r="292" spans="1:13" x14ac:dyDescent="0.2">
      <c r="A292">
        <v>2.9</v>
      </c>
      <c r="B292" s="28" cm="1">
        <f t="array" ref="B292:F292">TRANSPOSE(MMULT(MINVERSE('A matrix'!$B$15:$F$19),TRANSPOSE(Stimulus!V292:Z292)))</f>
        <v>0.79389262614623712</v>
      </c>
      <c r="C292">
        <v>1.6791139718699222E-2</v>
      </c>
      <c r="D292">
        <v>0.37121008261346899</v>
      </c>
      <c r="E292">
        <v>0.13940933782043574</v>
      </c>
      <c r="F292">
        <v>0.14184528739747232</v>
      </c>
      <c r="I292" s="28">
        <f>'Linearisation Coefficients'!$B$2*$B292^3 + 'Linearisation Coefficients'!$C$2*$B292^2 + 'Linearisation Coefficients'!$D$2*$B292 + 'Linearisation Coefficients'!$E$2</f>
        <v>0.78075947088309972</v>
      </c>
      <c r="J292">
        <f>'Linearisation Coefficients'!$B$3*$C292^3 + 'Linearisation Coefficients'!$C$3*$C292^2 + 'Linearisation Coefficients'!$D$3*$C292 + 'Linearisation Coefficients'!$E$3</f>
        <v>1.5150823898290929E-2</v>
      </c>
      <c r="K292">
        <f>'Linearisation Coefficients'!$B$4*$D292^3 + 'Linearisation Coefficients'!$C$4*$D292^2 + 'Linearisation Coefficients'!$D$4*$D292 + 'Linearisation Coefficients'!$E$4</f>
        <v>0.37192691366290914</v>
      </c>
      <c r="L292">
        <f>'Linearisation Coefficients'!$B$5*$E292^3 + 'Linearisation Coefficients'!$C$5*$E292^2 + 'Linearisation Coefficients'!$D$5*$E292 + 'Linearisation Coefficients'!$E$5</f>
        <v>0.11354986654997246</v>
      </c>
      <c r="M292">
        <f>'Linearisation Coefficients'!$B$6*$F292 ^3+ 'Linearisation Coefficients'!$C$6*$F292^2 + 'Linearisation Coefficients'!$D$6*$F292 + 'Linearisation Coefficients'!$E$6</f>
        <v>0.1332436717229627</v>
      </c>
    </row>
    <row r="293" spans="1:13" x14ac:dyDescent="0.2">
      <c r="A293">
        <v>2.91</v>
      </c>
      <c r="B293" s="28" cm="1">
        <f t="array" ref="B293:F293">TRANSPOSE(MMULT(MINVERSE('A matrix'!$B$15:$F$19),TRANSPOSE(Stimulus!V293:Z293)))</f>
        <v>0.76791339748949872</v>
      </c>
      <c r="C293">
        <v>1.8907613525545319E-2</v>
      </c>
      <c r="D293">
        <v>0.35906265700666451</v>
      </c>
      <c r="E293">
        <v>0.15698147508269233</v>
      </c>
      <c r="F293">
        <v>0.13720356251703375</v>
      </c>
      <c r="I293" s="28">
        <f>'Linearisation Coefficients'!$B$2*$B293^3 + 'Linearisation Coefficients'!$C$2*$B293^2 + 'Linearisation Coefficients'!$D$2*$B293 + 'Linearisation Coefficients'!$E$2</f>
        <v>0.75368504474865361</v>
      </c>
      <c r="J293">
        <f>'Linearisation Coefficients'!$B$3*$C293^3 + 'Linearisation Coefficients'!$C$3*$C293^2 + 'Linearisation Coefficients'!$D$3*$C293 + 'Linearisation Coefficients'!$E$3</f>
        <v>1.7063989385914084E-2</v>
      </c>
      <c r="K293">
        <f>'Linearisation Coefficients'!$B$4*$D293^3 + 'Linearisation Coefficients'!$C$4*$D293^2 + 'Linearisation Coefficients'!$D$4*$D293 + 'Linearisation Coefficients'!$E$4</f>
        <v>0.35976849730493199</v>
      </c>
      <c r="L293">
        <f>'Linearisation Coefficients'!$B$5*$E293^3 + 'Linearisation Coefficients'!$C$5*$E293^2 + 'Linearisation Coefficients'!$D$5*$E293 + 'Linearisation Coefficients'!$E$5</f>
        <v>0.12817389747401312</v>
      </c>
      <c r="M293">
        <f>'Linearisation Coefficients'!$B$6*$F293 ^3+ 'Linearisation Coefficients'!$C$6*$F293^2 + 'Linearisation Coefficients'!$D$6*$F293 + 'Linearisation Coefficients'!$E$6</f>
        <v>0.12884261313997061</v>
      </c>
    </row>
    <row r="294" spans="1:13" x14ac:dyDescent="0.2">
      <c r="A294">
        <v>2.92</v>
      </c>
      <c r="B294" s="28" cm="1">
        <f t="array" ref="B294:F294">TRANSPOSE(MMULT(MINVERSE('A matrix'!$B$15:$F$19),TRANSPOSE(Stimulus!V294:Z294)))</f>
        <v>0.74087683705085849</v>
      </c>
      <c r="C294">
        <v>2.1110225956871398E-2</v>
      </c>
      <c r="D294">
        <v>0.34642084184995947</v>
      </c>
      <c r="E294">
        <v>0.17526878289326753</v>
      </c>
      <c r="F294">
        <v>0.13237292351201591</v>
      </c>
      <c r="I294" s="28">
        <f>'Linearisation Coefficients'!$B$2*$B294^3 + 'Linearisation Coefficients'!$C$2*$B294^2 + 'Linearisation Coefficients'!$D$2*$B294 + 'Linearisation Coefficients'!$E$2</f>
        <v>0.7256280923376085</v>
      </c>
      <c r="J294">
        <f>'Linearisation Coefficients'!$B$3*$C294^3 + 'Linearisation Coefficients'!$C$3*$C294^2 + 'Linearisation Coefficients'!$D$3*$C294 + 'Linearisation Coefficients'!$E$3</f>
        <v>1.9055841645172253E-2</v>
      </c>
      <c r="K294">
        <f>'Linearisation Coefficients'!$B$4*$D294^3 + 'Linearisation Coefficients'!$C$4*$D294^2 + 'Linearisation Coefficients'!$D$4*$D294 + 'Linearisation Coefficients'!$E$4</f>
        <v>0.34711443855656188</v>
      </c>
      <c r="L294">
        <f>'Linearisation Coefficients'!$B$5*$E294^3 + 'Linearisation Coefficients'!$C$5*$E294^2 + 'Linearisation Coefficients'!$D$5*$E294 + 'Linearisation Coefficients'!$E$5</f>
        <v>0.14348093373911219</v>
      </c>
      <c r="M294">
        <f>'Linearisation Coefficients'!$B$6*$F294 ^3+ 'Linearisation Coefficients'!$C$6*$F294^2 + 'Linearisation Coefficients'!$D$6*$F294 + 'Linearisation Coefficients'!$E$6</f>
        <v>0.12426542035626365</v>
      </c>
    </row>
    <row r="295" spans="1:13" x14ac:dyDescent="0.2">
      <c r="A295">
        <v>2.93</v>
      </c>
      <c r="B295" s="28" cm="1">
        <f t="array" ref="B295:F295">TRANSPOSE(MMULT(MINVERSE('A matrix'!$B$15:$F$19),TRANSPOSE(Stimulus!V295:Z295)))</f>
        <v>0.71288964578253555</v>
      </c>
      <c r="C295">
        <v>2.3390284307689052E-2</v>
      </c>
      <c r="D295">
        <v>0.33333452861228086</v>
      </c>
      <c r="E295">
        <v>0.19419908960291021</v>
      </c>
      <c r="F295">
        <v>0.12737243470766213</v>
      </c>
      <c r="I295" s="28">
        <f>'Linearisation Coefficients'!$B$2*$B295^3 + 'Linearisation Coefficients'!$C$2*$B295^2 + 'Linearisation Coefficients'!$D$2*$B295 + 'Linearisation Coefficients'!$E$2</f>
        <v>0.69671173553120758</v>
      </c>
      <c r="J295">
        <f>'Linearisation Coefficients'!$B$3*$C295^3 + 'Linearisation Coefficients'!$C$3*$C295^2 + 'Linearisation Coefficients'!$D$3*$C295 + 'Linearisation Coefficients'!$E$3</f>
        <v>2.1118614022610553E-2</v>
      </c>
      <c r="K295">
        <f>'Linearisation Coefficients'!$B$4*$D295^3 + 'Linearisation Coefficients'!$C$4*$D295^2 + 'Linearisation Coefficients'!$D$4*$D295 + 'Linearisation Coefficients'!$E$4</f>
        <v>0.33401457520536876</v>
      </c>
      <c r="L295">
        <f>'Linearisation Coefficients'!$B$5*$E295^3 + 'Linearisation Coefficients'!$C$5*$E295^2 + 'Linearisation Coefficients'!$D$5*$E295 + 'Linearisation Coefficients'!$E$5</f>
        <v>0.15942516247305796</v>
      </c>
      <c r="M295">
        <f>'Linearisation Coefficients'!$B$6*$F295 ^3+ 'Linearisation Coefficients'!$C$6*$F295^2 + 'Linearisation Coefficients'!$D$6*$F295 + 'Linearisation Coefficients'!$E$6</f>
        <v>0.11953048998882548</v>
      </c>
    </row>
    <row r="296" spans="1:13" x14ac:dyDescent="0.2">
      <c r="A296">
        <v>2.94</v>
      </c>
      <c r="B296" s="28" cm="1">
        <f t="array" ref="B296:F296">TRANSPOSE(MMULT(MINVERSE('A matrix'!$B$15:$F$19),TRANSPOSE(Stimulus!V296:Z296)))</f>
        <v>0.68406227634234051</v>
      </c>
      <c r="C296">
        <v>2.5738790229346747E-2</v>
      </c>
      <c r="D296">
        <v>0.319855362993412</v>
      </c>
      <c r="E296">
        <v>0.21369768593946881</v>
      </c>
      <c r="F296">
        <v>0.12222183074877813</v>
      </c>
      <c r="I296" s="28">
        <f>'Linearisation Coefficients'!$B$2*$B296^3 + 'Linearisation Coefficients'!$C$2*$B296^2 + 'Linearisation Coefficients'!$D$2*$B296 + 'Linearisation Coefficients'!$E$2</f>
        <v>0.66706121894176718</v>
      </c>
      <c r="J296">
        <f>'Linearisation Coefficients'!$B$3*$C296^3 + 'Linearisation Coefficients'!$C$3*$C296^2 + 'Linearisation Coefficients'!$D$3*$C296 + 'Linearisation Coefficients'!$E$3</f>
        <v>2.3244252992352523E-2</v>
      </c>
      <c r="K296">
        <f>'Linearisation Coefficients'!$B$4*$D296^3 + 'Linearisation Coefficients'!$C$4*$D296^2 + 'Linearisation Coefficients'!$D$4*$D296 + 'Linearisation Coefficients'!$E$4</f>
        <v>0.32052050934258541</v>
      </c>
      <c r="L296">
        <f>'Linearisation Coefficients'!$B$5*$E296^3 + 'Linearisation Coefficients'!$C$5*$E296^2 + 'Linearisation Coefficients'!$D$5*$E296 + 'Linearisation Coefficients'!$E$5</f>
        <v>0.17595841001362419</v>
      </c>
      <c r="M296">
        <f>'Linearisation Coefficients'!$B$6*$F296 ^3+ 'Linearisation Coefficients'!$C$6*$F296^2 + 'Linearisation Coefficients'!$D$6*$F296 + 'Linearisation Coefficients'!$E$6</f>
        <v>0.11465681393322294</v>
      </c>
    </row>
    <row r="297" spans="1:13" x14ac:dyDescent="0.2">
      <c r="A297">
        <v>2.95</v>
      </c>
      <c r="B297" s="28" cm="1">
        <f t="array" ref="B297:F297">TRANSPOSE(MMULT(MINVERSE('A matrix'!$B$15:$F$19),TRANSPOSE(Stimulus!V297:Z297)))</f>
        <v>0.65450849718747373</v>
      </c>
      <c r="C297">
        <v>2.8146475241902585E-2</v>
      </c>
      <c r="D297">
        <v>0.30603654110200229</v>
      </c>
      <c r="E297">
        <v>0.23368761985126874</v>
      </c>
      <c r="F297">
        <v>0.1169414387161013</v>
      </c>
      <c r="I297" s="28">
        <f>'Linearisation Coefficients'!$B$2*$B297^3 + 'Linearisation Coefficients'!$C$2*$B297^2 + 'Linearisation Coefficients'!$D$2*$B297 + 'Linearisation Coefficients'!$E$2</f>
        <v>0.63680324544236666</v>
      </c>
      <c r="J297">
        <f>'Linearisation Coefficients'!$B$3*$C297^3 + 'Linearisation Coefficients'!$C$3*$C297^2 + 'Linearisation Coefficients'!$D$3*$C297 + 'Linearisation Coefficients'!$E$3</f>
        <v>2.542444855875672E-2</v>
      </c>
      <c r="K297">
        <f>'Linearisation Coefficients'!$B$4*$D297^3 + 'Linearisation Coefficients'!$C$4*$D297^2 + 'Linearisation Coefficients'!$D$4*$D297 + 'Linearisation Coefficients'!$E$4</f>
        <v>0.30668540529265165</v>
      </c>
      <c r="L297">
        <f>'Linearisation Coefficients'!$B$5*$E297^3 + 'Linearisation Coefficients'!$C$5*$E297^2 + 'Linearisation Coefficients'!$D$5*$E297 + 'Linearisation Coefficients'!$E$5</f>
        <v>0.19303007825959356</v>
      </c>
      <c r="M297">
        <f>'Linearisation Coefficients'!$B$6*$F297 ^3+ 'Linearisation Coefficients'!$C$6*$F297^2 + 'Linearisation Coefficients'!$D$6*$F297 + 'Linearisation Coefficients'!$E$6</f>
        <v>0.10966389962496267</v>
      </c>
    </row>
    <row r="298" spans="1:13" x14ac:dyDescent="0.2">
      <c r="A298">
        <v>2.96</v>
      </c>
      <c r="B298" s="28" cm="1">
        <f t="array" ref="B298:F298">TRANSPOSE(MMULT(MINVERSE('A matrix'!$B$15:$F$19),TRANSPOSE(Stimulus!V298:Z298)))</f>
        <v>0.62434494358242709</v>
      </c>
      <c r="C298">
        <v>3.0603837312578236E-2</v>
      </c>
      <c r="D298">
        <v>0.2919325995148403</v>
      </c>
      <c r="E298">
        <v>0.25409000020168881</v>
      </c>
      <c r="F298">
        <v>0.1115520979046038</v>
      </c>
      <c r="I298" s="28">
        <f>'Linearisation Coefficients'!$B$2*$B298^3 + 'Linearisation Coefficients'!$C$2*$B298^2 + 'Linearisation Coefficients'!$D$2*$B298 + 'Linearisation Coefficients'!$E$2</f>
        <v>0.60606533476763913</v>
      </c>
      <c r="J298">
        <f>'Linearisation Coefficients'!$B$3*$C298^3 + 'Linearisation Coefficients'!$C$3*$C298^2 + 'Linearisation Coefficients'!$D$3*$C298 + 'Linearisation Coefficients'!$E$3</f>
        <v>2.765066579819361E-2</v>
      </c>
      <c r="K298">
        <f>'Linearisation Coefficients'!$B$4*$D298^3 + 'Linearisation Coefficients'!$C$4*$D298^2 + 'Linearisation Coefficients'!$D$4*$D298 + 'Linearisation Coefficients'!$E$4</f>
        <v>0.29256378133125582</v>
      </c>
      <c r="L298">
        <f>'Linearisation Coefficients'!$B$5*$E298^3 + 'Linearisation Coefficients'!$C$5*$E298^2 + 'Linearisation Coefficients'!$D$5*$E298 + 'Linearisation Coefficients'!$E$5</f>
        <v>0.21058706753164899</v>
      </c>
      <c r="M298">
        <f>'Linearisation Coefficients'!$B$6*$F298 ^3+ 'Linearisation Coefficients'!$C$6*$F298^2 + 'Linearisation Coefficients'!$D$6*$F298 + 'Linearisation Coefficients'!$E$6</f>
        <v>0.10457168880427775</v>
      </c>
    </row>
    <row r="299" spans="1:13" x14ac:dyDescent="0.2">
      <c r="A299">
        <v>2.97</v>
      </c>
      <c r="B299" s="28" cm="1">
        <f t="array" ref="B299:F299">TRANSPOSE(MMULT(MINVERSE('A matrix'!$B$15:$F$19),TRANSPOSE(Stimulus!V299:Z299)))</f>
        <v>0.59369065729286241</v>
      </c>
      <c r="C299">
        <v>3.3101178355942812E-2</v>
      </c>
      <c r="D299">
        <v>0.27759920004589245</v>
      </c>
      <c r="E299">
        <v>0.27482430811644787</v>
      </c>
      <c r="F299">
        <v>0.10607507758031276</v>
      </c>
      <c r="I299" s="28">
        <f>'Linearisation Coefficients'!$B$2*$B299^3 + 'Linearisation Coefficients'!$C$2*$B299^2 + 'Linearisation Coefficients'!$D$2*$B299 + 'Linearisation Coefficients'!$E$2</f>
        <v>0.5749752095427102</v>
      </c>
      <c r="J299">
        <f>'Linearisation Coefficients'!$B$3*$C299^3 + 'Linearisation Coefficients'!$C$3*$C299^2 + 'Linearisation Coefficients'!$D$3*$C299 + 'Linearisation Coefficients'!$E$3</f>
        <v>2.9914177435570198E-2</v>
      </c>
      <c r="K299">
        <f>'Linearisation Coefficients'!$B$4*$D299^3 + 'Linearisation Coefficients'!$C$4*$D299^2 + 'Linearisation Coefficients'!$D$4*$D299 + 'Linearisation Coefficients'!$E$4</f>
        <v>0.27821129598593869</v>
      </c>
      <c r="L299">
        <f>'Linearisation Coefficients'!$B$5*$E299^3 + 'Linearisation Coefficients'!$C$5*$E299^2 + 'Linearisation Coefficients'!$D$5*$E299 + 'Linearisation Coefficients'!$E$5</f>
        <v>0.22857369223477772</v>
      </c>
      <c r="M299">
        <f>'Linearisation Coefficients'!$B$6*$F299 ^3+ 'Linearisation Coefficients'!$C$6*$F299^2 + 'Linearisation Coefficients'!$D$6*$F299 + 'Linearisation Coefficients'!$E$6</f>
        <v>9.9400475169756461E-2</v>
      </c>
    </row>
    <row r="300" spans="1:13" x14ac:dyDescent="0.2">
      <c r="A300">
        <v>2.98</v>
      </c>
      <c r="B300" s="28" cm="1">
        <f t="array" ref="B300:F300">TRANSPOSE(MMULT(MINVERSE('A matrix'!$B$15:$F$19),TRANSPOSE(Stimulus!V300:Z300)))</f>
        <v>0.56266661678215257</v>
      </c>
      <c r="C300">
        <v>3.562864250782477E-2</v>
      </c>
      <c r="D300">
        <v>0.26309291007455426</v>
      </c>
      <c r="E300">
        <v>0.29580871475481074</v>
      </c>
      <c r="F300">
        <v>0.10053199304023558</v>
      </c>
      <c r="I300" s="28">
        <f>'Linearisation Coefficients'!$B$2*$B300^3 + 'Linearisation Coefficients'!$C$2*$B300^2 + 'Linearisation Coefficients'!$D$2*$B300 + 'Linearisation Coefficients'!$E$2</f>
        <v>0.54366021230297823</v>
      </c>
      <c r="J300">
        <f>'Linearisation Coefficients'!$B$3*$C300^3 + 'Linearisation Coefficients'!$C$3*$C300^2 + 'Linearisation Coefficients'!$D$3*$C300 + 'Linearisation Coefficients'!$E$3</f>
        <v>3.2206097344979076E-2</v>
      </c>
      <c r="K300">
        <f>'Linearisation Coefficients'!$B$4*$D300^3 + 'Linearisation Coefficients'!$C$4*$D300^2 + 'Linearisation Coefficients'!$D$4*$D300 + 'Linearisation Coefficients'!$E$4</f>
        <v>0.26368452973407291</v>
      </c>
      <c r="L300">
        <f>'Linearisation Coefficients'!$B$5*$E300^3 + 'Linearisation Coefficients'!$C$5*$E300^2 + 'Linearisation Coefficients'!$D$5*$E300 + 'Linearisation Coefficients'!$E$5</f>
        <v>0.24693159672657225</v>
      </c>
      <c r="M300">
        <f>'Linearisation Coefficients'!$B$6*$F300 ^3+ 'Linearisation Coefficients'!$C$6*$F300^2 + 'Linearisation Coefficients'!$D$6*$F300 + 'Linearisation Coefficients'!$E$6</f>
        <v>9.4170821300038732E-2</v>
      </c>
    </row>
    <row r="301" spans="1:13" x14ac:dyDescent="0.2">
      <c r="A301">
        <v>2.99</v>
      </c>
      <c r="B301" s="28" cm="1">
        <f t="array" ref="B301:F301">TRANSPOSE(MMULT(MINVERSE('A matrix'!$B$15:$F$19),TRANSPOSE(Stimulus!V301:Z301)))</f>
        <v>0.53139525976465718</v>
      </c>
      <c r="C301">
        <v>3.8176255021905137E-2</v>
      </c>
      <c r="D301">
        <v>0.24847097930005013</v>
      </c>
      <c r="E301">
        <v>0.31696040425063932</v>
      </c>
      <c r="F301">
        <v>9.494472030665746E-2</v>
      </c>
      <c r="I301" s="28">
        <f>'Linearisation Coefficients'!$B$2*$B301^3 + 'Linearisation Coefficients'!$C$2*$B301^2 + 'Linearisation Coefficients'!$D$2*$B301 + 'Linearisation Coefficients'!$E$2</f>
        <v>0.512246756262275</v>
      </c>
      <c r="J301">
        <f>'Linearisation Coefficients'!$B$3*$C301^3 + 'Linearisation Coefficients'!$C$3*$C301^2 + 'Linearisation Coefficients'!$D$3*$C301 + 'Linearisation Coefficients'!$E$3</f>
        <v>3.4517414857753691E-2</v>
      </c>
      <c r="K301">
        <f>'Linearisation Coefficients'!$B$4*$D301^3 + 'Linearisation Coefficients'!$C$4*$D301^2 + 'Linearisation Coefficients'!$D$4*$D301 + 'Linearisation Coefficients'!$E$4</f>
        <v>0.24904076293111269</v>
      </c>
      <c r="L301">
        <f>'Linearisation Coefficients'!$B$5*$E301^3 + 'Linearisation Coefficients'!$C$5*$E301^2 + 'Linearisation Coefficients'!$D$5*$E301 + 'Linearisation Coefficients'!$E$5</f>
        <v>0.26559967968163384</v>
      </c>
      <c r="M301">
        <f>'Linearisation Coefficients'!$B$6*$F301 ^3+ 'Linearisation Coefficients'!$C$6*$F301^2 + 'Linearisation Coefficients'!$D$6*$F301 + 'Linearisation Coefficients'!$E$6</f>
        <v>8.8903475214339903E-2</v>
      </c>
    </row>
    <row r="302" spans="1:13" x14ac:dyDescent="0.2">
      <c r="A302">
        <v>3</v>
      </c>
      <c r="B302" s="28" cm="1">
        <f t="array" ref="B302:F302">TRANSPOSE(MMULT(MINVERSE('A matrix'!$B$15:$F$19),TRANSPOSE(Stimulus!V302:Z302)))</f>
        <v>0.55184817857633695</v>
      </c>
      <c r="C302">
        <v>3.8880521070123325E-2</v>
      </c>
      <c r="D302">
        <v>0.24646857736280547</v>
      </c>
      <c r="E302">
        <v>0.3310629150499671</v>
      </c>
      <c r="F302">
        <v>9.3198828510115628E-2</v>
      </c>
      <c r="I302" s="28">
        <f>'Linearisation Coefficients'!$B$2*$B302^3 + 'Linearisation Coefficients'!$C$2*$B302^2 + 'Linearisation Coefficients'!$D$2*$B302 + 'Linearisation Coefficients'!$E$2</f>
        <v>0.53277552867351685</v>
      </c>
      <c r="J302">
        <f>'Linearisation Coefficients'!$B$3*$C302^3 + 'Linearisation Coefficients'!$C$3*$C302^2 + 'Linearisation Coefficients'!$D$3*$C302 + 'Linearisation Coefficients'!$E$3</f>
        <v>3.515655894058501E-2</v>
      </c>
      <c r="K302">
        <f>'Linearisation Coefficients'!$B$4*$D302^3 + 'Linearisation Coefficients'!$C$4*$D302^2 + 'Linearisation Coefficients'!$D$4*$D302 + 'Linearisation Coefficients'!$E$4</f>
        <v>0.24703527627759689</v>
      </c>
      <c r="L302">
        <f>'Linearisation Coefficients'!$B$5*$E302^3 + 'Linearisation Coefficients'!$C$5*$E302^2 + 'Linearisation Coefficients'!$D$5*$E302 + 'Linearisation Coefficients'!$E$5</f>
        <v>0.27814103755501762</v>
      </c>
      <c r="M302">
        <f>'Linearisation Coefficients'!$B$6*$F302 ^3+ 'Linearisation Coefficients'!$C$6*$F302^2 + 'Linearisation Coefficients'!$D$6*$F302 + 'Linearisation Coefficients'!$E$6</f>
        <v>8.7258374515769399E-2</v>
      </c>
    </row>
    <row r="303" spans="1:13" x14ac:dyDescent="0.2">
      <c r="A303">
        <v>3.01</v>
      </c>
      <c r="B303" s="28" cm="1">
        <f t="array" ref="B303:F303">TRANSPOSE(MMULT(MINVERSE('A matrix'!$B$15:$F$19),TRANSPOSE(Stimulus!V303:Z303)))</f>
        <v>0.3383151202374437</v>
      </c>
      <c r="C303">
        <v>4.651378501956388E-2</v>
      </c>
      <c r="D303">
        <v>0.19425733985684412</v>
      </c>
      <c r="E303">
        <v>0.36043961159883997</v>
      </c>
      <c r="F303">
        <v>7.7287199782162697E-2</v>
      </c>
      <c r="I303" s="28">
        <f>'Linearisation Coefficients'!$B$2*$B303^3 + 'Linearisation Coefficients'!$C$2*$B303^2 + 'Linearisation Coefficients'!$D$2*$B303 + 'Linearisation Coefficients'!$E$2</f>
        <v>0.32154866216734468</v>
      </c>
      <c r="J303">
        <f>'Linearisation Coefficients'!$B$3*$C303^3 + 'Linearisation Coefficients'!$C$3*$C303^2 + 'Linearisation Coefficients'!$D$3*$C303 + 'Linearisation Coefficients'!$E$3</f>
        <v>4.2089553254938468E-2</v>
      </c>
      <c r="K303">
        <f>'Linearisation Coefficients'!$B$4*$D303^3 + 'Linearisation Coefficients'!$C$4*$D303^2 + 'Linearisation Coefficients'!$D$4*$D303 + 'Linearisation Coefficients'!$E$4</f>
        <v>0.1947354199403479</v>
      </c>
      <c r="L303">
        <f>'Linearisation Coefficients'!$B$5*$E303^3 + 'Linearisation Coefficients'!$C$5*$E303^2 + 'Linearisation Coefficients'!$D$5*$E303 + 'Linearisation Coefficients'!$E$5</f>
        <v>0.30451904164425259</v>
      </c>
      <c r="M303">
        <f>'Linearisation Coefficients'!$B$6*$F303 ^3+ 'Linearisation Coefficients'!$C$6*$F303^2 + 'Linearisation Coefficients'!$D$6*$F303 + 'Linearisation Coefficients'!$E$6</f>
        <v>7.2283302411331435E-2</v>
      </c>
    </row>
    <row r="304" spans="1:13" x14ac:dyDescent="0.2">
      <c r="A304">
        <v>3.02</v>
      </c>
      <c r="B304" s="28" cm="1">
        <f t="array" ref="B304:F304">TRANSPOSE(MMULT(MINVERSE('A matrix'!$B$15:$F$19),TRANSPOSE(Stimulus!V304:Z304)))</f>
        <v>0.64604201329427857</v>
      </c>
      <c r="C304">
        <v>3.551333095724199E-2</v>
      </c>
      <c r="D304">
        <v>0.26950003073266537</v>
      </c>
      <c r="E304">
        <v>0.31810424850526675</v>
      </c>
      <c r="F304">
        <v>0.10021777601245219</v>
      </c>
      <c r="I304" s="28">
        <f>'Linearisation Coefficients'!$B$2*$B304^3 + 'Linearisation Coefficients'!$C$2*$B304^2 + 'Linearisation Coefficients'!$D$2*$B304 + 'Linearisation Coefficients'!$E$2</f>
        <v>0.62816088942988657</v>
      </c>
      <c r="J304">
        <f>'Linearisation Coefficients'!$B$3*$C304^3 + 'Linearisation Coefficients'!$C$3*$C304^2 + 'Linearisation Coefficients'!$D$3*$C304 + 'Linearisation Coefficients'!$E$3</f>
        <v>3.2101507893765181E-2</v>
      </c>
      <c r="K304">
        <f>'Linearisation Coefficients'!$B$4*$D304^3 + 'Linearisation Coefficients'!$C$4*$D304^2 + 'Linearisation Coefficients'!$D$4*$D304 + 'Linearisation Coefficients'!$E$4</f>
        <v>0.27010083920622907</v>
      </c>
      <c r="L304">
        <f>'Linearisation Coefficients'!$B$5*$E304^3 + 'Linearisation Coefficients'!$C$5*$E304^2 + 'Linearisation Coefficients'!$D$5*$E304 + 'Linearisation Coefficients'!$E$5</f>
        <v>0.2666140355259477</v>
      </c>
      <c r="M304">
        <f>'Linearisation Coefficients'!$B$6*$F304 ^3+ 'Linearisation Coefficients'!$C$6*$F304^2 + 'Linearisation Coefficients'!$D$6*$F304 + 'Linearisation Coefficients'!$E$6</f>
        <v>9.3874489888471496E-2</v>
      </c>
    </row>
    <row r="305" spans="1:13" x14ac:dyDescent="0.2">
      <c r="A305">
        <v>3.03</v>
      </c>
      <c r="B305" s="28" cm="1">
        <f t="array" ref="B305:F305">TRANSPOSE(MMULT(MINVERSE('A matrix'!$B$15:$F$19),TRANSPOSE(Stimulus!V305:Z305)))</f>
        <v>0.52200553392411253</v>
      </c>
      <c r="C305">
        <v>3.994731974453869E-2</v>
      </c>
      <c r="D305">
        <v>0.23917171466686438</v>
      </c>
      <c r="E305">
        <v>0.33516850096244388</v>
      </c>
      <c r="F305">
        <v>9.0975074091664943E-2</v>
      </c>
      <c r="I305" s="28">
        <f>'Linearisation Coefficients'!$B$2*$B305^3 + 'Linearisation Coefficients'!$C$2*$B305^2 + 'Linearisation Coefficients'!$D$2*$B305 + 'Linearisation Coefficients'!$E$2</f>
        <v>0.50284373890461231</v>
      </c>
      <c r="J305">
        <f>'Linearisation Coefficients'!$B$3*$C305^3 + 'Linearisation Coefficients'!$C$3*$C305^2 + 'Linearisation Coefficients'!$D$3*$C305 + 'Linearisation Coefficients'!$E$3</f>
        <v>3.6124877982596997E-2</v>
      </c>
      <c r="K305">
        <f>'Linearisation Coefficients'!$B$4*$D305^3 + 'Linearisation Coefficients'!$C$4*$D305^2 + 'Linearisation Coefficients'!$D$4*$D305 + 'Linearisation Coefficients'!$E$4</f>
        <v>0.23972697897560685</v>
      </c>
      <c r="L305">
        <f>'Linearisation Coefficients'!$B$5*$E305^3 + 'Linearisation Coefficients'!$C$5*$E305^2 + 'Linearisation Coefficients'!$D$5*$E305 + 'Linearisation Coefficients'!$E$5</f>
        <v>0.28180673290489711</v>
      </c>
      <c r="M305">
        <f>'Linearisation Coefficients'!$B$6*$F305 ^3+ 'Linearisation Coefficients'!$C$6*$F305^2 + 'Linearisation Coefficients'!$D$6*$F305 + 'Linearisation Coefficients'!$E$6</f>
        <v>8.5163564109707546E-2</v>
      </c>
    </row>
    <row r="306" spans="1:13" x14ac:dyDescent="0.2">
      <c r="A306">
        <v>3.04</v>
      </c>
      <c r="B306" s="28" cm="1">
        <f t="array" ref="B306:F306">TRANSPOSE(MMULT(MINVERSE('A matrix'!$B$15:$F$19),TRANSPOSE(Stimulus!V306:Z306)))</f>
        <v>0.78007995125760754</v>
      </c>
      <c r="C306">
        <v>3.0721815452935314E-2</v>
      </c>
      <c r="D306">
        <v>0.30227381605777359</v>
      </c>
      <c r="E306">
        <v>0.29966405071942348</v>
      </c>
      <c r="F306">
        <v>0.11020574659145277</v>
      </c>
      <c r="I306" s="28">
        <f>'Linearisation Coefficients'!$B$2*$B306^3 + 'Linearisation Coefficients'!$C$2*$B306^2 + 'Linearisation Coefficients'!$D$2*$B306 + 'Linearisation Coefficients'!$E$2</f>
        <v>0.76635044247797779</v>
      </c>
      <c r="J306">
        <f>'Linearisation Coefficients'!$B$3*$C306^3 + 'Linearisation Coefficients'!$C$3*$C306^2 + 'Linearisation Coefficients'!$D$3*$C306 + 'Linearisation Coefficients'!$E$3</f>
        <v>2.7757573067219009E-2</v>
      </c>
      <c r="K306">
        <f>'Linearisation Coefficients'!$B$4*$D306^3 + 'Linearisation Coefficients'!$C$4*$D306^2 + 'Linearisation Coefficients'!$D$4*$D306 + 'Linearisation Coefficients'!$E$4</f>
        <v>0.30291806857267589</v>
      </c>
      <c r="L306">
        <f>'Linearisation Coefficients'!$B$5*$E306^3 + 'Linearisation Coefficients'!$C$5*$E306^2 + 'Linearisation Coefficients'!$D$5*$E306 + 'Linearisation Coefficients'!$E$5</f>
        <v>0.25032178691412871</v>
      </c>
      <c r="M306">
        <f>'Linearisation Coefficients'!$B$6*$F306 ^3+ 'Linearisation Coefficients'!$C$6*$F306^2 + 'Linearisation Coefficients'!$D$6*$F306 + 'Linearisation Coefficients'!$E$6</f>
        <v>0.10330015159555687</v>
      </c>
    </row>
    <row r="307" spans="1:13" x14ac:dyDescent="0.2">
      <c r="A307">
        <v>3.05</v>
      </c>
      <c r="B307" s="28" cm="1">
        <f t="array" ref="B307:F307">TRANSPOSE(MMULT(MINVERSE('A matrix'!$B$15:$F$19),TRANSPOSE(Stimulus!V307:Z307)))</f>
        <v>0.46455096921829675</v>
      </c>
      <c r="C307">
        <v>4.2001174360359661E-2</v>
      </c>
      <c r="D307">
        <v>0.22512342656106665</v>
      </c>
      <c r="E307">
        <v>0.34307278204116853</v>
      </c>
      <c r="F307">
        <v>8.6693789922193676E-2</v>
      </c>
      <c r="I307" s="28">
        <f>'Linearisation Coefficients'!$B$2*$B307^3 + 'Linearisation Coefficients'!$C$2*$B307^2 + 'Linearisation Coefficients'!$D$2*$B307 + 'Linearisation Coefficients'!$E$2</f>
        <v>0.44559985783513728</v>
      </c>
      <c r="J307">
        <f>'Linearisation Coefficients'!$B$3*$C307^3 + 'Linearisation Coefficients'!$C$3*$C307^2 + 'Linearisation Coefficients'!$D$3*$C307 + 'Linearisation Coefficients'!$E$3</f>
        <v>3.7989694527775404E-2</v>
      </c>
      <c r="K307">
        <f>'Linearisation Coefficients'!$B$4*$D307^3 + 'Linearisation Coefficients'!$C$4*$D307^2 + 'Linearisation Coefficients'!$D$4*$D307 + 'Linearisation Coefficients'!$E$4</f>
        <v>0.22565581445108182</v>
      </c>
      <c r="L307">
        <f>'Linearisation Coefficients'!$B$5*$E307^3 + 'Linearisation Coefficients'!$C$5*$E307^2 + 'Linearisation Coefficients'!$D$5*$E307 + 'Linearisation Coefficients'!$E$5</f>
        <v>0.28888295112388823</v>
      </c>
      <c r="M307">
        <f>'Linearisation Coefficients'!$B$6*$F307 ^3+ 'Linearisation Coefficients'!$C$6*$F307^2 + 'Linearisation Coefficients'!$D$6*$F307 + 'Linearisation Coefficients'!$E$6</f>
        <v>8.1132312168482518E-2</v>
      </c>
    </row>
    <row r="308" spans="1:13" x14ac:dyDescent="0.2">
      <c r="A308">
        <v>3.06</v>
      </c>
      <c r="B308" s="28" cm="1">
        <f t="array" ref="B308:F308">TRANSPOSE(MMULT(MINVERSE('A matrix'!$B$15:$F$19),TRANSPOSE(Stimulus!V308:Z308)))</f>
        <v>0.45811911069953926</v>
      </c>
      <c r="C308">
        <v>4.2231096950056335E-2</v>
      </c>
      <c r="D308">
        <v>0.22355076471966373</v>
      </c>
      <c r="E308">
        <v>0.34395764154451958</v>
      </c>
      <c r="F308">
        <v>8.621451357230514E-2</v>
      </c>
      <c r="I308" s="28">
        <f>'Linearisation Coefficients'!$B$2*$B308^3 + 'Linearisation Coefficients'!$C$2*$B308^2 + 'Linearisation Coefficients'!$D$2*$B308 + 'Linearisation Coefficients'!$E$2</f>
        <v>0.43922254985437292</v>
      </c>
      <c r="J308">
        <f>'Linearisation Coefficients'!$B$3*$C308^3 + 'Linearisation Coefficients'!$C$3*$C308^2 + 'Linearisation Coefficients'!$D$3*$C308 + 'Linearisation Coefficients'!$E$3</f>
        <v>3.8198500790944535E-2</v>
      </c>
      <c r="K308">
        <f>'Linearisation Coefficients'!$B$4*$D308^3 + 'Linearisation Coefficients'!$C$4*$D308^2 + 'Linearisation Coefficients'!$D$4*$D308 + 'Linearisation Coefficients'!$E$4</f>
        <v>0.22408052058363243</v>
      </c>
      <c r="L308">
        <f>'Linearisation Coefficients'!$B$5*$E308^3 + 'Linearisation Coefficients'!$C$5*$E308^2 + 'Linearisation Coefficients'!$D$5*$E308 + 'Linearisation Coefficients'!$E$5</f>
        <v>0.28967666682178056</v>
      </c>
      <c r="M308">
        <f>'Linearisation Coefficients'!$B$6*$F308 ^3+ 'Linearisation Coefficients'!$C$6*$F308^2 + 'Linearisation Coefficients'!$D$6*$F308 + 'Linearisation Coefficients'!$E$6</f>
        <v>8.068117205434755E-2</v>
      </c>
    </row>
    <row r="309" spans="1:13" x14ac:dyDescent="0.2">
      <c r="A309">
        <v>3.07</v>
      </c>
      <c r="B309" s="28" cm="1">
        <f t="array" ref="B309:F309">TRANSPOSE(MMULT(MINVERSE('A matrix'!$B$15:$F$19),TRANSPOSE(Stimulus!V309:Z309)))</f>
        <v>0.39837488527396925</v>
      </c>
      <c r="C309">
        <v>4.4366801115378052E-2</v>
      </c>
      <c r="D309">
        <v>0.20894262878244718</v>
      </c>
      <c r="E309">
        <v>0.35217692147488533</v>
      </c>
      <c r="F309">
        <v>8.1762613051580946E-2</v>
      </c>
      <c r="I309" s="28">
        <f>'Linearisation Coefficients'!$B$2*$B309^3 + 'Linearisation Coefficients'!$C$2*$B309^2 + 'Linearisation Coefficients'!$D$2*$B309 + 'Linearisation Coefficients'!$E$2</f>
        <v>0.38027845440840879</v>
      </c>
      <c r="J309">
        <f>'Linearisation Coefficients'!$B$3*$C309^3 + 'Linearisation Coefficients'!$C$3*$C309^2 + 'Linearisation Coefficients'!$D$3*$C309 + 'Linearisation Coefficients'!$E$3</f>
        <v>4.0138501573925317E-2</v>
      </c>
      <c r="K309">
        <f>'Linearisation Coefficients'!$B$4*$D309^3 + 'Linearisation Coefficients'!$C$4*$D309^2 + 'Linearisation Coefficients'!$D$4*$D309 + 'Linearisation Coefficients'!$E$4</f>
        <v>0.20944724641973397</v>
      </c>
      <c r="L309">
        <f>'Linearisation Coefficients'!$B$5*$E309^3 + 'Linearisation Coefficients'!$C$5*$E309^2 + 'Linearisation Coefficients'!$D$5*$E309 + 'Linearisation Coefficients'!$E$5</f>
        <v>0.29706444722498404</v>
      </c>
      <c r="M309">
        <f>'Linearisation Coefficients'!$B$6*$F309 ^3+ 'Linearisation Coefficients'!$C$6*$F309^2 + 'Linearisation Coefficients'!$D$6*$F309 + 'Linearisation Coefficients'!$E$6</f>
        <v>7.6492025456325871E-2</v>
      </c>
    </row>
    <row r="310" spans="1:13" x14ac:dyDescent="0.2">
      <c r="A310">
        <v>3.08</v>
      </c>
      <c r="B310" s="28" cm="1">
        <f t="array" ref="B310:F310">TRANSPOSE(MMULT(MINVERSE('A matrix'!$B$15:$F$19),TRANSPOSE(Stimulus!V310:Z310)))</f>
        <v>0.1918195819278008</v>
      </c>
      <c r="C310">
        <v>5.1750628064064053E-2</v>
      </c>
      <c r="D310">
        <v>0.15843753095348778</v>
      </c>
      <c r="E310">
        <v>0.38059365710431892</v>
      </c>
      <c r="F310">
        <v>6.6370938693515846E-2</v>
      </c>
      <c r="I310" s="28">
        <f>'Linearisation Coefficients'!$B$2*$B310^3 + 'Linearisation Coefficients'!$C$2*$B310^2 + 'Linearisation Coefficients'!$D$2*$B310 + 'Linearisation Coefficients'!$E$2</f>
        <v>0.18043310821230474</v>
      </c>
      <c r="J310">
        <f>'Linearisation Coefficients'!$B$3*$C310^3 + 'Linearisation Coefficients'!$C$3*$C310^2 + 'Linearisation Coefficients'!$D$3*$C310 + 'Linearisation Coefficients'!$E$3</f>
        <v>4.6851875171545522E-2</v>
      </c>
      <c r="K310">
        <f>'Linearisation Coefficients'!$B$4*$D310^3 + 'Linearisation Coefficients'!$C$4*$D310^2 + 'Linearisation Coefficients'!$D$4*$D310 + 'Linearisation Coefficients'!$E$4</f>
        <v>0.1588454573943282</v>
      </c>
      <c r="L310">
        <f>'Linearisation Coefficients'!$B$5*$E310^3 + 'Linearisation Coefficients'!$C$5*$E310^2 + 'Linearisation Coefficients'!$D$5*$E310 + 'Linearisation Coefficients'!$E$5</f>
        <v>0.32282141812276877</v>
      </c>
      <c r="M310">
        <f>'Linearisation Coefficients'!$B$6*$F310 ^3+ 'Linearisation Coefficients'!$C$6*$F310^2 + 'Linearisation Coefficients'!$D$6*$F310 + 'Linearisation Coefficients'!$E$6</f>
        <v>6.2028230829878774E-2</v>
      </c>
    </row>
    <row r="311" spans="1:13" x14ac:dyDescent="0.2">
      <c r="A311">
        <v>3.09</v>
      </c>
      <c r="B311" s="28" cm="1">
        <f t="array" ref="B311:F311">TRANSPOSE(MMULT(MINVERSE('A matrix'!$B$15:$F$19),TRANSPOSE(Stimulus!V311:Z311)))</f>
        <v>0.51548647899557487</v>
      </c>
      <c r="C311">
        <v>4.0180359384196979E-2</v>
      </c>
      <c r="D311">
        <v>0.2375777323212922</v>
      </c>
      <c r="E311">
        <v>0.33606535646533775</v>
      </c>
      <c r="F311">
        <v>9.048930021436985E-2</v>
      </c>
      <c r="I311" s="28">
        <f>'Linearisation Coefficients'!$B$2*$B311^3 + 'Linearisation Coefficients'!$C$2*$B311^2 + 'Linearisation Coefficients'!$D$2*$B311 + 'Linearisation Coefficients'!$E$2</f>
        <v>0.49632339041120344</v>
      </c>
      <c r="J311">
        <f>'Linearisation Coefficients'!$B$3*$C311^3 + 'Linearisation Coefficients'!$C$3*$C311^2 + 'Linearisation Coefficients'!$D$3*$C311 + 'Linearisation Coefficients'!$E$3</f>
        <v>3.6336431433345681E-2</v>
      </c>
      <c r="K311">
        <f>'Linearisation Coefficients'!$B$4*$D311^3 + 'Linearisation Coefficients'!$C$4*$D311^2 + 'Linearisation Coefficients'!$D$4*$D311 + 'Linearisation Coefficients'!$E$4</f>
        <v>0.23813045817793502</v>
      </c>
      <c r="L311">
        <f>'Linearisation Coefficients'!$B$5*$E311^3 + 'Linearisation Coefficients'!$C$5*$E311^2 + 'Linearisation Coefficients'!$D$5*$E311 + 'Linearisation Coefficients'!$E$5</f>
        <v>0.28260838182623566</v>
      </c>
      <c r="M311">
        <f>'Linearisation Coefficients'!$B$6*$F311 ^3+ 'Linearisation Coefficients'!$C$6*$F311^2 + 'Linearisation Coefficients'!$D$6*$F311 + 'Linearisation Coefficients'!$E$6</f>
        <v>8.4706042042472687E-2</v>
      </c>
    </row>
    <row r="312" spans="1:13" x14ac:dyDescent="0.2">
      <c r="A312">
        <v>3.1</v>
      </c>
      <c r="B312" s="28" cm="1">
        <f t="array" ref="B312:F312">TRANSPOSE(MMULT(MINVERSE('A matrix'!$B$15:$F$19),TRANSPOSE(Stimulus!V312:Z312)))</f>
        <v>0.38029448174749225</v>
      </c>
      <c r="C312">
        <v>4.5013129573854727E-2</v>
      </c>
      <c r="D312">
        <v>0.20452176650440923</v>
      </c>
      <c r="E312">
        <v>0.35466432334141729</v>
      </c>
      <c r="F312">
        <v>8.0415333757204444E-2</v>
      </c>
      <c r="I312" s="28">
        <f>'Linearisation Coefficients'!$B$2*$B312^3 + 'Linearisation Coefficients'!$C$2*$B312^2 + 'Linearisation Coefficients'!$D$2*$B312 + 'Linearisation Coefficients'!$E$2</f>
        <v>0.36254352747379737</v>
      </c>
      <c r="J312">
        <f>'Linearisation Coefficients'!$B$3*$C312^3 + 'Linearisation Coefficients'!$C$3*$C312^2 + 'Linearisation Coefficients'!$D$3*$C312 + 'Linearisation Coefficients'!$E$3</f>
        <v>4.0725761629358849E-2</v>
      </c>
      <c r="K312">
        <f>'Linearisation Coefficients'!$B$4*$D312^3 + 'Linearisation Coefficients'!$C$4*$D312^2 + 'Linearisation Coefficients'!$D$4*$D312 + 'Linearisation Coefficients'!$E$4</f>
        <v>0.20501852959112676</v>
      </c>
      <c r="L312">
        <f>'Linearisation Coefficients'!$B$5*$E312^3 + 'Linearisation Coefficients'!$C$5*$E312^2 + 'Linearisation Coefficients'!$D$5*$E312 + 'Linearisation Coefficients'!$E$5</f>
        <v>0.29930562936066307</v>
      </c>
      <c r="M312">
        <f>'Linearisation Coefficients'!$B$6*$F312 ^3+ 'Linearisation Coefficients'!$C$6*$F312^2 + 'Linearisation Coefficients'!$D$6*$F312 + 'Linearisation Coefficients'!$E$6</f>
        <v>7.5224762018308883E-2</v>
      </c>
    </row>
    <row r="313" spans="1:13" x14ac:dyDescent="0.2">
      <c r="A313">
        <v>3.11</v>
      </c>
      <c r="B313" s="28" cm="1">
        <f t="array" ref="B313:F313">TRANSPOSE(MMULT(MINVERSE('A matrix'!$B$15:$F$19),TRANSPOSE(Stimulus!V313:Z313)))</f>
        <v>0.36099051133630544</v>
      </c>
      <c r="C313">
        <v>4.5703197437664933E-2</v>
      </c>
      <c r="D313">
        <v>0.19980172834363463</v>
      </c>
      <c r="E313">
        <v>0.35732005676915568</v>
      </c>
      <c r="F313">
        <v>7.8976879156555713E-2</v>
      </c>
      <c r="I313" s="28">
        <f>'Linearisation Coefficients'!$B$2*$B313^3 + 'Linearisation Coefficients'!$C$2*$B313^2 + 'Linearisation Coefficients'!$D$2*$B313 + 'Linearisation Coefficients'!$E$2</f>
        <v>0.34366076262503958</v>
      </c>
      <c r="J313">
        <f>'Linearisation Coefficients'!$B$3*$C313^3 + 'Linearisation Coefficients'!$C$3*$C313^2 + 'Linearisation Coefficients'!$D$3*$C313 + 'Linearisation Coefficients'!$E$3</f>
        <v>4.1352844455536941E-2</v>
      </c>
      <c r="K313">
        <f>'Linearisation Coefficients'!$B$4*$D313^3 + 'Linearisation Coefficients'!$C$4*$D313^2 + 'Linearisation Coefficients'!$D$4*$D313 + 'Linearisation Coefficients'!$E$4</f>
        <v>0.20028997782002275</v>
      </c>
      <c r="L313">
        <f>'Linearisation Coefficients'!$B$5*$E313^3 + 'Linearisation Coefficients'!$C$5*$E313^2 + 'Linearisation Coefficients'!$D$5*$E313 + 'Linearisation Coefficients'!$E$5</f>
        <v>0.30170128065952861</v>
      </c>
      <c r="M313">
        <f>'Linearisation Coefficients'!$B$6*$F313 ^3+ 'Linearisation Coefficients'!$C$6*$F313^2 + 'Linearisation Coefficients'!$D$6*$F313 + 'Linearisation Coefficients'!$E$6</f>
        <v>7.3871993705401706E-2</v>
      </c>
    </row>
    <row r="314" spans="1:13" x14ac:dyDescent="0.2">
      <c r="A314">
        <v>3.12</v>
      </c>
      <c r="B314" s="28" cm="1">
        <f t="array" ref="B314:F314">TRANSPOSE(MMULT(MINVERSE('A matrix'!$B$15:$F$19),TRANSPOSE(Stimulus!V314:Z314)))</f>
        <v>0.58314972468692927</v>
      </c>
      <c r="C314">
        <v>3.776157037768052E-2</v>
      </c>
      <c r="D314">
        <v>0.25412215789500681</v>
      </c>
      <c r="E314">
        <v>0.32675662154789986</v>
      </c>
      <c r="F314">
        <v>9.553129442521624E-2</v>
      </c>
      <c r="I314" s="28">
        <f>'Linearisation Coefficients'!$B$2*$B314^3 + 'Linearisation Coefficients'!$C$2*$B314^2 + 'Linearisation Coefficients'!$D$2*$B314 + 'Linearisation Coefficients'!$E$2</f>
        <v>0.5643185607705653</v>
      </c>
      <c r="J314">
        <f>'Linearisation Coefficients'!$B$3*$C314^3 + 'Linearisation Coefficients'!$C$3*$C314^2 + 'Linearisation Coefficients'!$D$3*$C314 + 'Linearisation Coefficients'!$E$3</f>
        <v>3.4141115704720719E-2</v>
      </c>
      <c r="K314">
        <f>'Linearisation Coefficients'!$B$4*$D314^3 + 'Linearisation Coefficients'!$C$4*$D314^2 + 'Linearisation Coefficients'!$D$4*$D314 + 'Linearisation Coefficients'!$E$4</f>
        <v>0.25470052426356632</v>
      </c>
      <c r="L314">
        <f>'Linearisation Coefficients'!$B$5*$E314^3 + 'Linearisation Coefficients'!$C$5*$E314^2 + 'Linearisation Coefficients'!$D$5*$E314 + 'Linearisation Coefficients'!$E$5</f>
        <v>0.27430325625349661</v>
      </c>
      <c r="M314">
        <f>'Linearisation Coefficients'!$B$6*$F314 ^3+ 'Linearisation Coefficients'!$C$6*$F314^2 + 'Linearisation Coefficients'!$D$6*$F314 + 'Linearisation Coefficients'!$E$6</f>
        <v>8.9456273882845661E-2</v>
      </c>
    </row>
    <row r="315" spans="1:13" x14ac:dyDescent="0.2">
      <c r="A315">
        <v>3.13</v>
      </c>
      <c r="B315" s="28" cm="1">
        <f t="array" ref="B315:F315">TRANSPOSE(MMULT(MINVERSE('A matrix'!$B$15:$F$19),TRANSPOSE(Stimulus!V315:Z315)))</f>
        <v>0.5799724278749907</v>
      </c>
      <c r="C315">
        <v>3.7875150660751949E-2</v>
      </c>
      <c r="D315">
        <v>0.25334527304277121</v>
      </c>
      <c r="E315">
        <v>0.32719373646123384</v>
      </c>
      <c r="F315">
        <v>9.5294534985608359E-2</v>
      </c>
      <c r="I315" s="28">
        <f>'Linearisation Coefficients'!$B$2*$B315^3 + 'Linearisation Coefficients'!$C$2*$B315^2 + 'Linearisation Coefficients'!$D$2*$B315 + 'Linearisation Coefficients'!$E$2</f>
        <v>0.56110979458047816</v>
      </c>
      <c r="J315">
        <f>'Linearisation Coefficients'!$B$3*$C315^3 + 'Linearisation Coefficients'!$C$3*$C315^2 + 'Linearisation Coefficients'!$D$3*$C315 + 'Linearisation Coefficients'!$E$3</f>
        <v>3.4244179388008646E-2</v>
      </c>
      <c r="K315">
        <f>'Linearisation Coefficients'!$B$4*$D315^3 + 'Linearisation Coefficients'!$C$4*$D315^2 + 'Linearisation Coefficients'!$D$4*$D315 + 'Linearisation Coefficients'!$E$4</f>
        <v>0.25392247025880688</v>
      </c>
      <c r="L315">
        <f>'Linearisation Coefficients'!$B$5*$E315^3 + 'Linearisation Coefficients'!$C$5*$E315^2 + 'Linearisation Coefficients'!$D$5*$E315 + 'Linearisation Coefficients'!$E$5</f>
        <v>0.27469248366933569</v>
      </c>
      <c r="M315">
        <f>'Linearisation Coefficients'!$B$6*$F315 ^3+ 'Linearisation Coefficients'!$C$6*$F315^2 + 'Linearisation Coefficients'!$D$6*$F315 + 'Linearisation Coefficients'!$E$6</f>
        <v>8.9233141946257463E-2</v>
      </c>
    </row>
    <row r="316" spans="1:13" x14ac:dyDescent="0.2">
      <c r="A316">
        <v>3.14</v>
      </c>
      <c r="B316" s="28" cm="1">
        <f t="array" ref="B316:F316">TRANSPOSE(MMULT(MINVERSE('A matrix'!$B$15:$F$19),TRANSPOSE(Stimulus!V316:Z316)))</f>
        <v>0.46436978167706844</v>
      </c>
      <c r="C316">
        <v>4.200765135430759E-2</v>
      </c>
      <c r="D316">
        <v>0.2250791241667589</v>
      </c>
      <c r="E316">
        <v>0.34309770882046164</v>
      </c>
      <c r="F316">
        <v>8.6680288551920892E-2</v>
      </c>
      <c r="I316" s="28">
        <f>'Linearisation Coefficients'!$B$2*$B316^3 + 'Linearisation Coefficients'!$C$2*$B316^2 + 'Linearisation Coefficients'!$D$2*$B316 + 'Linearisation Coefficients'!$E$2</f>
        <v>0.44542012225738414</v>
      </c>
      <c r="J316">
        <f>'Linearisation Coefficients'!$B$3*$C316^3 + 'Linearisation Coefficients'!$C$3*$C316^2 + 'Linearisation Coefficients'!$D$3*$C316 + 'Linearisation Coefficients'!$E$3</f>
        <v>3.7995576541422188E-2</v>
      </c>
      <c r="K316">
        <f>'Linearisation Coefficients'!$B$4*$D316^3 + 'Linearisation Coefficients'!$C$4*$D316^2 + 'Linearisation Coefficients'!$D$4*$D316 + 'Linearisation Coefficients'!$E$4</f>
        <v>0.22561143810845674</v>
      </c>
      <c r="L316">
        <f>'Linearisation Coefficients'!$B$5*$E316^3 + 'Linearisation Coefficients'!$C$5*$E316^2 + 'Linearisation Coefficients'!$D$5*$E316 + 'Linearisation Coefficients'!$E$5</f>
        <v>0.28890530604568021</v>
      </c>
      <c r="M316">
        <f>'Linearisation Coefficients'!$B$6*$F316 ^3+ 'Linearisation Coefficients'!$C$6*$F316^2 + 'Linearisation Coefficients'!$D$6*$F316 + 'Linearisation Coefficients'!$E$6</f>
        <v>8.1119603003175153E-2</v>
      </c>
    </row>
    <row r="317" spans="1:13" x14ac:dyDescent="0.2">
      <c r="A317">
        <v>3.15</v>
      </c>
      <c r="B317" s="28" cm="1">
        <f t="array" ref="B317:F317">TRANSPOSE(MMULT(MINVERSE('A matrix'!$B$15:$F$19),TRANSPOSE(Stimulus!V317:Z317)))</f>
        <v>0.25999359623452767</v>
      </c>
      <c r="C317">
        <v>4.9313580378125471E-2</v>
      </c>
      <c r="D317">
        <v>0.17510684520577713</v>
      </c>
      <c r="E317">
        <v>0.37121465346719207</v>
      </c>
      <c r="F317">
        <v>7.1450993336957591E-2</v>
      </c>
      <c r="I317" s="28">
        <f>'Linearisation Coefficients'!$B$2*$B317^3 + 'Linearisation Coefficients'!$C$2*$B317^2 + 'Linearisation Coefficients'!$D$2*$B317 + 'Linearisation Coefficients'!$E$2</f>
        <v>0.24573338299031094</v>
      </c>
      <c r="J317">
        <f>'Linearisation Coefficients'!$B$3*$C317^3 + 'Linearisation Coefficients'!$C$3*$C317^2 + 'Linearisation Coefficients'!$D$3*$C317 + 'Linearisation Coefficients'!$E$3</f>
        <v>4.4635054835834589E-2</v>
      </c>
      <c r="K317">
        <f>'Linearisation Coefficients'!$B$4*$D317^3 + 'Linearisation Coefficients'!$C$4*$D317^2 + 'Linearisation Coefficients'!$D$4*$D317 + 'Linearisation Coefficients'!$E$4</f>
        <v>0.17554838487086658</v>
      </c>
      <c r="L317">
        <f>'Linearisation Coefficients'!$B$5*$E317^3 + 'Linearisation Coefficients'!$C$5*$E317^2 + 'Linearisation Coefficients'!$D$5*$E317 + 'Linearisation Coefficients'!$E$5</f>
        <v>0.31428281671965713</v>
      </c>
      <c r="M317">
        <f>'Linearisation Coefficients'!$B$6*$F317 ^3+ 'Linearisation Coefficients'!$C$6*$F317^2 + 'Linearisation Coefficients'!$D$6*$F317 + 'Linearisation Coefficients'!$E$6</f>
        <v>6.6798707057150838E-2</v>
      </c>
    </row>
    <row r="318" spans="1:13" x14ac:dyDescent="0.2">
      <c r="A318">
        <v>3.16</v>
      </c>
      <c r="B318" s="28" cm="1">
        <f t="array" ref="B318:F318">TRANSPOSE(MMULT(MINVERSE('A matrix'!$B$15:$F$19),TRANSPOSE(Stimulus!V318:Z318)))</f>
        <v>0.50476791449003899</v>
      </c>
      <c r="C318">
        <v>4.0563520814405146E-2</v>
      </c>
      <c r="D318">
        <v>0.23495692259058854</v>
      </c>
      <c r="E318">
        <v>0.33753995725721553</v>
      </c>
      <c r="F318">
        <v>8.9690595694163711E-2</v>
      </c>
      <c r="I318" s="28">
        <f>'Linearisation Coefficients'!$B$2*$B318^3 + 'Linearisation Coefficients'!$C$2*$B318^2 + 'Linearisation Coefficients'!$D$2*$B318 + 'Linearisation Coefficients'!$E$2</f>
        <v>0.48561678894042787</v>
      </c>
      <c r="J318">
        <f>'Linearisation Coefficients'!$B$3*$C318^3 + 'Linearisation Coefficients'!$C$3*$C318^2 + 'Linearisation Coefficients'!$D$3*$C318 + 'Linearisation Coefficients'!$E$3</f>
        <v>3.6684286112240977E-2</v>
      </c>
      <c r="K318">
        <f>'Linearisation Coefficients'!$B$4*$D318^3 + 'Linearisation Coefficients'!$C$4*$D318^2 + 'Linearisation Coefficients'!$D$4*$D318 + 'Linearisation Coefficients'!$E$4</f>
        <v>0.23550544300691326</v>
      </c>
      <c r="L318">
        <f>'Linearisation Coefficients'!$B$5*$E318^3 + 'Linearisation Coefficients'!$C$5*$E318^2 + 'Linearisation Coefficients'!$D$5*$E318 + 'Linearisation Coefficients'!$E$5</f>
        <v>0.2839271385852139</v>
      </c>
      <c r="M318">
        <f>'Linearisation Coefficients'!$B$6*$F318 ^3+ 'Linearisation Coefficients'!$C$6*$F318^2 + 'Linearisation Coefficients'!$D$6*$F318 + 'Linearisation Coefficients'!$E$6</f>
        <v>8.3953854537083206E-2</v>
      </c>
    </row>
    <row r="319" spans="1:13" x14ac:dyDescent="0.2">
      <c r="A319">
        <v>3.17</v>
      </c>
      <c r="B319" s="28" cm="1">
        <f t="array" ref="B319:F319">TRANSPOSE(MMULT(MINVERSE('A matrix'!$B$15:$F$19),TRANSPOSE(Stimulus!V319:Z319)))</f>
        <v>0.32749373320103059</v>
      </c>
      <c r="C319">
        <v>4.6900622093835054E-2</v>
      </c>
      <c r="D319">
        <v>0.19161138885938622</v>
      </c>
      <c r="E319">
        <v>0.36192835814553126</v>
      </c>
      <c r="F319">
        <v>7.6480833338557597E-2</v>
      </c>
      <c r="I319" s="28">
        <f>'Linearisation Coefficients'!$B$2*$B319^3 + 'Linearisation Coefficients'!$C$2*$B319^2 + 'Linearisation Coefficients'!$D$2*$B319 + 'Linearisation Coefficients'!$E$2</f>
        <v>0.31102201077570252</v>
      </c>
      <c r="J319">
        <f>'Linearisation Coefficients'!$B$3*$C319^3 + 'Linearisation Coefficients'!$C$3*$C319^2 + 'Linearisation Coefficients'!$D$3*$C319 + 'Linearisation Coefficients'!$E$3</f>
        <v>4.2441173704883477E-2</v>
      </c>
      <c r="K319">
        <f>'Linearisation Coefficients'!$B$4*$D319^3 + 'Linearisation Coefficients'!$C$4*$D319^2 + 'Linearisation Coefficients'!$D$4*$D319 + 'Linearisation Coefficients'!$E$4</f>
        <v>0.19208455125409543</v>
      </c>
      <c r="L319">
        <f>'Linearisation Coefficients'!$B$5*$E319^3 + 'Linearisation Coefficients'!$C$5*$E319^2 + 'Linearisation Coefficients'!$D$5*$E319 + 'Linearisation Coefficients'!$E$5</f>
        <v>0.30586518225048831</v>
      </c>
      <c r="M319">
        <f>'Linearisation Coefficients'!$B$6*$F319 ^3+ 'Linearisation Coefficients'!$C$6*$F319^2 + 'Linearisation Coefficients'!$D$6*$F319 + 'Linearisation Coefficients'!$E$6</f>
        <v>7.1525258723694099E-2</v>
      </c>
    </row>
    <row r="320" spans="1:13" x14ac:dyDescent="0.2">
      <c r="A320">
        <v>3.18</v>
      </c>
      <c r="B320" s="28" cm="1">
        <f t="array" ref="B320:F320">TRANSPOSE(MMULT(MINVERSE('A matrix'!$B$15:$F$19),TRANSPOSE(Stimulus!V320:Z320)))</f>
        <v>0.43001162926329251</v>
      </c>
      <c r="C320">
        <v>4.3235867950977253E-2</v>
      </c>
      <c r="D320">
        <v>0.21667816897089121</v>
      </c>
      <c r="E320">
        <v>0.34782451330352959</v>
      </c>
      <c r="F320">
        <v>8.4120056570796686E-2</v>
      </c>
      <c r="I320" s="28">
        <f>'Linearisation Coefficients'!$B$2*$B320^3 + 'Linearisation Coefficients'!$C$2*$B320^2 + 'Linearisation Coefficients'!$D$2*$B320 + 'Linearisation Coefficients'!$E$2</f>
        <v>0.4114257896644512</v>
      </c>
      <c r="J320">
        <f>'Linearisation Coefficients'!$B$3*$C320^3 + 'Linearisation Coefficients'!$C$3*$C320^2 + 'Linearisation Coefficients'!$D$3*$C320 + 'Linearisation Coefficients'!$E$3</f>
        <v>3.9111101076155022E-2</v>
      </c>
      <c r="K320">
        <f>'Linearisation Coefficients'!$B$4*$D320^3 + 'Linearisation Coefficients'!$C$4*$D320^2 + 'Linearisation Coefficients'!$D$4*$D320 + 'Linearisation Coefficients'!$E$4</f>
        <v>0.21719625375003185</v>
      </c>
      <c r="L320">
        <f>'Linearisation Coefficients'!$B$5*$E320^3 + 'Linearisation Coefficients'!$C$5*$E320^2 + 'Linearisation Coefficients'!$D$5*$E320 + 'Linearisation Coefficients'!$E$5</f>
        <v>0.29314893878271986</v>
      </c>
      <c r="M320">
        <f>'Linearisation Coefficients'!$B$6*$F320 ^3+ 'Linearisation Coefficients'!$C$6*$F320^2 + 'Linearisation Coefficients'!$D$6*$F320 + 'Linearisation Coefficients'!$E$6</f>
        <v>7.8710015947561468E-2</v>
      </c>
    </row>
    <row r="321" spans="1:13" x14ac:dyDescent="0.2">
      <c r="A321">
        <v>3.19</v>
      </c>
      <c r="B321" s="28" cm="1">
        <f t="array" ref="B321:F321">TRANSPOSE(MMULT(MINVERSE('A matrix'!$B$15:$F$19),TRANSPOSE(Stimulus!V321:Z321)))</f>
        <v>0.31269057104363274</v>
      </c>
      <c r="C321">
        <v>4.7429797505421478E-2</v>
      </c>
      <c r="D321">
        <v>0.18799184900334898</v>
      </c>
      <c r="E321">
        <v>0.36396489527961551</v>
      </c>
      <c r="F321">
        <v>7.537776095210591E-2</v>
      </c>
      <c r="I321" s="28">
        <f>'Linearisation Coefficients'!$B$2*$B321^3 + 'Linearisation Coefficients'!$C$2*$B321^2 + 'Linearisation Coefficients'!$D$2*$B321 + 'Linearisation Coefficients'!$E$2</f>
        <v>0.29664898459832878</v>
      </c>
      <c r="J321">
        <f>'Linearisation Coefficients'!$B$3*$C321^3 + 'Linearisation Coefficients'!$C$3*$C321^2 + 'Linearisation Coefficients'!$D$3*$C321 + 'Linearisation Coefficients'!$E$3</f>
        <v>4.2922216863502061E-2</v>
      </c>
      <c r="K321">
        <f>'Linearisation Coefficients'!$B$4*$D321^3 + 'Linearisation Coefficients'!$C$4*$D321^2 + 'Linearisation Coefficients'!$D$4*$D321 + 'Linearisation Coefficients'!$E$4</f>
        <v>0.18845821645840699</v>
      </c>
      <c r="L321">
        <f>'Linearisation Coefficients'!$B$5*$E321^3 + 'Linearisation Coefficients'!$C$5*$E321^2 + 'Linearisation Coefficients'!$D$5*$E321 + 'Linearisation Coefficients'!$E$5</f>
        <v>0.30770813192705382</v>
      </c>
      <c r="M321">
        <f>'Linearisation Coefficients'!$B$6*$F321 ^3+ 'Linearisation Coefficients'!$C$6*$F321^2 + 'Linearisation Coefficients'!$D$6*$F321 + 'Linearisation Coefficients'!$E$6</f>
        <v>7.0488423714218554E-2</v>
      </c>
    </row>
    <row r="322" spans="1:13" x14ac:dyDescent="0.2">
      <c r="A322">
        <v>3.2</v>
      </c>
      <c r="B322" s="28" cm="1">
        <f t="array" ref="B322:F322">TRANSPOSE(MMULT(MINVERSE('A matrix'!$B$15:$F$19),TRANSPOSE(Stimulus!V322:Z322)))</f>
        <v>0.47436468029068513</v>
      </c>
      <c r="C322">
        <v>4.1650359139888266E-2</v>
      </c>
      <c r="D322">
        <v>0.22752298943719107</v>
      </c>
      <c r="E322">
        <v>0.34172266597747969</v>
      </c>
      <c r="F322">
        <v>8.7425068386718152E-2</v>
      </c>
      <c r="I322" s="28">
        <f>'Linearisation Coefficients'!$B$2*$B322^3 + 'Linearisation Coefficients'!$C$2*$B322^2 + 'Linearisation Coefficients'!$D$2*$B322 + 'Linearisation Coefficients'!$E$2</f>
        <v>0.45534227991979159</v>
      </c>
      <c r="J322">
        <f>'Linearisation Coefficients'!$B$3*$C322^3 + 'Linearisation Coefficients'!$C$3*$C322^2 + 'Linearisation Coefficients'!$D$3*$C322 + 'Linearisation Coefficients'!$E$3</f>
        <v>3.7671116348087445E-2</v>
      </c>
      <c r="K322">
        <f>'Linearisation Coefficients'!$B$4*$D322^3 + 'Linearisation Coefficients'!$C$4*$D322^2 + 'Linearisation Coefficients'!$D$4*$D322 + 'Linearisation Coefficients'!$E$4</f>
        <v>0.2280593655931526</v>
      </c>
      <c r="L322">
        <f>'Linearisation Coefficients'!$B$5*$E322^3 + 'Linearisation Coefficients'!$C$5*$E322^2 + 'Linearisation Coefficients'!$D$5*$E322 + 'Linearisation Coefficients'!$E$5</f>
        <v>0.28767250780737574</v>
      </c>
      <c r="M322">
        <f>'Linearisation Coefficients'!$B$6*$F322 ^3+ 'Linearisation Coefficients'!$C$6*$F322^2 + 'Linearisation Coefficients'!$D$6*$F322 + 'Linearisation Coefficients'!$E$6</f>
        <v>8.1820717031134596E-2</v>
      </c>
    </row>
    <row r="323" spans="1:13" x14ac:dyDescent="0.2">
      <c r="A323">
        <v>3.21</v>
      </c>
      <c r="B323" s="28" cm="1">
        <f t="array" ref="B323:F323">TRANSPOSE(MMULT(MINVERSE('A matrix'!$B$15:$F$19),TRANSPOSE(Stimulus!V323:Z323)))</f>
        <v>0.60370767115719115</v>
      </c>
      <c r="C323">
        <v>3.7026676057865499E-2</v>
      </c>
      <c r="D323">
        <v>0.25914880732410928</v>
      </c>
      <c r="E323">
        <v>0.32392837303301847</v>
      </c>
      <c r="F323">
        <v>9.7063190302082436E-2</v>
      </c>
      <c r="I323" s="28">
        <f>'Linearisation Coefficients'!$B$2*$B323^3 + 'Linearisation Coefficients'!$C$2*$B323^2 + 'Linearisation Coefficients'!$D$2*$B323 + 'Linearisation Coefficients'!$E$2</f>
        <v>0.58511834558287179</v>
      </c>
      <c r="J323">
        <f>'Linearisation Coefficients'!$B$3*$C323^3 + 'Linearisation Coefficients'!$C$3*$C323^2 + 'Linearisation Coefficients'!$D$3*$C323 + 'Linearisation Coefficients'!$E$3</f>
        <v>3.3474320951366751E-2</v>
      </c>
      <c r="K323">
        <f>'Linearisation Coefficients'!$B$4*$D323^3 + 'Linearisation Coefficients'!$C$4*$D323^2 + 'Linearisation Coefficients'!$D$4*$D323 + 'Linearisation Coefficients'!$E$4</f>
        <v>0.25973465591658462</v>
      </c>
      <c r="L323">
        <f>'Linearisation Coefficients'!$B$5*$E323^3 + 'Linearisation Coefficients'!$C$5*$E323^2 + 'Linearisation Coefficients'!$D$5*$E323 + 'Linearisation Coefficients'!$E$5</f>
        <v>0.27178665016001929</v>
      </c>
      <c r="M323">
        <f>'Linearisation Coefficients'!$B$6*$F323 ^3+ 'Linearisation Coefficients'!$C$6*$F323^2 + 'Linearisation Coefficients'!$D$6*$F323 + 'Linearisation Coefficients'!$E$6</f>
        <v>9.0900170062948371E-2</v>
      </c>
    </row>
    <row r="324" spans="1:13" x14ac:dyDescent="0.2">
      <c r="A324">
        <v>3.22</v>
      </c>
      <c r="B324" s="28" cm="1">
        <f t="array" ref="B324:F324">TRANSPOSE(MMULT(MINVERSE('A matrix'!$B$15:$F$19),TRANSPOSE(Stimulus!V324:Z324)))</f>
        <v>0.6806269046003961</v>
      </c>
      <c r="C324">
        <v>3.4277009021631832E-2</v>
      </c>
      <c r="D324">
        <v>0.27795642614117266</v>
      </c>
      <c r="E324">
        <v>0.31334625054008503</v>
      </c>
      <c r="F324">
        <v>0.10279490366819066</v>
      </c>
      <c r="I324" s="28">
        <f>'Linearisation Coefficients'!$B$2*$B324^3 + 'Linearisation Coefficients'!$C$2*$B324^2 + 'Linearisation Coefficients'!$D$2*$B324 + 'Linearisation Coefficients'!$E$2</f>
        <v>0.66353675276963076</v>
      </c>
      <c r="J324">
        <f>'Linearisation Coefficients'!$B$3*$C324^3 + 'Linearisation Coefficients'!$C$3*$C324^2 + 'Linearisation Coefficients'!$D$3*$C324 + 'Linearisation Coefficients'!$E$3</f>
        <v>3.0980289415021591E-2</v>
      </c>
      <c r="K324">
        <f>'Linearisation Coefficients'!$B$4*$D324^3 + 'Linearisation Coefficients'!$C$4*$D324^2 + 'Linearisation Coefficients'!$D$4*$D324 + 'Linearisation Coefficients'!$E$4</f>
        <v>0.27856901153556174</v>
      </c>
      <c r="L324">
        <f>'Linearisation Coefficients'!$B$5*$E324^3 + 'Linearisation Coefficients'!$C$5*$E324^2 + 'Linearisation Coefficients'!$D$5*$E324 + 'Linearisation Coefficients'!$E$5</f>
        <v>0.26239795128381249</v>
      </c>
      <c r="M324">
        <f>'Linearisation Coefficients'!$B$6*$F324 ^3+ 'Linearisation Coefficients'!$C$6*$F324^2 + 'Linearisation Coefficients'!$D$6*$F324 + 'Linearisation Coefficients'!$E$6</f>
        <v>9.6305299258672095E-2</v>
      </c>
    </row>
    <row r="325" spans="1:13" x14ac:dyDescent="0.2">
      <c r="A325">
        <v>3.23</v>
      </c>
      <c r="B325" s="28" cm="1">
        <f t="array" ref="B325:F325">TRANSPOSE(MMULT(MINVERSE('A matrix'!$B$15:$F$19),TRANSPOSE(Stimulus!V325:Z325)))</f>
        <v>0.52666697657936146</v>
      </c>
      <c r="C325">
        <v>3.9780685020859352E-2</v>
      </c>
      <c r="D325">
        <v>0.24031148989177309</v>
      </c>
      <c r="E325">
        <v>0.33452720547673032</v>
      </c>
      <c r="F325">
        <v>9.1322426138434776E-2</v>
      </c>
      <c r="I325" s="28">
        <f>'Linearisation Coefficients'!$B$2*$B325^3 + 'Linearisation Coefficients'!$C$2*$B325^2 + 'Linearisation Coefficients'!$D$2*$B325 + 'Linearisation Coefficients'!$E$2</f>
        <v>0.50751009150385207</v>
      </c>
      <c r="J325">
        <f>'Linearisation Coefficients'!$B$3*$C325^3 + 'Linearisation Coefficients'!$C$3*$C325^2 + 'Linearisation Coefficients'!$D$3*$C325 + 'Linearisation Coefficients'!$E$3</f>
        <v>3.597361275024958E-2</v>
      </c>
      <c r="K325">
        <f>'Linearisation Coefficients'!$B$4*$D325^3 + 'Linearisation Coefficients'!$C$4*$D325^2 + 'Linearisation Coefficients'!$D$4*$D325 + 'Linearisation Coefficients'!$E$4</f>
        <v>0.24086856037765569</v>
      </c>
      <c r="L325">
        <f>'Linearisation Coefficients'!$B$5*$E325^3 + 'Linearisation Coefficients'!$C$5*$E325^2 + 'Linearisation Coefficients'!$D$5*$E325 + 'Linearisation Coefficients'!$E$5</f>
        <v>0.28123371008657222</v>
      </c>
      <c r="M325">
        <f>'Linearisation Coefficients'!$B$6*$F325 ^3+ 'Linearisation Coefficients'!$C$6*$F325^2 + 'Linearisation Coefficients'!$D$6*$F325 + 'Linearisation Coefficients'!$E$6</f>
        <v>8.5490733261468929E-2</v>
      </c>
    </row>
    <row r="326" spans="1:13" x14ac:dyDescent="0.2">
      <c r="A326">
        <v>3.24</v>
      </c>
      <c r="B326" s="28" cm="1">
        <f t="array" ref="B326:F326">TRANSPOSE(MMULT(MINVERSE('A matrix'!$B$15:$F$19),TRANSPOSE(Stimulus!V326:Z326)))</f>
        <v>0.21348484744305374</v>
      </c>
      <c r="C326">
        <v>5.0976149903637163E-2</v>
      </c>
      <c r="D326">
        <v>0.16373493235936931</v>
      </c>
      <c r="E326">
        <v>0.37761306976274556</v>
      </c>
      <c r="F326">
        <v>6.7985347552981912E-2</v>
      </c>
      <c r="I326" s="28">
        <f>'Linearisation Coefficients'!$B$2*$B326^3 + 'Linearisation Coefficients'!$C$2*$B326^2 + 'Linearisation Coefficients'!$D$2*$B326 + 'Linearisation Coefficients'!$E$2</f>
        <v>0.20111644176546462</v>
      </c>
      <c r="J326">
        <f>'Linearisation Coefficients'!$B$3*$C326^3 + 'Linearisation Coefficients'!$C$3*$C326^2 + 'Linearisation Coefficients'!$D$3*$C326 + 'Linearisation Coefficients'!$E$3</f>
        <v>4.6147270819839055E-2</v>
      </c>
      <c r="K326">
        <f>'Linearisation Coefficients'!$B$4*$D326^3 + 'Linearisation Coefficients'!$C$4*$D326^2 + 'Linearisation Coefficients'!$D$4*$D326 + 'Linearisation Coefficients'!$E$4</f>
        <v>0.16415372471300774</v>
      </c>
      <c r="L326">
        <f>'Linearisation Coefficients'!$B$5*$E326^3 + 'Linearisation Coefficients'!$C$5*$E326^2 + 'Linearisation Coefficients'!$D$5*$E326 + 'Linearisation Coefficients'!$E$5</f>
        <v>0.32010384614934245</v>
      </c>
      <c r="M326">
        <f>'Linearisation Coefficients'!$B$6*$F326 ^3+ 'Linearisation Coefficients'!$C$6*$F326^2 + 'Linearisation Coefficients'!$D$6*$F326 + 'Linearisation Coefficients'!$E$6</f>
        <v>6.3543902678084616E-2</v>
      </c>
    </row>
    <row r="327" spans="1:13" x14ac:dyDescent="0.2">
      <c r="A327">
        <v>3.25</v>
      </c>
      <c r="B327" s="28" cm="1">
        <f t="array" ref="B327:F327">TRANSPOSE(MMULT(MINVERSE('A matrix'!$B$15:$F$19),TRANSPOSE(Stimulus!V327:Z327)))</f>
        <v>0.64087379208316309</v>
      </c>
      <c r="C327">
        <v>3.5698081725860392E-2</v>
      </c>
      <c r="D327">
        <v>0.26823634244366668</v>
      </c>
      <c r="E327">
        <v>0.31881526378036051</v>
      </c>
      <c r="F327">
        <v>9.9832660856350119E-2</v>
      </c>
      <c r="I327" s="28">
        <f>'Linearisation Coefficients'!$B$2*$B327^3 + 'Linearisation Coefficients'!$C$2*$B327^2 + 'Linearisation Coefficients'!$D$2*$B327 + 'Linearisation Coefficients'!$E$2</f>
        <v>0.62289094377065757</v>
      </c>
      <c r="J327">
        <f>'Linearisation Coefficients'!$B$3*$C327^3 + 'Linearisation Coefficients'!$C$3*$C327^2 + 'Linearisation Coefficients'!$D$3*$C327 + 'Linearisation Coefficients'!$E$3</f>
        <v>3.2269080962925106E-2</v>
      </c>
      <c r="K327">
        <f>'Linearisation Coefficients'!$B$4*$D327^3 + 'Linearisation Coefficients'!$C$4*$D327^2 + 'Linearisation Coefficients'!$D$4*$D327 + 'Linearisation Coefficients'!$E$4</f>
        <v>0.26883535678706333</v>
      </c>
      <c r="L327">
        <f>'Linearisation Coefficients'!$B$5*$E327^3 + 'Linearisation Coefficients'!$C$5*$E327^2 + 'Linearisation Coefficients'!$D$5*$E327 + 'Linearisation Coefficients'!$E$5</f>
        <v>0.26724481353732948</v>
      </c>
      <c r="M327">
        <f>'Linearisation Coefficients'!$B$6*$F327 ^3+ 'Linearisation Coefficients'!$C$6*$F327^2 + 'Linearisation Coefficients'!$D$6*$F327 + 'Linearisation Coefficients'!$E$6</f>
        <v>9.3511313265928805E-2</v>
      </c>
    </row>
    <row r="328" spans="1:13" x14ac:dyDescent="0.2">
      <c r="A328">
        <v>3.26</v>
      </c>
      <c r="B328" s="28" cm="1">
        <f t="array" ref="B328:F328">TRANSPOSE(MMULT(MINVERSE('A matrix'!$B$15:$F$19),TRANSPOSE(Stimulus!V328:Z328)))</f>
        <v>0.20265306785754866</v>
      </c>
      <c r="C328">
        <v>5.1363358485116362E-2</v>
      </c>
      <c r="D328">
        <v>0.16108644026662078</v>
      </c>
      <c r="E328">
        <v>0.37910324605883283</v>
      </c>
      <c r="F328">
        <v>6.7178206698220166E-2</v>
      </c>
      <c r="I328" s="28">
        <f>'Linearisation Coefficients'!$B$2*$B328^3 + 'Linearisation Coefficients'!$C$2*$B328^2 + 'Linearisation Coefficients'!$D$2*$B328 + 'Linearisation Coefficients'!$E$2</f>
        <v>0.19076765380463695</v>
      </c>
      <c r="J328">
        <f>'Linearisation Coefficients'!$B$3*$C328^3 + 'Linearisation Coefficients'!$C$3*$C328^2 + 'Linearisation Coefficients'!$D$3*$C328 + 'Linearisation Coefficients'!$E$3</f>
        <v>4.6499532080612596E-2</v>
      </c>
      <c r="K328">
        <f>'Linearisation Coefficients'!$B$4*$D328^3 + 'Linearisation Coefficients'!$C$4*$D328^2 + 'Linearisation Coefficients'!$D$4*$D328 + 'Linearisation Coefficients'!$E$4</f>
        <v>0.16149982158372095</v>
      </c>
      <c r="L328">
        <f>'Linearisation Coefficients'!$B$5*$E328^3 + 'Linearisation Coefficients'!$C$5*$E328^2 + 'Linearisation Coefficients'!$D$5*$E328 + 'Linearisation Coefficients'!$E$5</f>
        <v>0.32146205030376629</v>
      </c>
      <c r="M328">
        <f>'Linearisation Coefficients'!$B$6*$F328 ^3+ 'Linearisation Coefficients'!$C$6*$F328^2 + 'Linearisation Coefficients'!$D$6*$F328 + 'Linearisation Coefficients'!$E$6</f>
        <v>6.2786085125685454E-2</v>
      </c>
    </row>
    <row r="329" spans="1:13" x14ac:dyDescent="0.2">
      <c r="A329">
        <v>3.27</v>
      </c>
      <c r="B329" s="28" cm="1">
        <f t="array" ref="B329:F329">TRANSPOSE(MMULT(MINVERSE('A matrix'!$B$15:$F$19),TRANSPOSE(Stimulus!V329:Z329)))</f>
        <v>0.53571503248638708</v>
      </c>
      <c r="C329">
        <v>3.9457240025948997E-2</v>
      </c>
      <c r="D329">
        <v>0.24252384145739891</v>
      </c>
      <c r="E329">
        <v>0.33328242401382457</v>
      </c>
      <c r="F329">
        <v>9.199665104497734E-2</v>
      </c>
      <c r="I329" s="28">
        <f>'Linearisation Coefficients'!$B$2*$B329^3 + 'Linearisation Coefficients'!$C$2*$B329^2 + 'Linearisation Coefficients'!$D$2*$B329 + 'Linearisation Coefficients'!$E$2</f>
        <v>0.51657718566303146</v>
      </c>
      <c r="J329">
        <f>'Linearisation Coefficients'!$B$3*$C329^3 + 'Linearisation Coefficients'!$C$3*$C329^2 + 'Linearisation Coefficients'!$D$3*$C329 + 'Linearisation Coefficients'!$E$3</f>
        <v>3.5680014426553587E-2</v>
      </c>
      <c r="K329">
        <f>'Linearisation Coefficients'!$B$4*$D329^3 + 'Linearisation Coefficients'!$C$4*$D329^2 + 'Linearisation Coefficients'!$D$4*$D329 + 'Linearisation Coefficients'!$E$4</f>
        <v>0.24308439656111175</v>
      </c>
      <c r="L329">
        <f>'Linearisation Coefficients'!$B$5*$E329^3 + 'Linearisation Coefficients'!$C$5*$E329^2 + 'Linearisation Coefficients'!$D$5*$E329 + 'Linearisation Coefficients'!$E$5</f>
        <v>0.28012191281543691</v>
      </c>
      <c r="M329">
        <f>'Linearisation Coefficients'!$B$6*$F329 ^3+ 'Linearisation Coefficients'!$C$6*$F329^2 + 'Linearisation Coefficients'!$D$6*$F329 + 'Linearisation Coefficients'!$E$6</f>
        <v>8.612582643125323E-2</v>
      </c>
    </row>
    <row r="330" spans="1:13" x14ac:dyDescent="0.2">
      <c r="A330">
        <v>3.28</v>
      </c>
      <c r="B330" s="28" cm="1">
        <f t="array" ref="B330:F330">TRANSPOSE(MMULT(MINVERSE('A matrix'!$B$15:$F$19),TRANSPOSE(Stimulus!V330:Z330)))</f>
        <v>0.49850464093485103</v>
      </c>
      <c r="C330">
        <v>4.0787416920264441E-2</v>
      </c>
      <c r="D330">
        <v>0.23342548167132926</v>
      </c>
      <c r="E330">
        <v>0.33840162377416916</v>
      </c>
      <c r="F330">
        <v>8.9223881620909329E-2</v>
      </c>
      <c r="I330" s="28">
        <f>'Linearisation Coefficients'!$B$2*$B330^3 + 'Linearisation Coefficients'!$C$2*$B330^2 + 'Linearisation Coefficients'!$D$2*$B330 + 'Linearisation Coefficients'!$E$2</f>
        <v>0.47936859386103819</v>
      </c>
      <c r="J330">
        <f>'Linearisation Coefficients'!$B$3*$C330^3 + 'Linearisation Coefficients'!$C$3*$C330^2 + 'Linearisation Coefficients'!$D$3*$C330 + 'Linearisation Coefficients'!$E$3</f>
        <v>3.6887562986277128E-2</v>
      </c>
      <c r="K330">
        <f>'Linearisation Coefficients'!$B$4*$D330^3 + 'Linearisation Coefficients'!$C$4*$D330^2 + 'Linearisation Coefficients'!$D$4*$D330 + 'Linearisation Coefficients'!$E$4</f>
        <v>0.23397152638179036</v>
      </c>
      <c r="L330">
        <f>'Linearisation Coefficients'!$B$5*$E330^3 + 'Linearisation Coefficients'!$C$5*$E330^2 + 'Linearisation Coefficients'!$D$5*$E330 + 'Linearisation Coefficients'!$E$5</f>
        <v>0.28469813948548989</v>
      </c>
      <c r="M330">
        <f>'Linearisation Coefficients'!$B$6*$F330 ^3+ 'Linearisation Coefficients'!$C$6*$F330^2 + 'Linearisation Coefficients'!$D$6*$F330 + 'Linearisation Coefficients'!$E$6</f>
        <v>8.3514359959199411E-2</v>
      </c>
    </row>
    <row r="331" spans="1:13" x14ac:dyDescent="0.2">
      <c r="A331">
        <v>3.29</v>
      </c>
      <c r="B331" s="28" cm="1">
        <f t="array" ref="B331:F331">TRANSPOSE(MMULT(MINVERSE('A matrix'!$B$15:$F$19),TRANSPOSE(Stimulus!V331:Z331)))</f>
        <v>0.72515036466875049</v>
      </c>
      <c r="C331">
        <v>3.2685408520576192E-2</v>
      </c>
      <c r="D331">
        <v>0.28884291353708025</v>
      </c>
      <c r="E331">
        <v>0.30722095928116366</v>
      </c>
      <c r="F331">
        <v>0.10611261368369174</v>
      </c>
      <c r="I331" s="28">
        <f>'Linearisation Coefficients'!$B$2*$B331^3 + 'Linearisation Coefficients'!$C$2*$B331^2 + 'Linearisation Coefficients'!$D$2*$B331 + 'Linearisation Coefficients'!$E$2</f>
        <v>0.70936366774628046</v>
      </c>
      <c r="J331">
        <f>'Linearisation Coefficients'!$B$3*$C331^3 + 'Linearisation Coefficients'!$C$3*$C331^2 + 'Linearisation Coefficients'!$D$3*$C331 + 'Linearisation Coefficients'!$E$3</f>
        <v>2.9537261380869179E-2</v>
      </c>
      <c r="K331">
        <f>'Linearisation Coefficients'!$B$4*$D331^3 + 'Linearisation Coefficients'!$C$4*$D331^2 + 'Linearisation Coefficients'!$D$4*$D331 + 'Linearisation Coefficients'!$E$4</f>
        <v>0.28947007682743742</v>
      </c>
      <c r="L331">
        <f>'Linearisation Coefficients'!$B$5*$E331^3 + 'Linearisation Coefficients'!$C$5*$E331^2 + 'Linearisation Coefficients'!$D$5*$E331 + 'Linearisation Coefficients'!$E$5</f>
        <v>0.25698296496268203</v>
      </c>
      <c r="M331">
        <f>'Linearisation Coefficients'!$B$6*$F331 ^3+ 'Linearisation Coefficients'!$C$6*$F331^2 + 'Linearisation Coefficients'!$D$6*$F331 + 'Linearisation Coefficients'!$E$6</f>
        <v>9.9435902299910062E-2</v>
      </c>
    </row>
    <row r="332" spans="1:13" x14ac:dyDescent="0.2">
      <c r="A332">
        <v>3.3</v>
      </c>
      <c r="B332" s="28" cm="1">
        <f t="array" ref="B332:F332">TRANSPOSE(MMULT(MINVERSE('A matrix'!$B$15:$F$19),TRANSPOSE(Stimulus!V332:Z332)))</f>
        <v>0.69759338481350897</v>
      </c>
      <c r="C332">
        <v>3.3670500489570654E-2</v>
      </c>
      <c r="D332">
        <v>0.28210492162443934</v>
      </c>
      <c r="E332">
        <v>0.31101209607894265</v>
      </c>
      <c r="F332">
        <v>0.10405917785632457</v>
      </c>
      <c r="I332" s="28">
        <f>'Linearisation Coefficients'!$B$2*$B332^3 + 'Linearisation Coefficients'!$C$2*$B332^2 + 'Linearisation Coefficients'!$D$2*$B332 + 'Linearisation Coefficients'!$E$2</f>
        <v>0.6809618595114042</v>
      </c>
      <c r="J332">
        <f>'Linearisation Coefficients'!$B$3*$C332^3 + 'Linearisation Coefficients'!$C$3*$C332^2 + 'Linearisation Coefficients'!$D$3*$C332 + 'Linearisation Coefficients'!$E$3</f>
        <v>3.0430345118970234E-2</v>
      </c>
      <c r="K332">
        <f>'Linearisation Coefficients'!$B$4*$D332^3 + 'Linearisation Coefficients'!$C$4*$D332^2 + 'Linearisation Coefficients'!$D$4*$D332 + 'Linearisation Coefficients'!$E$4</f>
        <v>0.28272313933319498</v>
      </c>
      <c r="L332">
        <f>'Linearisation Coefficients'!$B$5*$E332^3 + 'Linearisation Coefficients'!$C$5*$E332^2 + 'Linearisation Coefficients'!$D$5*$E332 + 'Linearisation Coefficients'!$E$5</f>
        <v>0.26033279815008192</v>
      </c>
      <c r="M332">
        <f>'Linearisation Coefficients'!$B$6*$F332 ^3+ 'Linearisation Coefficients'!$C$6*$F332^2 + 'Linearisation Coefficients'!$D$6*$F332 + 'Linearisation Coefficients'!$E$6</f>
        <v>9.7498105773933016E-2</v>
      </c>
    </row>
    <row r="333" spans="1:13" x14ac:dyDescent="0.2">
      <c r="A333">
        <v>3.31</v>
      </c>
      <c r="B333" s="28" cm="1">
        <f t="array" ref="B333:F333">TRANSPOSE(MMULT(MINVERSE('A matrix'!$B$15:$F$19),TRANSPOSE(Stimulus!V333:Z333)))</f>
        <v>0.63794121018474526</v>
      </c>
      <c r="C333">
        <v>3.580291407293637E-2</v>
      </c>
      <c r="D333">
        <v>0.26751929314368894</v>
      </c>
      <c r="E333">
        <v>0.31921871217006093</v>
      </c>
      <c r="F333">
        <v>9.9614136592496183E-2</v>
      </c>
      <c r="I333" s="28">
        <f>'Linearisation Coefficients'!$B$2*$B333^3 + 'Linearisation Coefficients'!$C$2*$B333^2 + 'Linearisation Coefficients'!$D$2*$B333 + 'Linearisation Coefficients'!$E$2</f>
        <v>0.61990253642466564</v>
      </c>
      <c r="J333">
        <f>'Linearisation Coefficients'!$B$3*$C333^3 + 'Linearisation Coefficients'!$C$3*$C333^2 + 'Linearisation Coefficients'!$D$3*$C333 + 'Linearisation Coefficients'!$E$3</f>
        <v>3.2364168886745127E-2</v>
      </c>
      <c r="K333">
        <f>'Linearisation Coefficients'!$B$4*$D333^3 + 'Linearisation Coefficients'!$C$4*$D333^2 + 'Linearisation Coefficients'!$D$4*$D333 + 'Linearisation Coefficients'!$E$4</f>
        <v>0.26811728548035718</v>
      </c>
      <c r="L333">
        <f>'Linearisation Coefficients'!$B$5*$E333^3 + 'Linearisation Coefficients'!$C$5*$E333^2 + 'Linearisation Coefficients'!$D$5*$E333 + 'Linearisation Coefficients'!$E$5</f>
        <v>0.26760281958654863</v>
      </c>
      <c r="M333">
        <f>'Linearisation Coefficients'!$B$6*$F333 ^3+ 'Linearisation Coefficients'!$C$6*$F333^2 + 'Linearisation Coefficients'!$D$6*$F333 + 'Linearisation Coefficients'!$E$6</f>
        <v>9.3305245968179601E-2</v>
      </c>
    </row>
    <row r="334" spans="1:13" x14ac:dyDescent="0.2">
      <c r="A334">
        <v>3.32</v>
      </c>
      <c r="B334" s="28" cm="1">
        <f t="array" ref="B334:F334">TRANSPOSE(MMULT(MINVERSE('A matrix'!$B$15:$F$19),TRANSPOSE(Stimulus!V334:Z334)))</f>
        <v>0.48527829327937821</v>
      </c>
      <c r="C334">
        <v>4.1260225222298191E-2</v>
      </c>
      <c r="D334">
        <v>0.23019149071860157</v>
      </c>
      <c r="E334">
        <v>0.34022123149461891</v>
      </c>
      <c r="F334">
        <v>8.8238307139104077E-2</v>
      </c>
      <c r="I334" s="28">
        <f>'Linearisation Coefficients'!$B$2*$B334^3 + 'Linearisation Coefficients'!$C$2*$B334^2 + 'Linearisation Coefficients'!$D$2*$B334 + 'Linearisation Coefficients'!$E$2</f>
        <v>0.46619361786928548</v>
      </c>
      <c r="J334">
        <f>'Linearisation Coefficients'!$B$3*$C334^3 + 'Linearisation Coefficients'!$C$3*$C334^2 + 'Linearisation Coefficients'!$D$3*$C334 + 'Linearisation Coefficients'!$E$3</f>
        <v>3.731685780468573E-2</v>
      </c>
      <c r="K334">
        <f>'Linearisation Coefficients'!$B$4*$D334^3 + 'Linearisation Coefficients'!$C$4*$D334^2 + 'Linearisation Coefficients'!$D$4*$D334 + 'Linearisation Coefficients'!$E$4</f>
        <v>0.23073226294960011</v>
      </c>
      <c r="L334">
        <f>'Linearisation Coefficients'!$B$5*$E334^3 + 'Linearisation Coefficients'!$C$5*$E334^2 + 'Linearisation Coefficients'!$D$5*$E334 + 'Linearisation Coefficients'!$E$5</f>
        <v>0.28632725794958508</v>
      </c>
      <c r="M334">
        <f>'Linearisation Coefficients'!$B$6*$F334 ^3+ 'Linearisation Coefficients'!$C$6*$F334^2 + 'Linearisation Coefficients'!$D$6*$F334 + 'Linearisation Coefficients'!$E$6</f>
        <v>8.2586357299694546E-2</v>
      </c>
    </row>
    <row r="335" spans="1:13" x14ac:dyDescent="0.2">
      <c r="A335">
        <v>3.33</v>
      </c>
      <c r="B335" s="28" cm="1">
        <f t="array" ref="B335:F335">TRANSPOSE(MMULT(MINVERSE('A matrix'!$B$15:$F$19),TRANSPOSE(Stimulus!V335:Z335)))</f>
        <v>0.50026179967041973</v>
      </c>
      <c r="C335">
        <v>4.072460296286598E-2</v>
      </c>
      <c r="D335">
        <v>0.23385512677074449</v>
      </c>
      <c r="E335">
        <v>0.33815988359883309</v>
      </c>
      <c r="F335">
        <v>8.9354818055922935E-2</v>
      </c>
      <c r="I335" s="28">
        <f>'Linearisation Coefficients'!$B$2*$B335^3 + 'Linearisation Coefficients'!$C$2*$B335^2 + 'Linearisation Coefficients'!$D$2*$B335 + 'Linearisation Coefficients'!$E$2</f>
        <v>0.48112092135019885</v>
      </c>
      <c r="J335">
        <f>'Linearisation Coefficients'!$B$3*$C335^3 + 'Linearisation Coefficients'!$C$3*$C335^2 + 'Linearisation Coefficients'!$D$3*$C335 + 'Linearisation Coefficients'!$E$3</f>
        <v>3.6830532861567213E-2</v>
      </c>
      <c r="K335">
        <f>'Linearisation Coefficients'!$B$4*$D335^3 + 'Linearisation Coefficients'!$C$4*$D335^2 + 'Linearisation Coefficients'!$D$4*$D335 + 'Linearisation Coefficients'!$E$4</f>
        <v>0.23440186740349406</v>
      </c>
      <c r="L335">
        <f>'Linearisation Coefficients'!$B$5*$E335^3 + 'Linearisation Coefficients'!$C$5*$E335^2 + 'Linearisation Coefficients'!$D$5*$E335 + 'Linearisation Coefficients'!$E$5</f>
        <v>0.28448180568751125</v>
      </c>
      <c r="M335">
        <f>'Linearisation Coefficients'!$B$6*$F335 ^3+ 'Linearisation Coefficients'!$C$6*$F335^2 + 'Linearisation Coefficients'!$D$6*$F335 + 'Linearisation Coefficients'!$E$6</f>
        <v>8.3637657163049051E-2</v>
      </c>
    </row>
    <row r="336" spans="1:13" x14ac:dyDescent="0.2">
      <c r="A336">
        <v>3.34</v>
      </c>
      <c r="B336" s="28" cm="1">
        <f t="array" ref="B336:F336">TRANSPOSE(MMULT(MINVERSE('A matrix'!$B$15:$F$19),TRANSPOSE(Stimulus!V336:Z336)))</f>
        <v>0.41472675647411661</v>
      </c>
      <c r="C336">
        <v>4.3782263292949236E-2</v>
      </c>
      <c r="D336">
        <v>0.21294084544051062</v>
      </c>
      <c r="E336">
        <v>0.34992732152071504</v>
      </c>
      <c r="F336">
        <v>8.2981089036367695E-2</v>
      </c>
      <c r="I336" s="28">
        <f>'Linearisation Coefficients'!$B$2*$B336^3 + 'Linearisation Coefficients'!$C$2*$B336^2 + 'Linearisation Coefficients'!$D$2*$B336 + 'Linearisation Coefficients'!$E$2</f>
        <v>0.39635899904976535</v>
      </c>
      <c r="J336">
        <f>'Linearisation Coefficients'!$B$3*$C336^3 + 'Linearisation Coefficients'!$C$3*$C336^2 + 'Linearisation Coefficients'!$D$3*$C336 + 'Linearisation Coefficients'!$E$3</f>
        <v>3.9607448038475081E-2</v>
      </c>
      <c r="K336">
        <f>'Linearisation Coefficients'!$B$4*$D336^3 + 'Linearisation Coefficients'!$C$4*$D336^2 + 'Linearisation Coefficients'!$D$4*$D336 + 'Linearisation Coefficients'!$E$4</f>
        <v>0.21345246759691572</v>
      </c>
      <c r="L336">
        <f>'Linearisation Coefficients'!$B$5*$E336^3 + 'Linearisation Coefficients'!$C$5*$E336^2 + 'Linearisation Coefficients'!$D$5*$E336 + 'Linearisation Coefficients'!$E$5</f>
        <v>0.29503970298002941</v>
      </c>
      <c r="M336">
        <f>'Linearisation Coefficients'!$B$6*$F336 ^3+ 'Linearisation Coefficients'!$C$6*$F336^2 + 'Linearisation Coefficients'!$D$6*$F336 + 'Linearisation Coefficients'!$E$6</f>
        <v>7.7638334722616692E-2</v>
      </c>
    </row>
    <row r="337" spans="1:13" x14ac:dyDescent="0.2">
      <c r="A337">
        <v>3.35</v>
      </c>
      <c r="B337" s="28" cm="1">
        <f t="array" ref="B337:F337">TRANSPOSE(MMULT(MINVERSE('A matrix'!$B$15:$F$19),TRANSPOSE(Stimulus!V337:Z337)))</f>
        <v>0.45265933497133837</v>
      </c>
      <c r="C337">
        <v>4.2426270051412696E-2</v>
      </c>
      <c r="D337">
        <v>0.22221578806784259</v>
      </c>
      <c r="E337">
        <v>0.34470876727671285</v>
      </c>
      <c r="F337">
        <v>8.5807672940691249E-2</v>
      </c>
      <c r="I337" s="28">
        <f>'Linearisation Coefficients'!$B$2*$B337^3 + 'Linearisation Coefficients'!$C$2*$B337^2 + 'Linearisation Coefficients'!$D$2*$B337 + 'Linearisation Coefficients'!$E$2</f>
        <v>0.43381393118974781</v>
      </c>
      <c r="J337">
        <f>'Linearisation Coefficients'!$B$3*$C337^3 + 'Linearisation Coefficients'!$C$3*$C337^2 + 'Linearisation Coefficients'!$D$3*$C337 + 'Linearisation Coefficients'!$E$3</f>
        <v>3.8375756248642041E-2</v>
      </c>
      <c r="K337">
        <f>'Linearisation Coefficients'!$B$4*$D337^3 + 'Linearisation Coefficients'!$C$4*$D337^2 + 'Linearisation Coefficients'!$D$4*$D337 + 'Linearisation Coefficients'!$E$4</f>
        <v>0.22274329841249527</v>
      </c>
      <c r="L337">
        <f>'Linearisation Coefficients'!$B$5*$E337^3 + 'Linearisation Coefficients'!$C$5*$E337^2 + 'Linearisation Coefficients'!$D$5*$E337 + 'Linearisation Coefficients'!$E$5</f>
        <v>0.29035067096434014</v>
      </c>
      <c r="M337">
        <f>'Linearisation Coefficients'!$B$6*$F337 ^3+ 'Linearisation Coefficients'!$C$6*$F337^2 + 'Linearisation Coefficients'!$D$6*$F337 + 'Linearisation Coefficients'!$E$6</f>
        <v>8.0298238310128667E-2</v>
      </c>
    </row>
    <row r="338" spans="1:13" x14ac:dyDescent="0.2">
      <c r="A338">
        <v>3.36</v>
      </c>
      <c r="B338" s="28" cm="1">
        <f t="array" ref="B338:F338">TRANSPOSE(MMULT(MINVERSE('A matrix'!$B$15:$F$19),TRANSPOSE(Stimulus!V338:Z338)))</f>
        <v>0.45630019805040378</v>
      </c>
      <c r="C338">
        <v>4.2296118452861742E-2</v>
      </c>
      <c r="D338">
        <v>0.22310602009292824</v>
      </c>
      <c r="E338">
        <v>0.34420787748156023</v>
      </c>
      <c r="F338">
        <v>8.6078975482855591E-2</v>
      </c>
      <c r="I338" s="28">
        <f>'Linearisation Coefficients'!$B$2*$B338^3 + 'Linearisation Coefficients'!$C$2*$B338^2 + 'Linearisation Coefficients'!$D$2*$B338 + 'Linearisation Coefficients'!$E$2</f>
        <v>0.43742018576971714</v>
      </c>
      <c r="J338">
        <f>'Linearisation Coefficients'!$B$3*$C338^3 + 'Linearisation Coefficients'!$C$3*$C338^2 + 'Linearisation Coefficients'!$D$3*$C338 + 'Linearisation Coefficients'!$E$3</f>
        <v>3.8257552328984146E-2</v>
      </c>
      <c r="K338">
        <f>'Linearisation Coefficients'!$B$4*$D338^3 + 'Linearisation Coefficients'!$C$4*$D338^2 + 'Linearisation Coefficients'!$D$4*$D338 + 'Linearisation Coefficients'!$E$4</f>
        <v>0.22363502901876717</v>
      </c>
      <c r="L338">
        <f>'Linearisation Coefficients'!$B$5*$E338^3 + 'Linearisation Coefficients'!$C$5*$E338^2 + 'Linearisation Coefficients'!$D$5*$E338 + 'Linearisation Coefficients'!$E$5</f>
        <v>0.28990118464002557</v>
      </c>
      <c r="M338">
        <f>'Linearisation Coefficients'!$B$6*$F338 ^3+ 'Linearisation Coefficients'!$C$6*$F338^2 + 'Linearisation Coefficients'!$D$6*$F338 + 'Linearisation Coefficients'!$E$6</f>
        <v>8.0553596143761189E-2</v>
      </c>
    </row>
    <row r="339" spans="1:13" x14ac:dyDescent="0.2">
      <c r="A339">
        <v>3.37</v>
      </c>
      <c r="B339" s="28" cm="1">
        <f t="array" ref="B339:F339">TRANSPOSE(MMULT(MINVERSE('A matrix'!$B$15:$F$19),TRANSPOSE(Stimulus!V339:Z339)))</f>
        <v>0.46230838529490503</v>
      </c>
      <c r="C339">
        <v>4.2081341034078401E-2</v>
      </c>
      <c r="D339">
        <v>0.22457508953652261</v>
      </c>
      <c r="E339">
        <v>0.34338130432767189</v>
      </c>
      <c r="F339">
        <v>8.652668154535581E-2</v>
      </c>
      <c r="I339" s="28">
        <f>'Linearisation Coefficients'!$B$2*$B339^3 + 'Linearisation Coefficients'!$C$2*$B339^2 + 'Linearisation Coefficients'!$D$2*$B339 + 'Linearisation Coefficients'!$E$2</f>
        <v>0.44337559115506692</v>
      </c>
      <c r="J339">
        <f>'Linearisation Coefficients'!$B$3*$C339^3 + 'Linearisation Coefficients'!$C$3*$C339^2 + 'Linearisation Coefficients'!$D$3*$C339 + 'Linearisation Coefficients'!$E$3</f>
        <v>3.8062497562299381E-2</v>
      </c>
      <c r="K339">
        <f>'Linearisation Coefficients'!$B$4*$D339^3 + 'Linearisation Coefficients'!$C$4*$D339^2 + 'Linearisation Coefficients'!$D$4*$D339 + 'Linearisation Coefficients'!$E$4</f>
        <v>0.2251065613550112</v>
      </c>
      <c r="L339">
        <f>'Linearisation Coefficients'!$B$5*$E339^3 + 'Linearisation Coefficients'!$C$5*$E339^2 + 'Linearisation Coefficients'!$D$5*$E339 + 'Linearisation Coefficients'!$E$5</f>
        <v>0.28915965873905997</v>
      </c>
      <c r="M339">
        <f>'Linearisation Coefficients'!$B$6*$F339 ^3+ 'Linearisation Coefficients'!$C$6*$F339^2 + 'Linearisation Coefficients'!$D$6*$F339 + 'Linearisation Coefficients'!$E$6</f>
        <v>8.0975010665639224E-2</v>
      </c>
    </row>
    <row r="340" spans="1:13" x14ac:dyDescent="0.2">
      <c r="A340">
        <v>3.38</v>
      </c>
      <c r="B340" s="28" cm="1">
        <f t="array" ref="B340:F340">TRANSPOSE(MMULT(MINVERSE('A matrix'!$B$15:$F$19),TRANSPOSE(Stimulus!V340:Z340)))</f>
        <v>0.60519251497656024</v>
      </c>
      <c r="C340">
        <v>3.6973596666388109E-2</v>
      </c>
      <c r="D340">
        <v>0.25951186835978879</v>
      </c>
      <c r="E340">
        <v>0.32372409643695743</v>
      </c>
      <c r="F340">
        <v>9.7173834919625723E-2</v>
      </c>
      <c r="I340" s="28">
        <f>'Linearisation Coefficients'!$B$2*$B340^3 + 'Linearisation Coefficients'!$C$2*$B340^2 + 'Linearisation Coefficients'!$D$2*$B340 + 'Linearisation Coefficients'!$E$2</f>
        <v>0.58662322824481616</v>
      </c>
      <c r="J340">
        <f>'Linearisation Coefficients'!$B$3*$C340^3 + 'Linearisation Coefficients'!$C$3*$C340^2 + 'Linearisation Coefficients'!$D$3*$C340 + 'Linearisation Coefficients'!$E$3</f>
        <v>3.3426163852270742E-2</v>
      </c>
      <c r="K340">
        <f>'Linearisation Coefficients'!$B$4*$D340^3 + 'Linearisation Coefficients'!$C$4*$D340^2 + 'Linearisation Coefficients'!$D$4*$D340 + 'Linearisation Coefficients'!$E$4</f>
        <v>0.26009825184880792</v>
      </c>
      <c r="L340">
        <f>'Linearisation Coefficients'!$B$5*$E340^3 + 'Linearisation Coefficients'!$C$5*$E340^2 + 'Linearisation Coefficients'!$D$5*$E340 + 'Linearisation Coefficients'!$E$5</f>
        <v>0.27160500296448525</v>
      </c>
      <c r="M340">
        <f>'Linearisation Coefficients'!$B$6*$F340 ^3+ 'Linearisation Coefficients'!$C$6*$F340^2 + 'Linearisation Coefficients'!$D$6*$F340 + 'Linearisation Coefficients'!$E$6</f>
        <v>9.1004470368139703E-2</v>
      </c>
    </row>
    <row r="341" spans="1:13" x14ac:dyDescent="0.2">
      <c r="A341">
        <v>3.39</v>
      </c>
      <c r="B341" s="28" cm="1">
        <f t="array" ref="B341:F341">TRANSPOSE(MMULT(MINVERSE('A matrix'!$B$15:$F$19),TRANSPOSE(Stimulus!V341:Z341)))</f>
        <v>0.43595750859656457</v>
      </c>
      <c r="C341">
        <v>4.3023317881608791E-2</v>
      </c>
      <c r="D341">
        <v>0.21813200342849814</v>
      </c>
      <c r="E341">
        <v>0.34700651212727829</v>
      </c>
      <c r="F341">
        <v>8.4563119697172784E-2</v>
      </c>
      <c r="I341" s="28">
        <f>'Linearisation Coefficients'!$B$2*$B341^3 + 'Linearisation Coefficients'!$C$2*$B341^2 + 'Linearisation Coefficients'!$D$2*$B341 + 'Linearisation Coefficients'!$E$2</f>
        <v>0.41729615568187978</v>
      </c>
      <c r="J341">
        <f>'Linearisation Coefficients'!$B$3*$C341^3 + 'Linearisation Coefficients'!$C$3*$C341^2 + 'Linearisation Coefficients'!$D$3*$C341 + 'Linearisation Coefficients'!$E$3</f>
        <v>3.8918034147385532E-2</v>
      </c>
      <c r="K341">
        <f>'Linearisation Coefficients'!$B$4*$D341^3 + 'Linearisation Coefficients'!$C$4*$D341^2 + 'Linearisation Coefficients'!$D$4*$D341 + 'Linearisation Coefficients'!$E$4</f>
        <v>0.21865258010612382</v>
      </c>
      <c r="L341">
        <f>'Linearisation Coefficients'!$B$5*$E341^3 + 'Linearisation Coefficients'!$C$5*$E341^2 + 'Linearisation Coefficients'!$D$5*$E341 + 'Linearisation Coefficients'!$E$5</f>
        <v>0.29241390786835364</v>
      </c>
      <c r="M341">
        <f>'Linearisation Coefficients'!$B$6*$F341 ^3+ 'Linearisation Coefficients'!$C$6*$F341^2 + 'Linearisation Coefficients'!$D$6*$F341 + 'Linearisation Coefficients'!$E$6</f>
        <v>7.9126949169486954E-2</v>
      </c>
    </row>
    <row r="342" spans="1:13" x14ac:dyDescent="0.2">
      <c r="A342">
        <v>3.4</v>
      </c>
      <c r="B342" s="28" cm="1">
        <f t="array" ref="B342:F342">TRANSPOSE(MMULT(MINVERSE('A matrix'!$B$15:$F$19),TRANSPOSE(Stimulus!V342:Z342)))</f>
        <v>0.55624617030321843</v>
      </c>
      <c r="C342">
        <v>3.8723304047335871E-2</v>
      </c>
      <c r="D342">
        <v>0.24754393586882695</v>
      </c>
      <c r="E342">
        <v>0.33045786368513319</v>
      </c>
      <c r="F342">
        <v>9.3526549248305502E-2</v>
      </c>
      <c r="I342" s="28">
        <f>'Linearisation Coefficients'!$B$2*$B342^3 + 'Linearisation Coefficients'!$C$2*$B342^2 + 'Linearisation Coefficients'!$D$2*$B342 + 'Linearisation Coefficients'!$E$2</f>
        <v>0.53719826410830374</v>
      </c>
      <c r="J342">
        <f>'Linearisation Coefficients'!$B$3*$C342^3 + 'Linearisation Coefficients'!$C$3*$C342^2 + 'Linearisation Coefficients'!$D$3*$C342 + 'Linearisation Coefficients'!$E$3</f>
        <v>3.5013871930514029E-2</v>
      </c>
      <c r="K342">
        <f>'Linearisation Coefficients'!$B$4*$D342^3 + 'Linearisation Coefficients'!$C$4*$D342^2 + 'Linearisation Coefficients'!$D$4*$D342 + 'Linearisation Coefficients'!$E$4</f>
        <v>0.24811229422130895</v>
      </c>
      <c r="L342">
        <f>'Linearisation Coefficients'!$B$5*$E342^3 + 'Linearisation Coefficients'!$C$5*$E342^2 + 'Linearisation Coefficients'!$D$5*$E342 + 'Linearisation Coefficients'!$E$5</f>
        <v>0.27760137529991269</v>
      </c>
      <c r="M342">
        <f>'Linearisation Coefficients'!$B$6*$F342 ^3+ 'Linearisation Coefficients'!$C$6*$F342^2 + 'Linearisation Coefficients'!$D$6*$F342 + 'Linearisation Coefficients'!$E$6</f>
        <v>8.7567145998313334E-2</v>
      </c>
    </row>
    <row r="343" spans="1:13" x14ac:dyDescent="0.2">
      <c r="A343">
        <v>3.41</v>
      </c>
      <c r="B343" s="28" cm="1">
        <f t="array" ref="B343:F343">TRANSPOSE(MMULT(MINVERSE('A matrix'!$B$15:$F$19),TRANSPOSE(Stimulus!V343:Z343)))</f>
        <v>0.72070920491693258</v>
      </c>
      <c r="C343">
        <v>3.2844168690504799E-2</v>
      </c>
      <c r="D343">
        <v>0.28775699996281756</v>
      </c>
      <c r="E343">
        <v>0.30783194946399117</v>
      </c>
      <c r="F343">
        <v>0.10578167623708667</v>
      </c>
      <c r="I343" s="28">
        <f>'Linearisation Coefficients'!$B$2*$B343^3 + 'Linearisation Coefficients'!$C$2*$B343^2 + 'Linearisation Coefficients'!$D$2*$B343 + 'Linearisation Coefficients'!$E$2</f>
        <v>0.70477795392206999</v>
      </c>
      <c r="J343">
        <f>'Linearisation Coefficients'!$B$3*$C343^3 + 'Linearisation Coefficients'!$C$3*$C343^2 + 'Linearisation Coefficients'!$D$3*$C343 + 'Linearisation Coefficients'!$E$3</f>
        <v>2.9681181826923579E-2</v>
      </c>
      <c r="K343">
        <f>'Linearisation Coefficients'!$B$4*$D343^3 + 'Linearisation Coefficients'!$C$4*$D343^2 + 'Linearisation Coefficients'!$D$4*$D343 + 'Linearisation Coefficients'!$E$4</f>
        <v>0.28838273844631085</v>
      </c>
      <c r="L343">
        <f>'Linearisation Coefficients'!$B$5*$E343^3 + 'Linearisation Coefficients'!$C$5*$E343^2 + 'Linearisation Coefficients'!$D$5*$E343 + 'Linearisation Coefficients'!$E$5</f>
        <v>0.25752246727744194</v>
      </c>
      <c r="M343">
        <f>'Linearisation Coefficients'!$B$6*$F343 ^3+ 'Linearisation Coefficients'!$C$6*$F343^2 + 'Linearisation Coefficients'!$D$6*$F343 + 'Linearisation Coefficients'!$E$6</f>
        <v>9.9123564892899294E-2</v>
      </c>
    </row>
    <row r="344" spans="1:13" x14ac:dyDescent="0.2">
      <c r="A344">
        <v>3.42</v>
      </c>
      <c r="B344" s="28" cm="1">
        <f t="array" ref="B344:F344">TRANSPOSE(MMULT(MINVERSE('A matrix'!$B$15:$F$19),TRANSPOSE(Stimulus!V344:Z344)))</f>
        <v>0.36120702200620025</v>
      </c>
      <c r="C344">
        <v>4.5695457731672662E-2</v>
      </c>
      <c r="D344">
        <v>0.1998546676406987</v>
      </c>
      <c r="E344">
        <v>0.35729027042928641</v>
      </c>
      <c r="F344">
        <v>7.8993012664977269E-2</v>
      </c>
      <c r="I344" s="28">
        <f>'Linearisation Coefficients'!$B$2*$B344^3 + 'Linearisation Coefficients'!$C$2*$B344^2 + 'Linearisation Coefficients'!$D$2*$B344 + 'Linearisation Coefficients'!$E$2</f>
        <v>0.34387225075143463</v>
      </c>
      <c r="J344">
        <f>'Linearisation Coefficients'!$B$3*$C344^3 + 'Linearisation Coefficients'!$C$3*$C344^2 + 'Linearisation Coefficients'!$D$3*$C344 + 'Linearisation Coefficients'!$E$3</f>
        <v>4.1345810718585611E-2</v>
      </c>
      <c r="K344">
        <f>'Linearisation Coefficients'!$B$4*$D344^3 + 'Linearisation Coefficients'!$C$4*$D344^2 + 'Linearisation Coefficients'!$D$4*$D344 + 'Linearisation Coefficients'!$E$4</f>
        <v>0.20034301333664092</v>
      </c>
      <c r="L344">
        <f>'Linearisation Coefficients'!$B$5*$E344^3 + 'Linearisation Coefficients'!$C$5*$E344^2 + 'Linearisation Coefficients'!$D$5*$E344 + 'Linearisation Coefficients'!$E$5</f>
        <v>0.3016743952816216</v>
      </c>
      <c r="M344">
        <f>'Linearisation Coefficients'!$B$6*$F344 ^3+ 'Linearisation Coefficients'!$C$6*$F344^2 + 'Linearisation Coefficients'!$D$6*$F344 + 'Linearisation Coefficients'!$E$6</f>
        <v>7.3887164705857503E-2</v>
      </c>
    </row>
    <row r="345" spans="1:13" x14ac:dyDescent="0.2">
      <c r="A345">
        <v>3.43</v>
      </c>
      <c r="B345" s="28" cm="1">
        <f t="array" ref="B345:F345">TRANSPOSE(MMULT(MINVERSE('A matrix'!$B$15:$F$19),TRANSPOSE(Stimulus!V345:Z345)))</f>
        <v>0.58615493371537841</v>
      </c>
      <c r="C345">
        <v>3.7654141795353036E-2</v>
      </c>
      <c r="D345">
        <v>0.25485696534618119</v>
      </c>
      <c r="E345">
        <v>0.32634318151954278</v>
      </c>
      <c r="F345">
        <v>9.5755230572071248E-2</v>
      </c>
      <c r="I345" s="28">
        <f>'Linearisation Coefficients'!$B$2*$B345^3 + 'Linearisation Coefficients'!$C$2*$B345^2 + 'Linearisation Coefficients'!$D$2*$B345 + 'Linearisation Coefficients'!$E$2</f>
        <v>0.56735498716334587</v>
      </c>
      <c r="J345">
        <f>'Linearisation Coefficients'!$B$3*$C345^3 + 'Linearisation Coefficients'!$C$3*$C345^2 + 'Linearisation Coefficients'!$D$3*$C345 + 'Linearisation Coefficients'!$E$3</f>
        <v>3.4043636196848082E-2</v>
      </c>
      <c r="K345">
        <f>'Linearisation Coefficients'!$B$4*$D345^3 + 'Linearisation Coefficients'!$C$4*$D345^2 + 'Linearisation Coefficients'!$D$4*$D345 + 'Linearisation Coefficients'!$E$4</f>
        <v>0.25543643439862396</v>
      </c>
      <c r="L345">
        <f>'Linearisation Coefficients'!$B$5*$E345^3 + 'Linearisation Coefficients'!$C$5*$E345^2 + 'Linearisation Coefficients'!$D$5*$E345 + 'Linearisation Coefficients'!$E$5</f>
        <v>0.27393517860838223</v>
      </c>
      <c r="M345">
        <f>'Linearisation Coefficients'!$B$6*$F345 ^3+ 'Linearisation Coefficients'!$C$6*$F345^2 + 'Linearisation Coefficients'!$D$6*$F345 + 'Linearisation Coefficients'!$E$6</f>
        <v>8.9667327233296332E-2</v>
      </c>
    </row>
    <row r="346" spans="1:13" x14ac:dyDescent="0.2">
      <c r="A346">
        <v>3.44</v>
      </c>
      <c r="B346" s="28" cm="1">
        <f t="array" ref="B346:F346">TRANSPOSE(MMULT(MINVERSE('A matrix'!$B$15:$F$19),TRANSPOSE(Stimulus!V346:Z346)))</f>
        <v>0.56040343631852219</v>
      </c>
      <c r="C346">
        <v>3.8574692356716567E-2</v>
      </c>
      <c r="D346">
        <v>0.24856043422739016</v>
      </c>
      <c r="E346">
        <v>0.3298859300316066</v>
      </c>
      <c r="F346">
        <v>9.3836332070101003E-2</v>
      </c>
      <c r="I346" s="28">
        <f>'Linearisation Coefficients'!$B$2*$B346^3 + 'Linearisation Coefficients'!$C$2*$B346^2 + 'Linearisation Coefficients'!$D$2*$B346 + 'Linearisation Coefficients'!$E$2</f>
        <v>0.54138167324474029</v>
      </c>
      <c r="J346">
        <f>'Linearisation Coefficients'!$B$3*$C346^3 + 'Linearisation Coefficients'!$C$3*$C346^2 + 'Linearisation Coefficients'!$D$3*$C346 + 'Linearisation Coefficients'!$E$3</f>
        <v>3.487899891426928E-2</v>
      </c>
      <c r="K346">
        <f>'Linearisation Coefficients'!$B$4*$D346^3 + 'Linearisation Coefficients'!$C$4*$D346^2 + 'Linearisation Coefficients'!$D$4*$D346 + 'Linearisation Coefficients'!$E$4</f>
        <v>0.2491303551316906</v>
      </c>
      <c r="L346">
        <f>'Linearisation Coefficients'!$B$5*$E346^3 + 'Linearisation Coefficients'!$C$5*$E346^2 + 'Linearisation Coefficients'!$D$5*$E346 + 'Linearisation Coefficients'!$E$5</f>
        <v>0.27709138378656178</v>
      </c>
      <c r="M346">
        <f>'Linearisation Coefficients'!$B$6*$F346 ^3+ 'Linearisation Coefficients'!$C$6*$F346^2 + 'Linearisation Coefficients'!$D$6*$F346 + 'Linearisation Coefficients'!$E$6</f>
        <v>8.7859029417143644E-2</v>
      </c>
    </row>
    <row r="347" spans="1:13" x14ac:dyDescent="0.2">
      <c r="A347">
        <v>3.45</v>
      </c>
      <c r="B347" s="28" cm="1">
        <f t="array" ref="B347:F347">TRANSPOSE(MMULT(MINVERSE('A matrix'!$B$15:$F$19),TRANSPOSE(Stimulus!V347:Z347)))</f>
        <v>0.12054829679513945</v>
      </c>
      <c r="C347">
        <v>5.4298395307532388E-2</v>
      </c>
      <c r="D347">
        <v>0.14101089910376907</v>
      </c>
      <c r="E347">
        <v>0.39039876612246194</v>
      </c>
      <c r="F347">
        <v>6.1060087826596665E-2</v>
      </c>
      <c r="I347" s="28">
        <f>'Linearisation Coefficients'!$B$2*$B347^3 + 'Linearisation Coefficients'!$C$2*$B347^2 + 'Linearisation Coefficients'!$D$2*$B347 + 'Linearisation Coefficients'!$E$2</f>
        <v>0.11283495475738124</v>
      </c>
      <c r="J347">
        <f>'Linearisation Coefficients'!$B$3*$C347^3 + 'Linearisation Coefficients'!$C$3*$C347^2 + 'Linearisation Coefficients'!$D$3*$C347 + 'Linearisation Coefficients'!$E$3</f>
        <v>4.917052519561535E-2</v>
      </c>
      <c r="K347">
        <f>'Linearisation Coefficients'!$B$4*$D347^3 + 'Linearisation Coefficients'!$C$4*$D347^2 + 'Linearisation Coefficients'!$D$4*$D347 + 'Linearisation Coefficients'!$E$4</f>
        <v>0.14138186068231012</v>
      </c>
      <c r="L347">
        <f>'Linearisation Coefficients'!$B$5*$E347^3 + 'Linearisation Coefficients'!$C$5*$E347^2 + 'Linearisation Coefficients'!$D$5*$E347 + 'Linearisation Coefficients'!$E$5</f>
        <v>0.3317882681951777</v>
      </c>
      <c r="M347">
        <f>'Linearisation Coefficients'!$B$6*$F347 ^3+ 'Linearisation Coefficients'!$C$6*$F347^2 + 'Linearisation Coefficients'!$D$6*$F347 + 'Linearisation Coefficients'!$E$6</f>
        <v>5.704452093847294E-2</v>
      </c>
    </row>
    <row r="348" spans="1:13" x14ac:dyDescent="0.2">
      <c r="A348">
        <v>3.46</v>
      </c>
      <c r="B348" s="28" cm="1">
        <f t="array" ref="B348:F348">TRANSPOSE(MMULT(MINVERSE('A matrix'!$B$15:$F$19),TRANSPOSE(Stimulus!V348:Z348)))</f>
        <v>0.52954592888040564</v>
      </c>
      <c r="C348">
        <v>3.9677769795541717E-2</v>
      </c>
      <c r="D348">
        <v>0.24101542615123317</v>
      </c>
      <c r="E348">
        <v>0.33413113515027004</v>
      </c>
      <c r="F348">
        <v>9.1536954139373017E-2</v>
      </c>
      <c r="I348" s="28">
        <f>'Linearisation Coefficients'!$B$2*$B348^3 + 'Linearisation Coefficients'!$C$2*$B348^2 + 'Linearisation Coefficients'!$D$2*$B348 + 'Linearisation Coefficients'!$E$2</f>
        <v>0.51039373892178297</v>
      </c>
      <c r="J348">
        <f>'Linearisation Coefficients'!$B$3*$C348^3 + 'Linearisation Coefficients'!$C$3*$C348^2 + 'Linearisation Coefficients'!$D$3*$C348 + 'Linearisation Coefficients'!$E$3</f>
        <v>3.5880192294924326E-2</v>
      </c>
      <c r="K348">
        <f>'Linearisation Coefficients'!$B$4*$D348^3 + 'Linearisation Coefficients'!$C$4*$D348^2 + 'Linearisation Coefficients'!$D$4*$D348 + 'Linearisation Coefficients'!$E$4</f>
        <v>0.24157360842956258</v>
      </c>
      <c r="L348">
        <f>'Linearisation Coefficients'!$B$5*$E348^3 + 'Linearisation Coefficients'!$C$5*$E348^2 + 'Linearisation Coefficients'!$D$5*$E348 + 'Linearisation Coefficients'!$E$5</f>
        <v>0.28087988688124721</v>
      </c>
      <c r="M348">
        <f>'Linearisation Coefficients'!$B$6*$F348 ^3+ 'Linearisation Coefficients'!$C$6*$F348^2 + 'Linearisation Coefficients'!$D$6*$F348 + 'Linearisation Coefficients'!$E$6</f>
        <v>8.5692803829220746E-2</v>
      </c>
    </row>
    <row r="349" spans="1:13" x14ac:dyDescent="0.2">
      <c r="A349">
        <v>3.47</v>
      </c>
      <c r="B349" s="28" cm="1">
        <f t="array" ref="B349:F349">TRANSPOSE(MMULT(MINVERSE('A matrix'!$B$15:$F$19),TRANSPOSE(Stimulus!V349:Z349)))</f>
        <v>0.55446187487019261</v>
      </c>
      <c r="C349">
        <v>3.8787088072676112E-2</v>
      </c>
      <c r="D349">
        <v>0.24710765554127856</v>
      </c>
      <c r="E349">
        <v>0.33070333717714129</v>
      </c>
      <c r="F349">
        <v>9.3393590695226347E-2</v>
      </c>
      <c r="I349" s="28">
        <f>'Linearisation Coefficients'!$B$2*$B349^3 + 'Linearisation Coefficients'!$C$2*$B349^2 + 'Linearisation Coefficients'!$D$2*$B349 + 'Linearisation Coefficients'!$E$2</f>
        <v>0.53540356915493503</v>
      </c>
      <c r="J349">
        <f>'Linearisation Coefficients'!$B$3*$C349^3 + 'Linearisation Coefficients'!$C$3*$C349^2 + 'Linearisation Coefficients'!$D$3*$C349 + 'Linearisation Coefficients'!$E$3</f>
        <v>3.5071760509731091E-2</v>
      </c>
      <c r="K349">
        <f>'Linearisation Coefficients'!$B$4*$D349^3 + 'Linearisation Coefficients'!$C$4*$D349^2 + 'Linearisation Coefficients'!$D$4*$D349 + 'Linearisation Coefficients'!$E$4</f>
        <v>0.24767534144291103</v>
      </c>
      <c r="L349">
        <f>'Linearisation Coefficients'!$B$5*$E349^3 + 'Linearisation Coefficients'!$C$5*$E349^2 + 'Linearisation Coefficients'!$D$5*$E349 + 'Linearisation Coefficients'!$E$5</f>
        <v>0.2778203026475321</v>
      </c>
      <c r="M349">
        <f>'Linearisation Coefficients'!$B$6*$F349 ^3+ 'Linearisation Coefficients'!$C$6*$F349^2 + 'Linearisation Coefficients'!$D$6*$F349 + 'Linearisation Coefficients'!$E$6</f>
        <v>8.7441873628644112E-2</v>
      </c>
    </row>
    <row r="350" spans="1:13" x14ac:dyDescent="0.2">
      <c r="A350">
        <v>3.48</v>
      </c>
      <c r="B350" s="28" cm="1">
        <f t="array" ref="B350:F350">TRANSPOSE(MMULT(MINVERSE('A matrix'!$B$15:$F$19),TRANSPOSE(Stimulus!V350:Z350)))</f>
        <v>0.5165984486867683</v>
      </c>
      <c r="C350">
        <v>4.0140609294807145E-2</v>
      </c>
      <c r="D350">
        <v>0.23784962143344157</v>
      </c>
      <c r="E350">
        <v>0.33591237782847583</v>
      </c>
      <c r="F350">
        <v>9.0572159744508163E-2</v>
      </c>
      <c r="I350" s="28">
        <f>'Linearisation Coefficients'!$B$2*$B350^3 + 'Linearisation Coefficients'!$C$2*$B350^2 + 'Linearisation Coefficients'!$D$2*$B350 + 'Linearisation Coefficients'!$E$2</f>
        <v>0.49743512157990943</v>
      </c>
      <c r="J350">
        <f>'Linearisation Coefficients'!$B$3*$C350^3 + 'Linearisation Coefficients'!$C$3*$C350^2 + 'Linearisation Coefficients'!$D$3*$C350 + 'Linearisation Coefficients'!$E$3</f>
        <v>3.6300345619855956E-2</v>
      </c>
      <c r="K350">
        <f>'Linearisation Coefficients'!$B$4*$D350^3 + 'Linearisation Coefficients'!$C$4*$D350^2 + 'Linearisation Coefficients'!$D$4*$D350 + 'Linearisation Coefficients'!$E$4</f>
        <v>0.23840278131161172</v>
      </c>
      <c r="L350">
        <f>'Linearisation Coefficients'!$B$5*$E350^3 + 'Linearisation Coefficients'!$C$5*$E350^2 + 'Linearisation Coefficients'!$D$5*$E350 + 'Linearisation Coefficients'!$E$5</f>
        <v>0.28247162023654276</v>
      </c>
      <c r="M350">
        <f>'Linearisation Coefficients'!$B$6*$F350 ^3+ 'Linearisation Coefficients'!$C$6*$F350^2 + 'Linearisation Coefficients'!$D$6*$F350 + 'Linearisation Coefficients'!$E$6</f>
        <v>8.4784080461185823E-2</v>
      </c>
    </row>
    <row r="351" spans="1:13" x14ac:dyDescent="0.2">
      <c r="A351">
        <v>3.49</v>
      </c>
      <c r="B351" s="28" cm="1">
        <f t="array" ref="B351:F351">TRANSPOSE(MMULT(MINVERSE('A matrix'!$B$15:$F$19),TRANSPOSE(Stimulus!V351:Z351)))</f>
        <v>0.48555750674373632</v>
      </c>
      <c r="C351">
        <v>4.1250244050819368E-2</v>
      </c>
      <c r="D351">
        <v>0.23025976155505079</v>
      </c>
      <c r="E351">
        <v>0.340182818851263</v>
      </c>
      <c r="F351">
        <v>8.8259113008767542E-2</v>
      </c>
      <c r="I351" s="28">
        <f>'Linearisation Coefficients'!$B$2*$B351^3 + 'Linearisation Coefficients'!$C$2*$B351^2 + 'Linearisation Coefficients'!$D$2*$B351 + 'Linearisation Coefficients'!$E$2</f>
        <v>0.46647147361389019</v>
      </c>
      <c r="J351">
        <f>'Linearisation Coefficients'!$B$3*$C351^3 + 'Linearisation Coefficients'!$C$3*$C351^2 + 'Linearisation Coefficients'!$D$3*$C351 + 'Linearisation Coefficients'!$E$3</f>
        <v>3.7307794816473908E-2</v>
      </c>
      <c r="K351">
        <f>'Linearisation Coefficients'!$B$4*$D351^3 + 'Linearisation Coefficients'!$C$4*$D351^2 + 'Linearisation Coefficients'!$D$4*$D351 + 'Linearisation Coefficients'!$E$4</f>
        <v>0.23080064571446457</v>
      </c>
      <c r="L351">
        <f>'Linearisation Coefficients'!$B$5*$E351^3 + 'Linearisation Coefficients'!$C$5*$E351^2 + 'Linearisation Coefficients'!$D$5*$E351 + 'Linearisation Coefficients'!$E$5</f>
        <v>0.28629285295574025</v>
      </c>
      <c r="M351">
        <f>'Linearisation Coefficients'!$B$6*$F351 ^3+ 'Linearisation Coefficients'!$C$6*$F351^2 + 'Linearisation Coefficients'!$D$6*$F351 + 'Linearisation Coefficients'!$E$6</f>
        <v>8.260594652127895E-2</v>
      </c>
    </row>
    <row r="352" spans="1:13" x14ac:dyDescent="0.2">
      <c r="A352">
        <v>3.5</v>
      </c>
      <c r="B352" s="28" cm="1">
        <f t="array" ref="B352:F352">TRANSPOSE(MMULT(MINVERSE('A matrix'!$B$15:$F$19),TRANSPOSE(Stimulus!V352:Z352)))</f>
        <v>0.53892403742965111</v>
      </c>
      <c r="C352">
        <v>3.9342526257797383E-2</v>
      </c>
      <c r="D352">
        <v>0.24330847930483079</v>
      </c>
      <c r="E352">
        <v>0.33284094687124322</v>
      </c>
      <c r="F352">
        <v>9.2235773247603015E-2</v>
      </c>
      <c r="I352" s="28">
        <f>'Linearisation Coefficients'!$B$2*$B352^3 + 'Linearisation Coefficients'!$C$2*$B352^2 + 'Linearisation Coefficients'!$D$2*$B352 + 'Linearisation Coefficients'!$E$2</f>
        <v>0.51979596373078529</v>
      </c>
      <c r="J352">
        <f>'Linearisation Coefficients'!$B$3*$C352^3 + 'Linearisation Coefficients'!$C$3*$C352^2 + 'Linearisation Coefficients'!$D$3*$C352 + 'Linearisation Coefficients'!$E$3</f>
        <v>3.5575890538630375E-2</v>
      </c>
      <c r="K352">
        <f>'Linearisation Coefficients'!$B$4*$D352^3 + 'Linearisation Coefficients'!$C$4*$D352^2 + 'Linearisation Coefficients'!$D$4*$D352 + 'Linearisation Coefficients'!$E$4</f>
        <v>0.24387026354200633</v>
      </c>
      <c r="L352">
        <f>'Linearisation Coefficients'!$B$5*$E352^3 + 'Linearisation Coefficients'!$C$5*$E352^2 + 'Linearisation Coefficients'!$D$5*$E352 + 'Linearisation Coefficients'!$E$5</f>
        <v>0.27972774710701248</v>
      </c>
      <c r="M352">
        <f>'Linearisation Coefficients'!$B$6*$F352 ^3+ 'Linearisation Coefficients'!$C$6*$F352^2 + 'Linearisation Coefficients'!$D$6*$F352 + 'Linearisation Coefficients'!$E$6</f>
        <v>8.6351084068517464E-2</v>
      </c>
    </row>
    <row r="353" spans="1:13" x14ac:dyDescent="0.2">
      <c r="A353">
        <v>3.51</v>
      </c>
      <c r="B353" s="28" cm="1">
        <f t="array" ref="B353:F353">TRANSPOSE(MMULT(MINVERSE('A matrix'!$B$15:$F$19),TRANSPOSE(Stimulus!V353:Z353)))</f>
        <v>0.38745270459423731</v>
      </c>
      <c r="C353">
        <v>4.4757241306140255E-2</v>
      </c>
      <c r="D353">
        <v>0.20627203260409122</v>
      </c>
      <c r="E353">
        <v>0.35367953465326862</v>
      </c>
      <c r="F353">
        <v>8.0948735869155297E-2</v>
      </c>
      <c r="I353" s="28">
        <f>'Linearisation Coefficients'!$B$2*$B353^3 + 'Linearisation Coefficients'!$C$2*$B353^2 + 'Linearisation Coefficients'!$D$2*$B353 + 'Linearisation Coefficients'!$E$2</f>
        <v>0.36955928198929883</v>
      </c>
      <c r="J353">
        <f>'Linearisation Coefficients'!$B$3*$C353^3 + 'Linearisation Coefficients'!$C$3*$C353^2 + 'Linearisation Coefficients'!$D$3*$C353 + 'Linearisation Coefficients'!$E$3</f>
        <v>4.0493250420876356E-2</v>
      </c>
      <c r="K353">
        <f>'Linearisation Coefficients'!$B$4*$D353^3 + 'Linearisation Coefficients'!$C$4*$D353^2 + 'Linearisation Coefficients'!$D$4*$D353 + 'Linearisation Coefficients'!$E$4</f>
        <v>0.20677191917974724</v>
      </c>
      <c r="L353">
        <f>'Linearisation Coefficients'!$B$5*$E353^3 + 'Linearisation Coefficients'!$C$5*$E353^2 + 'Linearisation Coefficients'!$D$5*$E353 + 'Linearisation Coefficients'!$E$5</f>
        <v>0.29841801894775699</v>
      </c>
      <c r="M353">
        <f>'Linearisation Coefficients'!$B$6*$F353 ^3+ 'Linearisation Coefficients'!$C$6*$F353^2 + 'Linearisation Coefficients'!$D$6*$F353 + 'Linearisation Coefficients'!$E$6</f>
        <v>7.5726457323062435E-2</v>
      </c>
    </row>
    <row r="354" spans="1:13" x14ac:dyDescent="0.2">
      <c r="A354">
        <v>3.52</v>
      </c>
      <c r="B354" s="28" cm="1">
        <f t="array" ref="B354:F354">TRANSPOSE(MMULT(MINVERSE('A matrix'!$B$15:$F$19),TRANSPOSE(Stimulus!V354:Z354)))</f>
        <v>0.3206601132642275</v>
      </c>
      <c r="C354">
        <v>4.7144906632789169E-2</v>
      </c>
      <c r="D354">
        <v>0.18994049182676087</v>
      </c>
      <c r="E354">
        <v>0.36286848976157016</v>
      </c>
      <c r="F354">
        <v>7.5971619336059892E-2</v>
      </c>
      <c r="I354" s="28">
        <f>'Linearisation Coefficients'!$B$2*$B354^3 + 'Linearisation Coefficients'!$C$2*$B354^2 + 'Linearisation Coefficients'!$D$2*$B354 + 'Linearisation Coefficients'!$E$2</f>
        <v>0.30438309498972294</v>
      </c>
      <c r="J354">
        <f>'Linearisation Coefficients'!$B$3*$C354^3 + 'Linearisation Coefficients'!$C$3*$C354^2 + 'Linearisation Coefficients'!$D$3*$C354 + 'Linearisation Coefficients'!$E$3</f>
        <v>4.2663232735033335E-2</v>
      </c>
      <c r="K354">
        <f>'Linearisation Coefficients'!$B$4*$D354^3 + 'Linearisation Coefficients'!$C$4*$D354^2 + 'Linearisation Coefficients'!$D$4*$D354 + 'Linearisation Coefficients'!$E$4</f>
        <v>0.19041052719799467</v>
      </c>
      <c r="L354">
        <f>'Linearisation Coefficients'!$B$5*$E354^3 + 'Linearisation Coefficients'!$C$5*$E354^2 + 'Linearisation Coefficients'!$D$5*$E354 + 'Linearisation Coefficients'!$E$5</f>
        <v>0.30671573325551987</v>
      </c>
      <c r="M354">
        <f>'Linearisation Coefficients'!$B$6*$F354 ^3+ 'Linearisation Coefficients'!$C$6*$F354^2 + 'Linearisation Coefficients'!$D$6*$F354 + 'Linearisation Coefficients'!$E$6</f>
        <v>7.104660279970193E-2</v>
      </c>
    </row>
    <row r="355" spans="1:13" x14ac:dyDescent="0.2">
      <c r="A355">
        <v>3.53</v>
      </c>
      <c r="B355" s="28" cm="1">
        <f t="array" ref="B355:F355">TRANSPOSE(MMULT(MINVERSE('A matrix'!$B$15:$F$19),TRANSPOSE(Stimulus!V355:Z355)))</f>
        <v>0.59931537745877206</v>
      </c>
      <c r="C355">
        <v>3.7183689390622082E-2</v>
      </c>
      <c r="D355">
        <v>0.25807484205021658</v>
      </c>
      <c r="E355">
        <v>0.32453264049462693</v>
      </c>
      <c r="F355">
        <v>9.6735894158164193E-2</v>
      </c>
      <c r="I355" s="28">
        <f>'Linearisation Coefficients'!$B$2*$B355^3 + 'Linearisation Coefficients'!$C$2*$B355^2 + 'Linearisation Coefficients'!$D$2*$B355 + 'Linearisation Coefficients'!$E$2</f>
        <v>0.58066880730098358</v>
      </c>
      <c r="J355">
        <f>'Linearisation Coefficients'!$B$3*$C355^3 + 'Linearisation Coefficients'!$C$3*$C355^2 + 'Linearisation Coefficients'!$D$3*$C355 + 'Linearisation Coefficients'!$E$3</f>
        <v>3.3616776603815283E-2</v>
      </c>
      <c r="K355">
        <f>'Linearisation Coefficients'!$B$4*$D355^3 + 'Linearisation Coefficients'!$C$4*$D355^2 + 'Linearisation Coefficients'!$D$4*$D355 + 'Linearisation Coefficients'!$E$4</f>
        <v>0.25865910402185194</v>
      </c>
      <c r="L355">
        <f>'Linearisation Coefficients'!$B$5*$E355^3 + 'Linearisation Coefficients'!$C$5*$E355^2 + 'Linearisation Coefficients'!$D$5*$E355 + 'Linearisation Coefficients'!$E$5</f>
        <v>0.2723240727107713</v>
      </c>
      <c r="M355">
        <f>'Linearisation Coefficients'!$B$6*$F355 ^3+ 'Linearisation Coefficients'!$C$6*$F355^2 + 'Linearisation Coefficients'!$D$6*$F355 + 'Linearisation Coefficients'!$E$6</f>
        <v>9.0591650132219162E-2</v>
      </c>
    </row>
    <row r="356" spans="1:13" x14ac:dyDescent="0.2">
      <c r="A356">
        <v>3.54</v>
      </c>
      <c r="B356" s="28" cm="1">
        <f t="array" ref="B356:F356">TRANSPOSE(MMULT(MINVERSE('A matrix'!$B$15:$F$19),TRANSPOSE(Stimulus!V356:Z356)))</f>
        <v>0.46911567806354304</v>
      </c>
      <c r="C356">
        <v>4.1837997624452006E-2</v>
      </c>
      <c r="D356">
        <v>0.22623954928004397</v>
      </c>
      <c r="E356">
        <v>0.34244479465774424</v>
      </c>
      <c r="F356">
        <v>8.7033933752670212E-2</v>
      </c>
      <c r="I356" s="28">
        <f>'Linearisation Coefficients'!$B$2*$B356^3 + 'Linearisation Coefficients'!$C$2*$B356^2 + 'Linearisation Coefficients'!$D$2*$B356 + 'Linearisation Coefficients'!$E$2</f>
        <v>0.45012961014330199</v>
      </c>
      <c r="J356">
        <f>'Linearisation Coefficients'!$B$3*$C356^3 + 'Linearisation Coefficients'!$C$3*$C356^2 + 'Linearisation Coefficients'!$D$3*$C356 + 'Linearisation Coefficients'!$E$3</f>
        <v>3.7841509718647727E-2</v>
      </c>
      <c r="K356">
        <f>'Linearisation Coefficients'!$B$4*$D356^3 + 'Linearisation Coefficients'!$C$4*$D356^2 + 'Linearisation Coefficients'!$D$4*$D356 + 'Linearisation Coefficients'!$E$4</f>
        <v>0.22677379641103992</v>
      </c>
      <c r="L356">
        <f>'Linearisation Coefficients'!$B$5*$E356^3 + 'Linearisation Coefficients'!$C$5*$E356^2 + 'Linearisation Coefficients'!$D$5*$E356 + 'Linearisation Coefficients'!$E$5</f>
        <v>0.28831983958193386</v>
      </c>
      <c r="M356">
        <f>'Linearisation Coefficients'!$B$6*$F356 ^3+ 'Linearisation Coefficients'!$C$6*$F356^2 + 'Linearisation Coefficients'!$D$6*$F356 + 'Linearisation Coefficients'!$E$6</f>
        <v>8.1452505444744139E-2</v>
      </c>
    </row>
    <row r="357" spans="1:13" x14ac:dyDescent="0.2">
      <c r="A357">
        <v>3.55</v>
      </c>
      <c r="B357" s="28" cm="1">
        <f t="array" ref="B357:F357">TRANSPOSE(MMULT(MINVERSE('A matrix'!$B$15:$F$19),TRANSPOSE(Stimulus!V357:Z357)))</f>
        <v>0.51869642035256636</v>
      </c>
      <c r="C357">
        <v>4.0065612141635315E-2</v>
      </c>
      <c r="D357">
        <v>0.23836259913242563</v>
      </c>
      <c r="E357">
        <v>0.33562375049613813</v>
      </c>
      <c r="F357">
        <v>9.0728492194797616E-2</v>
      </c>
      <c r="I357" s="28">
        <f>'Linearisation Coefficients'!$B$2*$B357^3 + 'Linearisation Coefficients'!$C$2*$B357^2 + 'Linearisation Coefficients'!$D$2*$B357 + 'Linearisation Coefficients'!$E$2</f>
        <v>0.49953315731110637</v>
      </c>
      <c r="J357">
        <f>'Linearisation Coefficients'!$B$3*$C357^3 + 'Linearisation Coefficients'!$C$3*$C357^2 + 'Linearisation Coefficients'!$D$3*$C357 + 'Linearisation Coefficients'!$E$3</f>
        <v>3.623226266851369E-2</v>
      </c>
      <c r="K357">
        <f>'Linearisation Coefficients'!$B$4*$D357^3 + 'Linearisation Coefficients'!$C$4*$D357^2 + 'Linearisation Coefficients'!$D$4*$D357 + 'Linearisation Coefficients'!$E$4</f>
        <v>0.23891657672991906</v>
      </c>
      <c r="L357">
        <f>'Linearisation Coefficients'!$B$5*$E357^3 + 'Linearisation Coefficients'!$C$5*$E357^2 + 'Linearisation Coefficients'!$D$5*$E357 + 'Linearisation Coefficients'!$E$5</f>
        <v>0.28221361514166399</v>
      </c>
      <c r="M357">
        <f>'Linearisation Coefficients'!$B$6*$F357 ^3+ 'Linearisation Coefficients'!$C$6*$F357^2 + 'Linearisation Coefficients'!$D$6*$F357 + 'Linearisation Coefficients'!$E$6</f>
        <v>8.4931319234467145E-2</v>
      </c>
    </row>
    <row r="358" spans="1:13" x14ac:dyDescent="0.2">
      <c r="A358">
        <v>3.56</v>
      </c>
      <c r="B358" s="28" cm="1">
        <f t="array" ref="B358:F358">TRANSPOSE(MMULT(MINVERSE('A matrix'!$B$15:$F$19),TRANSPOSE(Stimulus!V358:Z358)))</f>
        <v>0.25246164653099346</v>
      </c>
      <c r="C358">
        <v>4.9582828430807552E-2</v>
      </c>
      <c r="D358">
        <v>0.17326519868081514</v>
      </c>
      <c r="E358">
        <v>0.37225085742822506</v>
      </c>
      <c r="F358">
        <v>7.0889742595678817E-2</v>
      </c>
      <c r="I358" s="28">
        <f>'Linearisation Coefficients'!$B$2*$B358^3 + 'Linearisation Coefficients'!$C$2*$B358^2 + 'Linearisation Coefficients'!$D$2*$B358 + 'Linearisation Coefficients'!$E$2</f>
        <v>0.23848763251320546</v>
      </c>
      <c r="J358">
        <f>'Linearisation Coefficients'!$B$3*$C358^3 + 'Linearisation Coefficients'!$C$3*$C358^2 + 'Linearisation Coefficients'!$D$3*$C358 + 'Linearisation Coefficients'!$E$3</f>
        <v>4.4879920670835217E-2</v>
      </c>
      <c r="K358">
        <f>'Linearisation Coefficients'!$B$4*$D358^3 + 'Linearisation Coefficients'!$C$4*$D358^2 + 'Linearisation Coefficients'!$D$4*$D358 + 'Linearisation Coefficients'!$E$4</f>
        <v>0.17370310783543164</v>
      </c>
      <c r="L358">
        <f>'Linearisation Coefficients'!$B$5*$E358^3 + 'Linearisation Coefficients'!$C$5*$E358^2 + 'Linearisation Coefficients'!$D$5*$E358 + 'Linearisation Coefficients'!$E$5</f>
        <v>0.31522433759073859</v>
      </c>
      <c r="M358">
        <f>'Linearisation Coefficients'!$B$6*$F358 ^3+ 'Linearisation Coefficients'!$C$6*$F358^2 + 'Linearisation Coefficients'!$D$6*$F358 + 'Linearisation Coefficients'!$E$6</f>
        <v>6.6271497951838412E-2</v>
      </c>
    </row>
    <row r="359" spans="1:13" x14ac:dyDescent="0.2">
      <c r="A359">
        <v>3.57</v>
      </c>
      <c r="B359" s="28" cm="1">
        <f t="array" ref="B359:F359">TRANSPOSE(MMULT(MINVERSE('A matrix'!$B$15:$F$19),TRANSPOSE(Stimulus!V359:Z359)))</f>
        <v>0.44520316822834038</v>
      </c>
      <c r="C359">
        <v>4.269280905592604E-2</v>
      </c>
      <c r="D359">
        <v>0.22039267133017648</v>
      </c>
      <c r="E359">
        <v>0.34573454543739102</v>
      </c>
      <c r="F359">
        <v>8.5252069242270134E-2</v>
      </c>
      <c r="I359" s="28">
        <f>'Linearisation Coefficients'!$B$2*$B359^3 + 'Linearisation Coefficients'!$C$2*$B359^2 + 'Linearisation Coefficients'!$D$2*$B359 + 'Linearisation Coefficients'!$E$2</f>
        <v>0.42643480560693575</v>
      </c>
      <c r="J359">
        <f>'Linearisation Coefficients'!$B$3*$C359^3 + 'Linearisation Coefficients'!$C$3*$C359^2 + 'Linearisation Coefficients'!$D$3*$C359 + 'Linearisation Coefficients'!$E$3</f>
        <v>3.8617836705517591E-2</v>
      </c>
      <c r="K359">
        <f>'Linearisation Coefficients'!$B$4*$D359^3 + 'Linearisation Coefficients'!$C$4*$D359^2 + 'Linearisation Coefficients'!$D$4*$D359 + 'Linearisation Coefficients'!$E$4</f>
        <v>0.22091709830833148</v>
      </c>
      <c r="L359">
        <f>'Linearisation Coefficients'!$B$5*$E359^3 + 'Linearisation Coefficients'!$C$5*$E359^2 + 'Linearisation Coefficients'!$D$5*$E359 + 'Linearisation Coefficients'!$E$5</f>
        <v>0.29127149485190451</v>
      </c>
      <c r="M359">
        <f>'Linearisation Coefficients'!$B$6*$F359 ^3+ 'Linearisation Coefficients'!$C$6*$F359^2 + 'Linearisation Coefficients'!$D$6*$F359 + 'Linearisation Coefficients'!$E$6</f>
        <v>7.9775317323644859E-2</v>
      </c>
    </row>
    <row r="360" spans="1:13" x14ac:dyDescent="0.2">
      <c r="A360">
        <v>3.58</v>
      </c>
      <c r="B360" s="28" cm="1">
        <f t="array" ref="B360:F360">TRANSPOSE(MMULT(MINVERSE('A matrix'!$B$15:$F$19),TRANSPOSE(Stimulus!V360:Z360)))</f>
        <v>0.35026133045207386</v>
      </c>
      <c r="C360">
        <v>4.6086738376420439E-2</v>
      </c>
      <c r="D360">
        <v>0.19717832278878134</v>
      </c>
      <c r="E360">
        <v>0.35879611810366718</v>
      </c>
      <c r="F360">
        <v>7.8177383546306656E-2</v>
      </c>
      <c r="I360" s="28">
        <f>'Linearisation Coefficients'!$B$2*$B360^3 + 'Linearisation Coefficients'!$C$2*$B360^2 + 'Linearisation Coefficients'!$D$2*$B360 + 'Linearisation Coefficients'!$E$2</f>
        <v>0.33318891974556708</v>
      </c>
      <c r="J360">
        <f>'Linearisation Coefficients'!$B$3*$C360^3 + 'Linearisation Coefficients'!$C$3*$C360^2 + 'Linearisation Coefficients'!$D$3*$C360 + 'Linearisation Coefficients'!$E$3</f>
        <v>4.1701414259879971E-2</v>
      </c>
      <c r="K360">
        <f>'Linearisation Coefficients'!$B$4*$D360^3 + 'Linearisation Coefficients'!$C$4*$D360^2 + 'Linearisation Coefficients'!$D$4*$D360 + 'Linearisation Coefficients'!$E$4</f>
        <v>0.19766178326114997</v>
      </c>
      <c r="L360">
        <f>'Linearisation Coefficients'!$B$5*$E360^3 + 'Linearisation Coefficients'!$C$5*$E360^2 + 'Linearisation Coefficients'!$D$5*$E360 + 'Linearisation Coefficients'!$E$5</f>
        <v>0.30303404304199127</v>
      </c>
      <c r="M360">
        <f>'Linearisation Coefficients'!$B$6*$F360 ^3+ 'Linearisation Coefficients'!$C$6*$F360^2 + 'Linearisation Coefficients'!$D$6*$F360 + 'Linearisation Coefficients'!$E$6</f>
        <v>7.3120236697681473E-2</v>
      </c>
    </row>
    <row r="361" spans="1:13" x14ac:dyDescent="0.2">
      <c r="A361">
        <v>3.59</v>
      </c>
      <c r="B361" s="28" cm="1">
        <f t="array" ref="B361:F361">TRANSPOSE(MMULT(MINVERSE('A matrix'!$B$15:$F$19),TRANSPOSE(Stimulus!V361:Z361)))</f>
        <v>0.6165909505938294</v>
      </c>
      <c r="C361">
        <v>3.6566131572438848E-2</v>
      </c>
      <c r="D361">
        <v>0.26229891423380614</v>
      </c>
      <c r="E361">
        <v>0.32215596273969616</v>
      </c>
      <c r="F361">
        <v>9.8023200713533098E-2</v>
      </c>
      <c r="I361" s="28">
        <f>'Linearisation Coefficients'!$B$2*$B361^3 + 'Linearisation Coefficients'!$C$2*$B361^2 + 'Linearisation Coefficients'!$D$2*$B361 + 'Linearisation Coefficients'!$E$2</f>
        <v>0.59818707543822824</v>
      </c>
      <c r="J361">
        <f>'Linearisation Coefficients'!$B$3*$C361^3 + 'Linearisation Coefficients'!$C$3*$C361^2 + 'Linearisation Coefficients'!$D$3*$C361 + 'Linearisation Coefficients'!$E$3</f>
        <v>3.3056501207921932E-2</v>
      </c>
      <c r="K361">
        <f>'Linearisation Coefficients'!$B$4*$D361^3 + 'Linearisation Coefficients'!$C$4*$D361^2 + 'Linearisation Coefficients'!$D$4*$D361 + 'Linearisation Coefficients'!$E$4</f>
        <v>0.26288937914353055</v>
      </c>
      <c r="L361">
        <f>'Linearisation Coefficients'!$B$5*$E361^3 + 'Linearisation Coefficients'!$C$5*$E361^2 + 'Linearisation Coefficients'!$D$5*$E361 + 'Linearisation Coefficients'!$E$5</f>
        <v>0.27021112268336178</v>
      </c>
      <c r="M361">
        <f>'Linearisation Coefficients'!$B$6*$F361 ^3+ 'Linearisation Coefficients'!$C$6*$F361^2 + 'Linearisation Coefficients'!$D$6*$F361 + 'Linearisation Coefficients'!$E$6</f>
        <v>9.180518625818769E-2</v>
      </c>
    </row>
    <row r="362" spans="1:13" x14ac:dyDescent="0.2">
      <c r="A362">
        <v>3.6</v>
      </c>
      <c r="B362" s="28" cm="1">
        <f t="array" ref="B362:F362">TRANSPOSE(MMULT(MINVERSE('A matrix'!$B$15:$F$19),TRANSPOSE(Stimulus!V362:Z362)))</f>
        <v>0.29155333320052934</v>
      </c>
      <c r="C362">
        <v>4.8185400019025909E-2</v>
      </c>
      <c r="D362">
        <v>0.18282355630978997</v>
      </c>
      <c r="E362">
        <v>0.36687283949597504</v>
      </c>
      <c r="F362">
        <v>7.3802698601057481E-2</v>
      </c>
      <c r="I362" s="28">
        <f>'Linearisation Coefficients'!$B$2*$B362^3 + 'Linearisation Coefficients'!$C$2*$B362^2 + 'Linearisation Coefficients'!$D$2*$B362 + 'Linearisation Coefficients'!$E$2</f>
        <v>0.27617957948441735</v>
      </c>
      <c r="J362">
        <f>'Linearisation Coefficients'!$B$3*$C362^3 + 'Linearisation Coefficients'!$C$3*$C362^2 + 'Linearisation Coefficients'!$D$3*$C362 + 'Linearisation Coefficients'!$E$3</f>
        <v>4.3609177067315923E-2</v>
      </c>
      <c r="K362">
        <f>'Linearisation Coefficients'!$B$4*$D362^3 + 'Linearisation Coefficients'!$C$4*$D362^2 + 'Linearisation Coefficients'!$D$4*$D362 + 'Linearisation Coefficients'!$E$4</f>
        <v>0.18328008521239378</v>
      </c>
      <c r="L362">
        <f>'Linearisation Coefficients'!$B$5*$E362^3 + 'Linearisation Coefficients'!$C$5*$E362^2 + 'Linearisation Coefficients'!$D$5*$E362 + 'Linearisation Coefficients'!$E$5</f>
        <v>0.31034265223291885</v>
      </c>
      <c r="M362">
        <f>'Linearisation Coefficients'!$B$6*$F362 ^3+ 'Linearisation Coefficients'!$C$6*$F362^2 + 'Linearisation Coefficients'!$D$6*$F362 + 'Linearisation Coefficients'!$E$6</f>
        <v>6.9008209184421868E-2</v>
      </c>
    </row>
    <row r="363" spans="1:13" x14ac:dyDescent="0.2">
      <c r="A363">
        <v>3.61</v>
      </c>
      <c r="B363" s="28" cm="1">
        <f t="array" ref="B363:F363">TRANSPOSE(MMULT(MINVERSE('A matrix'!$B$15:$F$19),TRANSPOSE(Stimulus!V363:Z363)))</f>
        <v>0.40032581948726609</v>
      </c>
      <c r="C363">
        <v>4.4297060177305309E-2</v>
      </c>
      <c r="D363">
        <v>0.20941965416840569</v>
      </c>
      <c r="E363">
        <v>0.35190852274160833</v>
      </c>
      <c r="F363">
        <v>8.1907988859505565E-2</v>
      </c>
      <c r="I363" s="28">
        <f>'Linearisation Coefficients'!$B$2*$B363^3 + 'Linearisation Coefficients'!$C$2*$B363^2 + 'Linearisation Coefficients'!$D$2*$B363 + 'Linearisation Coefficients'!$E$2</f>
        <v>0.38219495960881267</v>
      </c>
      <c r="J363">
        <f>'Linearisation Coefficients'!$B$3*$C363^3 + 'Linearisation Coefficients'!$C$3*$C363^2 + 'Linearisation Coefficients'!$D$3*$C363 + 'Linearisation Coefficients'!$E$3</f>
        <v>4.0075138679489426E-2</v>
      </c>
      <c r="K363">
        <f>'Linearisation Coefficients'!$B$4*$D363^3 + 'Linearisation Coefficients'!$C$4*$D363^2 + 'Linearisation Coefficients'!$D$4*$D363 + 'Linearisation Coefficients'!$E$4</f>
        <v>0.20992511245071566</v>
      </c>
      <c r="L363">
        <f>'Linearisation Coefficients'!$B$5*$E363^3 + 'Linearisation Coefficients'!$C$5*$E363^2 + 'Linearisation Coefficients'!$D$5*$E363 + 'Linearisation Coefficients'!$E$5</f>
        <v>0.29682276755574688</v>
      </c>
      <c r="M363">
        <f>'Linearisation Coefficients'!$B$6*$F363 ^3+ 'Linearisation Coefficients'!$C$6*$F363^2 + 'Linearisation Coefficients'!$D$6*$F363 + 'Linearisation Coefficients'!$E$6</f>
        <v>7.6628781133287027E-2</v>
      </c>
    </row>
    <row r="364" spans="1:13" x14ac:dyDescent="0.2">
      <c r="A364">
        <v>3.62</v>
      </c>
      <c r="B364" s="28" cm="1">
        <f t="array" ref="B364:F364">TRANSPOSE(MMULT(MINVERSE('A matrix'!$B$15:$F$19),TRANSPOSE(Stimulus!V364:Z364)))</f>
        <v>0.29949746629010132</v>
      </c>
      <c r="C364">
        <v>4.7901417458227513E-2</v>
      </c>
      <c r="D364">
        <v>0.18476598631451679</v>
      </c>
      <c r="E364">
        <v>0.36577992962557127</v>
      </c>
      <c r="F364">
        <v>7.4394663598280841E-2</v>
      </c>
      <c r="I364" s="28">
        <f>'Linearisation Coefficients'!$B$2*$B364^3 + 'Linearisation Coefficients'!$C$2*$B364^2 + 'Linearisation Coefficients'!$D$2*$B364 + 'Linearisation Coefficients'!$E$2</f>
        <v>0.28386534282477321</v>
      </c>
      <c r="J364">
        <f>'Linearisation Coefficients'!$B$3*$C364^3 + 'Linearisation Coefficients'!$C$3*$C364^2 + 'Linearisation Coefficients'!$D$3*$C364 + 'Linearisation Coefficients'!$E$3</f>
        <v>4.3350981010266534E-2</v>
      </c>
      <c r="K364">
        <f>'Linearisation Coefficients'!$B$4*$D364^3 + 'Linearisation Coefficients'!$C$4*$D364^2 + 'Linearisation Coefficients'!$D$4*$D364 + 'Linearisation Coefficients'!$E$4</f>
        <v>0.18522623171757996</v>
      </c>
      <c r="L364">
        <f>'Linearisation Coefficients'!$B$5*$E364^3 + 'Linearisation Coefficients'!$C$5*$E364^2 + 'Linearisation Coefficients'!$D$5*$E364 + 'Linearisation Coefficients'!$E$5</f>
        <v>0.30935209049072077</v>
      </c>
      <c r="M364">
        <f>'Linearisation Coefficients'!$B$6*$F364 ^3+ 'Linearisation Coefficients'!$C$6*$F364^2 + 'Linearisation Coefficients'!$D$6*$F364 + 'Linearisation Coefficients'!$E$6</f>
        <v>6.9564489951798508E-2</v>
      </c>
    </row>
    <row r="365" spans="1:13" x14ac:dyDescent="0.2">
      <c r="A365">
        <v>3.63</v>
      </c>
      <c r="B365" s="28" cm="1">
        <f t="array" ref="B365:F365">TRANSPOSE(MMULT(MINVERSE('A matrix'!$B$15:$F$19),TRANSPOSE(Stimulus!V365:Z365)))</f>
        <v>0.52210351802082799</v>
      </c>
      <c r="C365">
        <v>3.9943817062195769E-2</v>
      </c>
      <c r="D365">
        <v>0.23919567288197752</v>
      </c>
      <c r="E365">
        <v>0.33515502085262794</v>
      </c>
      <c r="F365">
        <v>9.0982375474318533E-2</v>
      </c>
      <c r="I365" s="28">
        <f>'Linearisation Coefficients'!$B$2*$B365^3 + 'Linearisation Coefficients'!$C$2*$B365^2 + 'Linearisation Coefficients'!$D$2*$B365 + 'Linearisation Coefficients'!$E$2</f>
        <v>0.50294179199196931</v>
      </c>
      <c r="J365">
        <f>'Linearisation Coefficients'!$B$3*$C365^3 + 'Linearisation Coefficients'!$C$3*$C365^2 + 'Linearisation Coefficients'!$D$3*$C365 + 'Linearisation Coefficients'!$E$3</f>
        <v>3.6121698318943171E-2</v>
      </c>
      <c r="K365">
        <f>'Linearisation Coefficients'!$B$4*$D365^3 + 'Linearisation Coefficients'!$C$4*$D365^2 + 'Linearisation Coefficients'!$D$4*$D365 + 'Linearisation Coefficients'!$E$4</f>
        <v>0.23975097523345176</v>
      </c>
      <c r="L365">
        <f>'Linearisation Coefficients'!$B$5*$E365^3 + 'Linearisation Coefficients'!$C$5*$E365^2 + 'Linearisation Coefficients'!$D$5*$E365 + 'Linearisation Coefficients'!$E$5</f>
        <v>0.2817946862201513</v>
      </c>
      <c r="M365">
        <f>'Linearisation Coefficients'!$B$6*$F365 ^3+ 'Linearisation Coefficients'!$C$6*$F365^2 + 'Linearisation Coefficients'!$D$6*$F365 + 'Linearisation Coefficients'!$E$6</f>
        <v>8.5170441086448834E-2</v>
      </c>
    </row>
    <row r="366" spans="1:13" x14ac:dyDescent="0.2">
      <c r="A366">
        <v>3.64</v>
      </c>
      <c r="B366" s="28" cm="1">
        <f t="array" ref="B366:F366">TRANSPOSE(MMULT(MINVERSE('A matrix'!$B$15:$F$19),TRANSPOSE(Stimulus!V366:Z366)))</f>
        <v>0.41362210080182482</v>
      </c>
      <c r="C366">
        <v>4.3821751924758456E-2</v>
      </c>
      <c r="D366">
        <v>0.21267074468835068</v>
      </c>
      <c r="E366">
        <v>0.35007929393533033</v>
      </c>
      <c r="F366">
        <v>8.2898774517639384E-2</v>
      </c>
      <c r="I366" s="28">
        <f>'Linearisation Coefficients'!$B$2*$B366^3 + 'Linearisation Coefficients'!$C$2*$B366^2 + 'Linearisation Coefficients'!$D$2*$B366 + 'Linearisation Coefficients'!$E$2</f>
        <v>0.39527143760032418</v>
      </c>
      <c r="J366">
        <f>'Linearisation Coefficients'!$B$3*$C366^3 + 'Linearisation Coefficients'!$C$3*$C366^2 + 'Linearisation Coefficients'!$D$3*$C366 + 'Linearisation Coefficients'!$E$3</f>
        <v>3.9643321639424793E-2</v>
      </c>
      <c r="K366">
        <f>'Linearisation Coefficients'!$B$4*$D366^3 + 'Linearisation Coefficients'!$C$4*$D366^2 + 'Linearisation Coefficients'!$D$4*$D366 + 'Linearisation Coefficients'!$E$4</f>
        <v>0.21318189661054127</v>
      </c>
      <c r="L366">
        <f>'Linearisation Coefficients'!$B$5*$E366^3 + 'Linearisation Coefficients'!$C$5*$E366^2 + 'Linearisation Coefficients'!$D$5*$E366 + 'Linearisation Coefficients'!$E$5</f>
        <v>0.295176420303012</v>
      </c>
      <c r="M366">
        <f>'Linearisation Coefficients'!$B$6*$F366 ^3+ 'Linearisation Coefficients'!$C$6*$F366^2 + 'Linearisation Coefficients'!$D$6*$F366 + 'Linearisation Coefficients'!$E$6</f>
        <v>7.7560889481088927E-2</v>
      </c>
    </row>
    <row r="367" spans="1:13" x14ac:dyDescent="0.2">
      <c r="A367">
        <v>3.65</v>
      </c>
      <c r="B367" s="28" cm="1">
        <f t="array" ref="B367:F367">TRANSPOSE(MMULT(MINVERSE('A matrix'!$B$15:$F$19),TRANSPOSE(Stimulus!V367:Z367)))</f>
        <v>0.74295157600046879</v>
      </c>
      <c r="C367">
        <v>3.2049060473244184E-2</v>
      </c>
      <c r="D367">
        <v>0.29319551017932555</v>
      </c>
      <c r="E367">
        <v>0.30477196713183474</v>
      </c>
      <c r="F367">
        <v>0.10743908869332974</v>
      </c>
      <c r="I367" s="28">
        <f>'Linearisation Coefficients'!$B$2*$B367^3 + 'Linearisation Coefficients'!$C$2*$B367^2 + 'Linearisation Coefficients'!$D$2*$B367 + 'Linearisation Coefficients'!$E$2</f>
        <v>0.72777684546585431</v>
      </c>
      <c r="J367">
        <f>'Linearisation Coefficients'!$B$3*$C367^3 + 'Linearisation Coefficients'!$C$3*$C367^2 + 'Linearisation Coefficients'!$D$3*$C367 + 'Linearisation Coefficients'!$E$3</f>
        <v>2.8960438467875625E-2</v>
      </c>
      <c r="K367">
        <f>'Linearisation Coefficients'!$B$4*$D367^3 + 'Linearisation Coefficients'!$C$4*$D367^2 + 'Linearisation Coefficients'!$D$4*$D367 + 'Linearisation Coefficients'!$E$4</f>
        <v>0.29382831951492511</v>
      </c>
      <c r="L367">
        <f>'Linearisation Coefficients'!$B$5*$E367^3 + 'Linearisation Coefficients'!$C$5*$E367^2 + 'Linearisation Coefficients'!$D$5*$E367 + 'Linearisation Coefficients'!$E$5</f>
        <v>0.25482191951623651</v>
      </c>
      <c r="M367">
        <f>'Linearisation Coefficients'!$B$6*$F367 ^3+ 'Linearisation Coefficients'!$C$6*$F367^2 + 'Linearisation Coefficients'!$D$6*$F367 + 'Linearisation Coefficients'!$E$6</f>
        <v>0.10068796564050521</v>
      </c>
    </row>
    <row r="368" spans="1:13" x14ac:dyDescent="0.2">
      <c r="A368">
        <v>3.66</v>
      </c>
      <c r="B368" s="28" cm="1">
        <f t="array" ref="B368:F368">TRANSPOSE(MMULT(MINVERSE('A matrix'!$B$15:$F$19),TRANSPOSE(Stimulus!V368:Z368)))</f>
        <v>0.41459667880076667</v>
      </c>
      <c r="C368">
        <v>4.378691323906217E-2</v>
      </c>
      <c r="D368">
        <v>0.21290903998448285</v>
      </c>
      <c r="E368">
        <v>0.34994521688720992</v>
      </c>
      <c r="F368">
        <v>8.2971396168854517E-2</v>
      </c>
      <c r="I368" s="28">
        <f>'Linearisation Coefficients'!$B$2*$B368^3 + 'Linearisation Coefficients'!$C$2*$B368^2 + 'Linearisation Coefficients'!$D$2*$B368 + 'Linearisation Coefficients'!$E$2</f>
        <v>0.39623092497342399</v>
      </c>
      <c r="J368">
        <f>'Linearisation Coefficients'!$B$3*$C368^3 + 'Linearisation Coefficients'!$C$3*$C368^2 + 'Linearisation Coefficients'!$D$3*$C368 + 'Linearisation Coefficients'!$E$3</f>
        <v>3.9611672285907985E-2</v>
      </c>
      <c r="K368">
        <f>'Linearisation Coefficients'!$B$4*$D368^3 + 'Linearisation Coefficients'!$C$4*$D368^2 + 'Linearisation Coefficients'!$D$4*$D368 + 'Linearisation Coefficients'!$E$4</f>
        <v>0.2134206067911478</v>
      </c>
      <c r="L368">
        <f>'Linearisation Coefficients'!$B$5*$E368^3 + 'Linearisation Coefficients'!$C$5*$E368^2 + 'Linearisation Coefficients'!$D$5*$E368 + 'Linearisation Coefficients'!$E$5</f>
        <v>0.29505580150998156</v>
      </c>
      <c r="M368">
        <f>'Linearisation Coefficients'!$B$6*$F368 ^3+ 'Linearisation Coefficients'!$C$6*$F368^2 + 'Linearisation Coefficients'!$D$6*$F368 + 'Linearisation Coefficients'!$E$6</f>
        <v>7.7629215187264955E-2</v>
      </c>
    </row>
    <row r="369" spans="1:13" x14ac:dyDescent="0.2">
      <c r="A369">
        <v>3.67</v>
      </c>
      <c r="B369" s="28" cm="1">
        <f t="array" ref="B369:F369">TRANSPOSE(MMULT(MINVERSE('A matrix'!$B$15:$F$19),TRANSPOSE(Stimulus!V369:Z369)))</f>
        <v>0.43189062820172275</v>
      </c>
      <c r="C369">
        <v>4.3168698516092868E-2</v>
      </c>
      <c r="D369">
        <v>0.21713760537203242</v>
      </c>
      <c r="E369">
        <v>0.34756601102730444</v>
      </c>
      <c r="F369">
        <v>8.4260072049997858E-2</v>
      </c>
      <c r="I369" s="28">
        <f>'Linearisation Coefficients'!$B$2*$B369^3 + 'Linearisation Coefficients'!$C$2*$B369^2 + 'Linearisation Coefficients'!$D$2*$B369 + 'Linearisation Coefficients'!$E$2</f>
        <v>0.41328035961898452</v>
      </c>
      <c r="J369">
        <f>'Linearisation Coefficients'!$B$3*$C369^3 + 'Linearisation Coefficients'!$C$3*$C369^2 + 'Linearisation Coefficients'!$D$3*$C369 + 'Linearisation Coefficients'!$E$3</f>
        <v>3.9050087790693813E-2</v>
      </c>
      <c r="K369">
        <f>'Linearisation Coefficients'!$B$4*$D369^3 + 'Linearisation Coefficients'!$C$4*$D369^2 + 'Linearisation Coefficients'!$D$4*$D369 + 'Linearisation Coefficients'!$E$4</f>
        <v>0.21765647896900095</v>
      </c>
      <c r="L369">
        <f>'Linearisation Coefficients'!$B$5*$E369^3 + 'Linearisation Coefficients'!$C$5*$E369^2 + 'Linearisation Coefficients'!$D$5*$E369 + 'Linearisation Coefficients'!$E$5</f>
        <v>0.29291662724633255</v>
      </c>
      <c r="M369">
        <f>'Linearisation Coefficients'!$B$6*$F369 ^3+ 'Linearisation Coefficients'!$C$6*$F369^2 + 'Linearisation Coefficients'!$D$6*$F369 + 'Linearisation Coefficients'!$E$6</f>
        <v>7.8841771223329041E-2</v>
      </c>
    </row>
    <row r="370" spans="1:13" x14ac:dyDescent="0.2">
      <c r="A370">
        <v>3.68</v>
      </c>
      <c r="B370" s="28" cm="1">
        <f t="array" ref="B370:F370">TRANSPOSE(MMULT(MINVERSE('A matrix'!$B$15:$F$19),TRANSPOSE(Stimulus!V370:Z370)))</f>
        <v>0.41853632009103681</v>
      </c>
      <c r="C370">
        <v>4.3646081079073973E-2</v>
      </c>
      <c r="D370">
        <v>0.21387232664695444</v>
      </c>
      <c r="E370">
        <v>0.34940322283909353</v>
      </c>
      <c r="F370">
        <v>8.3264962467299419E-2</v>
      </c>
      <c r="I370" s="28">
        <f>'Linearisation Coefficients'!$B$2*$B370^3 + 'Linearisation Coefficients'!$C$2*$B370^2 + 'Linearisation Coefficients'!$D$2*$B370 + 'Linearisation Coefficients'!$E$2</f>
        <v>0.40011098734739348</v>
      </c>
      <c r="J370">
        <f>'Linearisation Coefficients'!$B$3*$C370^3 + 'Linearisation Coefficients'!$C$3*$C370^2 + 'Linearisation Coefficients'!$D$3*$C370 + 'Linearisation Coefficients'!$E$3</f>
        <v>3.9483734870553733E-2</v>
      </c>
      <c r="K370">
        <f>'Linearisation Coefficients'!$B$4*$D370^3 + 'Linearisation Coefficients'!$C$4*$D370^2 + 'Linearisation Coefficients'!$D$4*$D370 + 'Linearisation Coefficients'!$E$4</f>
        <v>0.21438556719003088</v>
      </c>
      <c r="L370">
        <f>'Linearisation Coefficients'!$B$5*$E370^3 + 'Linearisation Coefficients'!$C$5*$E370^2 + 'Linearisation Coefficients'!$D$5*$E370 + 'Linearisation Coefficients'!$E$5</f>
        <v>0.29456828568481475</v>
      </c>
      <c r="M370">
        <f>'Linearisation Coefficients'!$B$6*$F370 ^3+ 'Linearisation Coefficients'!$C$6*$F370^2 + 'Linearisation Coefficients'!$D$6*$F370 + 'Linearisation Coefficients'!$E$6</f>
        <v>7.7905422386707224E-2</v>
      </c>
    </row>
    <row r="371" spans="1:13" x14ac:dyDescent="0.2">
      <c r="A371">
        <v>3.69</v>
      </c>
      <c r="B371" s="28" cm="1">
        <f t="array" ref="B371:F371">TRANSPOSE(MMULT(MINVERSE('A matrix'!$B$15:$F$19),TRANSPOSE(Stimulus!V371:Z371)))</f>
        <v>0.55653631739444398</v>
      </c>
      <c r="C371">
        <v>3.8712932026494146E-2</v>
      </c>
      <c r="D371">
        <v>0.24761488010017696</v>
      </c>
      <c r="E371">
        <v>0.33041794685389503</v>
      </c>
      <c r="F371">
        <v>9.3548169848076013E-2</v>
      </c>
      <c r="I371" s="28">
        <f>'Linearisation Coefficients'!$B$2*$B371^3 + 'Linearisation Coefficients'!$C$2*$B371^2 + 'Linearisation Coefficients'!$D$2*$B371 + 'Linearisation Coefficients'!$E$2</f>
        <v>0.53749014887712721</v>
      </c>
      <c r="J371">
        <f>'Linearisation Coefficients'!$B$3*$C371^3 + 'Linearisation Coefficients'!$C$3*$C371^2 + 'Linearisation Coefficients'!$D$3*$C371 + 'Linearisation Coefficients'!$E$3</f>
        <v>3.5004458644593062E-2</v>
      </c>
      <c r="K371">
        <f>'Linearisation Coefficients'!$B$4*$D371^3 + 'Linearisation Coefficients'!$C$4*$D371^2 + 'Linearisation Coefficients'!$D$4*$D371 + 'Linearisation Coefficients'!$E$4</f>
        <v>0.24818334769845693</v>
      </c>
      <c r="L371">
        <f>'Linearisation Coefficients'!$B$5*$E371^3 + 'Linearisation Coefficients'!$C$5*$E371^2 + 'Linearisation Coefficients'!$D$5*$E371 + 'Linearisation Coefficients'!$E$5</f>
        <v>0.27756577741527183</v>
      </c>
      <c r="M371">
        <f>'Linearisation Coefficients'!$B$6*$F371 ^3+ 'Linearisation Coefficients'!$C$6*$F371^2 + 'Linearisation Coefficients'!$D$6*$F371 + 'Linearisation Coefficients'!$E$6</f>
        <v>8.758751694990273E-2</v>
      </c>
    </row>
    <row r="372" spans="1:13" x14ac:dyDescent="0.2">
      <c r="A372">
        <v>3.7</v>
      </c>
      <c r="B372" s="28" cm="1">
        <f t="array" ref="B372:F372">TRANSPOSE(MMULT(MINVERSE('A matrix'!$B$15:$F$19),TRANSPOSE(Stimulus!V372:Z372)))</f>
        <v>0.40903805220290135</v>
      </c>
      <c r="C372">
        <v>4.3985620007690684E-2</v>
      </c>
      <c r="D372">
        <v>0.21154989318180162</v>
      </c>
      <c r="E372">
        <v>0.35070994197504546</v>
      </c>
      <c r="F372">
        <v>8.2557189566136779E-2</v>
      </c>
      <c r="I372" s="28">
        <f>'Linearisation Coefficients'!$B$2*$B372^3 + 'Linearisation Coefficients'!$C$2*$B372^2 + 'Linearisation Coefficients'!$D$2*$B372 + 'Linearisation Coefficients'!$E$2</f>
        <v>0.390760240990842</v>
      </c>
      <c r="J372">
        <f>'Linearisation Coefficients'!$B$3*$C372^3 + 'Linearisation Coefficients'!$C$3*$C372^2 + 'Linearisation Coefficients'!$D$3*$C372 + 'Linearisation Coefficients'!$E$3</f>
        <v>3.9792191151775132E-2</v>
      </c>
      <c r="K372">
        <f>'Linearisation Coefficients'!$B$4*$D372^3 + 'Linearisation Coefficients'!$C$4*$D372^2 + 'Linearisation Coefficients'!$D$4*$D372 + 'Linearisation Coefficients'!$E$4</f>
        <v>0.21205908917124316</v>
      </c>
      <c r="L372">
        <f>'Linearisation Coefficients'!$B$5*$E372^3 + 'Linearisation Coefficients'!$C$5*$E372^2 + 'Linearisation Coefficients'!$D$5*$E372 + 'Linearisation Coefficients'!$E$5</f>
        <v>0.29574386386295032</v>
      </c>
      <c r="M372">
        <f>'Linearisation Coefficients'!$B$6*$F372 ^3+ 'Linearisation Coefficients'!$C$6*$F372^2 + 'Linearisation Coefficients'!$D$6*$F372 + 'Linearisation Coefficients'!$E$6</f>
        <v>7.7239520069473044E-2</v>
      </c>
    </row>
    <row r="373" spans="1:13" x14ac:dyDescent="0.2">
      <c r="A373">
        <v>3.71</v>
      </c>
      <c r="B373" s="28" cm="1">
        <f t="array" ref="B373:F373">TRANSPOSE(MMULT(MINVERSE('A matrix'!$B$15:$F$19),TRANSPOSE(Stimulus!V373:Z373)))</f>
        <v>0.53162502673786127</v>
      </c>
      <c r="C373">
        <v>3.960344733303342E-2</v>
      </c>
      <c r="D373">
        <v>0.24152378899152693</v>
      </c>
      <c r="E373">
        <v>0.33384510437204251</v>
      </c>
      <c r="F373">
        <v>9.1691880189017527E-2</v>
      </c>
      <c r="I373" s="28">
        <f>'Linearisation Coefficients'!$B$2*$B373^3 + 'Linearisation Coefficients'!$C$2*$B373^2 + 'Linearisation Coefficients'!$D$2*$B373 + 'Linearisation Coefficients'!$E$2</f>
        <v>0.51247701790480782</v>
      </c>
      <c r="J373">
        <f>'Linearisation Coefficients'!$B$3*$C373^3 + 'Linearisation Coefficients'!$C$3*$C373^2 + 'Linearisation Coefficients'!$D$3*$C373 + 'Linearisation Coefficients'!$E$3</f>
        <v>3.5812727836908739E-2</v>
      </c>
      <c r="K373">
        <f>'Linearisation Coefficients'!$B$4*$D373^3 + 'Linearisation Coefficients'!$C$4*$D373^2 + 'Linearisation Coefficients'!$D$4*$D373 + 'Linearisation Coefficients'!$E$4</f>
        <v>0.24208277240959467</v>
      </c>
      <c r="L373">
        <f>'Linearisation Coefficients'!$B$5*$E373^3 + 'Linearisation Coefficients'!$C$5*$E373^2 + 'Linearisation Coefficients'!$D$5*$E373 + 'Linearisation Coefficients'!$E$5</f>
        <v>0.2806244043324867</v>
      </c>
      <c r="M373">
        <f>'Linearisation Coefficients'!$B$6*$F373 ^3+ 'Linearisation Coefficients'!$C$6*$F373^2 + 'Linearisation Coefficients'!$D$6*$F373 + 'Linearisation Coefficients'!$E$6</f>
        <v>8.5838737138973345E-2</v>
      </c>
    </row>
    <row r="374" spans="1:13" x14ac:dyDescent="0.2">
      <c r="A374">
        <v>3.72</v>
      </c>
      <c r="B374" s="28" cm="1">
        <f t="array" ref="B374:F374">TRANSPOSE(MMULT(MINVERSE('A matrix'!$B$15:$F$19),TRANSPOSE(Stimulus!V374:Z374)))</f>
        <v>0.47950679166802024</v>
      </c>
      <c r="C374">
        <v>4.1466541731445927E-2</v>
      </c>
      <c r="D374">
        <v>0.2287802935777894</v>
      </c>
      <c r="E374">
        <v>0.34101524274883532</v>
      </c>
      <c r="F374">
        <v>8.780823794252568E-2</v>
      </c>
      <c r="I374" s="28">
        <f>'Linearisation Coefficients'!$B$2*$B374^3 + 'Linearisation Coefficients'!$C$2*$B374^2 + 'Linearisation Coefficients'!$D$2*$B374 + 'Linearisation Coefficients'!$E$2</f>
        <v>0.46045281455265241</v>
      </c>
      <c r="J374">
        <f>'Linearisation Coefficients'!$B$3*$C374^3 + 'Linearisation Coefficients'!$C$3*$C374^2 + 'Linearisation Coefficients'!$D$3*$C374 + 'Linearisation Coefficients'!$E$3</f>
        <v>3.7504198842027908E-2</v>
      </c>
      <c r="K374">
        <f>'Linearisation Coefficients'!$B$4*$D374^3 + 'Linearisation Coefficients'!$C$4*$D374^2 + 'Linearisation Coefficients'!$D$4*$D374 + 'Linearisation Coefficients'!$E$4</f>
        <v>0.22931874614591607</v>
      </c>
      <c r="L374">
        <f>'Linearisation Coefficients'!$B$5*$E374^3 + 'Linearisation Coefficients'!$C$5*$E374^2 + 'Linearisation Coefficients'!$D$5*$E374 + 'Linearisation Coefficients'!$E$5</f>
        <v>0.28703856091439095</v>
      </c>
      <c r="M374">
        <f>'Linearisation Coefficients'!$B$6*$F374 ^3+ 'Linearisation Coefficients'!$C$6*$F374^2 + 'Linearisation Coefficients'!$D$6*$F374 + 'Linearisation Coefficients'!$E$6</f>
        <v>8.2181449314264382E-2</v>
      </c>
    </row>
    <row r="375" spans="1:13" x14ac:dyDescent="0.2">
      <c r="A375">
        <v>3.73</v>
      </c>
      <c r="B375" s="28" cm="1">
        <f t="array" ref="B375:F375">TRANSPOSE(MMULT(MINVERSE('A matrix'!$B$15:$F$19),TRANSPOSE(Stimulus!V375:Z375)))</f>
        <v>0.75709583837413419</v>
      </c>
      <c r="C375">
        <v>3.1543439053740269E-2</v>
      </c>
      <c r="D375">
        <v>0.29665394161791836</v>
      </c>
      <c r="E375">
        <v>0.30282607778387516</v>
      </c>
      <c r="F375">
        <v>0.10849306250549395</v>
      </c>
      <c r="I375" s="28">
        <f>'Linearisation Coefficients'!$B$2*$B375^3 + 'Linearisation Coefficients'!$C$2*$B375^2 + 'Linearisation Coefficients'!$D$2*$B375 + 'Linearisation Coefficients'!$E$2</f>
        <v>0.7424446652162251</v>
      </c>
      <c r="J375">
        <f>'Linearisation Coefficients'!$B$3*$C375^3 + 'Linearisation Coefficients'!$C$3*$C375^2 + 'Linearisation Coefficients'!$D$3*$C375 + 'Linearisation Coefficients'!$E$3</f>
        <v>2.8502164023139626E-2</v>
      </c>
      <c r="K375">
        <f>'Linearisation Coefficients'!$B$4*$D375^3 + 'Linearisation Coefficients'!$C$4*$D375^2 + 'Linearisation Coefficients'!$D$4*$D375 + 'Linearisation Coefficients'!$E$4</f>
        <v>0.29729116323586324</v>
      </c>
      <c r="L375">
        <f>'Linearisation Coefficients'!$B$5*$E375^3 + 'Linearisation Coefficients'!$C$5*$E375^2 + 'Linearisation Coefficients'!$D$5*$E375 + 'Linearisation Coefficients'!$E$5</f>
        <v>0.25310642322855315</v>
      </c>
      <c r="M375">
        <f>'Linearisation Coefficients'!$B$6*$F375 ^3+ 'Linearisation Coefficients'!$C$6*$F375^2 + 'Linearisation Coefficients'!$D$6*$F375 + 'Linearisation Coefficients'!$E$6</f>
        <v>0.10168297608393097</v>
      </c>
    </row>
    <row r="376" spans="1:13" x14ac:dyDescent="0.2">
      <c r="A376">
        <v>3.74</v>
      </c>
      <c r="B376" s="28" cm="1">
        <f t="array" ref="B376:F376">TRANSPOSE(MMULT(MINVERSE('A matrix'!$B$15:$F$19),TRANSPOSE(Stimulus!V376:Z376)))</f>
        <v>0.34816565207105565</v>
      </c>
      <c r="C376">
        <v>4.6161653550491843E-2</v>
      </c>
      <c r="D376">
        <v>0.19666590582375187</v>
      </c>
      <c r="E376">
        <v>0.35908442993857559</v>
      </c>
      <c r="F376">
        <v>7.8021221982418898E-2</v>
      </c>
      <c r="I376" s="28">
        <f>'Linearisation Coefficients'!$B$2*$B376^3 + 'Linearisation Coefficients'!$C$2*$B376^2 + 'Linearisation Coefficients'!$D$2*$B376 + 'Linearisation Coefficients'!$E$2</f>
        <v>0.33114543563611915</v>
      </c>
      <c r="J376">
        <f>'Linearisation Coefficients'!$B$3*$C376^3 + 'Linearisation Coefficients'!$C$3*$C376^2 + 'Linearisation Coefficients'!$D$3*$C376 + 'Linearisation Coefficients'!$E$3</f>
        <v>4.1769501701779163E-2</v>
      </c>
      <c r="K376">
        <f>'Linearisation Coefficients'!$B$4*$D376^3 + 'Linearisation Coefficients'!$C$4*$D376^2 + 'Linearisation Coefficients'!$D$4*$D376 + 'Linearisation Coefficients'!$E$4</f>
        <v>0.19714842610827127</v>
      </c>
      <c r="L376">
        <f>'Linearisation Coefficients'!$B$5*$E376^3 + 'Linearisation Coefficients'!$C$5*$E376^2 + 'Linearisation Coefficients'!$D$5*$E376 + 'Linearisation Coefficients'!$E$5</f>
        <v>0.30329446995431619</v>
      </c>
      <c r="M376">
        <f>'Linearisation Coefficients'!$B$6*$F376 ^3+ 'Linearisation Coefficients'!$C$6*$F376^2 + 'Linearisation Coefficients'!$D$6*$F376 + 'Linearisation Coefficients'!$E$6</f>
        <v>7.2973409187809438E-2</v>
      </c>
    </row>
    <row r="377" spans="1:13" x14ac:dyDescent="0.2">
      <c r="A377">
        <v>3.75</v>
      </c>
      <c r="B377" s="28" cm="1">
        <f t="array" ref="B377:F377">TRANSPOSE(MMULT(MINVERSE('A matrix'!$B$15:$F$19),TRANSPOSE(Stimulus!V377:Z377)))</f>
        <v>0.40550228571260183</v>
      </c>
      <c r="C377">
        <v>4.4112014670390692E-2</v>
      </c>
      <c r="D377">
        <v>0.2106853584562336</v>
      </c>
      <c r="E377">
        <v>0.35119637316308361</v>
      </c>
      <c r="F377">
        <v>8.2293718401062477E-2</v>
      </c>
      <c r="I377" s="28">
        <f>'Linearisation Coefficients'!$B$2*$B377^3 + 'Linearisation Coefficients'!$C$2*$B377^2 + 'Linearisation Coefficients'!$D$2*$B377 + 'Linearisation Coefficients'!$E$2</f>
        <v>0.38728277273599698</v>
      </c>
      <c r="J377">
        <f>'Linearisation Coefficients'!$B$3*$C377^3 + 'Linearisation Coefficients'!$C$3*$C377^2 + 'Linearisation Coefficients'!$D$3*$C377 + 'Linearisation Coefficients'!$E$3</f>
        <v>3.990702033358412E-2</v>
      </c>
      <c r="K377">
        <f>'Linearisation Coefficients'!$B$4*$D377^3 + 'Linearisation Coefficients'!$C$4*$D377^2 + 'Linearisation Coefficients'!$D$4*$D377 + 'Linearisation Coefficients'!$E$4</f>
        <v>0.21119304075446227</v>
      </c>
      <c r="L377">
        <f>'Linearisation Coefficients'!$B$5*$E377^3 + 'Linearisation Coefficients'!$C$5*$E377^2 + 'Linearisation Coefficients'!$D$5*$E377 + 'Linearisation Coefficients'!$E$5</f>
        <v>0.29618165480244391</v>
      </c>
      <c r="M377">
        <f>'Linearisation Coefficients'!$B$6*$F377 ^3+ 'Linearisation Coefficients'!$C$6*$F377^2 + 'Linearisation Coefficients'!$D$6*$F377 + 'Linearisation Coefficients'!$E$6</f>
        <v>7.6991651718623905E-2</v>
      </c>
    </row>
    <row r="378" spans="1:13" x14ac:dyDescent="0.2">
      <c r="A378">
        <v>3.76</v>
      </c>
      <c r="B378" s="28" cm="1">
        <f t="array" ref="B378:F378">TRANSPOSE(MMULT(MINVERSE('A matrix'!$B$15:$F$19),TRANSPOSE(Stimulus!V378:Z378)))</f>
        <v>0.34001834877020354</v>
      </c>
      <c r="C378">
        <v>4.6452898929803754E-2</v>
      </c>
      <c r="D378">
        <v>0.19467379841432764</v>
      </c>
      <c r="E378">
        <v>0.36020529084237518</v>
      </c>
      <c r="F378">
        <v>7.7414117554347461E-2</v>
      </c>
      <c r="I378" s="28">
        <f>'Linearisation Coefficients'!$B$2*$B378^3 + 'Linearisation Coefficients'!$C$2*$B378^2 + 'Linearisation Coefficients'!$D$2*$B378 + 'Linearisation Coefficients'!$E$2</f>
        <v>0.32320702193520323</v>
      </c>
      <c r="J378">
        <f>'Linearisation Coefficients'!$B$3*$C378^3 + 'Linearisation Coefficients'!$C$3*$C378^2 + 'Linearisation Coefficients'!$D$3*$C378 + 'Linearisation Coefficients'!$E$3</f>
        <v>4.2034212462235959E-2</v>
      </c>
      <c r="K378">
        <f>'Linearisation Coefficients'!$B$4*$D378^3 + 'Linearisation Coefficients'!$C$4*$D378^2 + 'Linearisation Coefficients'!$D$4*$D378 + 'Linearisation Coefficients'!$E$4</f>
        <v>0.19515264871184476</v>
      </c>
      <c r="L378">
        <f>'Linearisation Coefficients'!$B$5*$E378^3 + 'Linearisation Coefficients'!$C$5*$E378^2 + 'Linearisation Coefficients'!$D$5*$E378 + 'Linearisation Coefficients'!$E$5</f>
        <v>0.30430724996611397</v>
      </c>
      <c r="M378">
        <f>'Linearisation Coefficients'!$B$6*$F378 ^3+ 'Linearisation Coefficients'!$C$6*$F378^2 + 'Linearisation Coefficients'!$D$6*$F378 + 'Linearisation Coefficients'!$E$6</f>
        <v>7.2402621981004667E-2</v>
      </c>
    </row>
    <row r="379" spans="1:13" x14ac:dyDescent="0.2">
      <c r="A379">
        <v>3.77</v>
      </c>
      <c r="B379" s="28" cm="1">
        <f t="array" ref="B379:F379">TRANSPOSE(MMULT(MINVERSE('A matrix'!$B$15:$F$19),TRANSPOSE(Stimulus!V379:Z379)))</f>
        <v>0.46771222335415663</v>
      </c>
      <c r="C379">
        <v>4.1888167562171119E-2</v>
      </c>
      <c r="D379">
        <v>0.2258963887983334</v>
      </c>
      <c r="E379">
        <v>0.34263787419043323</v>
      </c>
      <c r="F379">
        <v>8.6929353925799591E-2</v>
      </c>
      <c r="I379" s="28">
        <f>'Linearisation Coefficients'!$B$2*$B379^3 + 'Linearisation Coefficients'!$C$2*$B379^2 + 'Linearisation Coefficients'!$D$2*$B379 + 'Linearisation Coefficients'!$E$2</f>
        <v>0.44873657052572979</v>
      </c>
      <c r="J379">
        <f>'Linearisation Coefficients'!$B$3*$C379^3 + 'Linearisation Coefficients'!$C$3*$C379^2 + 'Linearisation Coefficients'!$D$3*$C379 + 'Linearisation Coefficients'!$E$3</f>
        <v>3.7887069777968345E-2</v>
      </c>
      <c r="K379">
        <f>'Linearisation Coefficients'!$B$4*$D379^3 + 'Linearisation Coefficients'!$C$4*$D379^2 + 'Linearisation Coefficients'!$D$4*$D379 + 'Linearisation Coefficients'!$E$4</f>
        <v>0.22643006506127344</v>
      </c>
      <c r="L379">
        <f>'Linearisation Coefficients'!$B$5*$E379^3 + 'Linearisation Coefficients'!$C$5*$E379^2 + 'Linearisation Coefficients'!$D$5*$E379 + 'Linearisation Coefficients'!$E$5</f>
        <v>0.28849295568779643</v>
      </c>
      <c r="M379">
        <f>'Linearisation Coefficients'!$B$6*$F379 ^3+ 'Linearisation Coefficients'!$C$6*$F379^2 + 'Linearisation Coefficients'!$D$6*$F379 + 'Linearisation Coefficients'!$E$6</f>
        <v>8.1354057993883247E-2</v>
      </c>
    </row>
    <row r="380" spans="1:13" x14ac:dyDescent="0.2">
      <c r="A380">
        <v>3.78</v>
      </c>
      <c r="B380" s="28" cm="1">
        <f t="array" ref="B380:F380">TRANSPOSE(MMULT(MINVERSE('A matrix'!$B$15:$F$19),TRANSPOSE(Stimulus!V380:Z380)))</f>
        <v>0.3731487785059775</v>
      </c>
      <c r="C380">
        <v>4.5268570297512106E-2</v>
      </c>
      <c r="D380">
        <v>0.20277456158919782</v>
      </c>
      <c r="E380">
        <v>0.35564738965155795</v>
      </c>
      <c r="F380">
        <v>7.988286455611826E-2</v>
      </c>
      <c r="I380" s="28">
        <f>'Linearisation Coefficients'!$B$2*$B380^3 + 'Linearisation Coefficients'!$C$2*$B380^2 + 'Linearisation Coefficients'!$D$2*$B380 + 'Linearisation Coefficients'!$E$2</f>
        <v>0.35554745892935591</v>
      </c>
      <c r="J380">
        <f>'Linearisation Coefficients'!$B$3*$C380^3 + 'Linearisation Coefficients'!$C$3*$C380^2 + 'Linearisation Coefficients'!$D$3*$C380 + 'Linearisation Coefficients'!$E$3</f>
        <v>4.0957877615161564E-2</v>
      </c>
      <c r="K380">
        <f>'Linearisation Coefficients'!$B$4*$D380^3 + 'Linearisation Coefficients'!$C$4*$D380^2 + 'Linearisation Coefficients'!$D$4*$D380 + 'Linearisation Coefficients'!$E$4</f>
        <v>0.20326818859133641</v>
      </c>
      <c r="L380">
        <f>'Linearisation Coefficients'!$B$5*$E380^3 + 'Linearisation Coefficients'!$C$5*$E380^2 + 'Linearisation Coefficients'!$D$5*$E380 + 'Linearisation Coefficients'!$E$5</f>
        <v>0.30019208391754537</v>
      </c>
      <c r="M380">
        <f>'Linearisation Coefficients'!$B$6*$F380 ^3+ 'Linearisation Coefficients'!$C$6*$F380^2 + 'Linearisation Coefficients'!$D$6*$F380 + 'Linearisation Coefficients'!$E$6</f>
        <v>7.472398035262022E-2</v>
      </c>
    </row>
    <row r="381" spans="1:13" x14ac:dyDescent="0.2">
      <c r="A381">
        <v>3.79</v>
      </c>
      <c r="B381" s="28" cm="1">
        <f t="array" ref="B381:F381">TRANSPOSE(MMULT(MINVERSE('A matrix'!$B$15:$F$19),TRANSPOSE(Stimulus!V381:Z381)))</f>
        <v>0.7568009306378829</v>
      </c>
      <c r="C381">
        <v>3.1553981255538155E-2</v>
      </c>
      <c r="D381">
        <v>0.29658183335524702</v>
      </c>
      <c r="E381">
        <v>0.30286664955831144</v>
      </c>
      <c r="F381">
        <v>0.10847108716151332</v>
      </c>
      <c r="I381" s="28">
        <f>'Linearisation Coefficients'!$B$2*$B381^3 + 'Linearisation Coefficients'!$C$2*$B381^2 + 'Linearisation Coefficients'!$D$2*$B381 + 'Linearisation Coefficients'!$E$2</f>
        <v>0.74213850288025229</v>
      </c>
      <c r="J381">
        <f>'Linearisation Coefficients'!$B$3*$C381^3 + 'Linearisation Coefficients'!$C$3*$C381^2 + 'Linearisation Coefficients'!$D$3*$C381 + 'Linearisation Coefficients'!$E$3</f>
        <v>2.8511718586892266E-2</v>
      </c>
      <c r="K381">
        <f>'Linearisation Coefficients'!$B$4*$D381^3 + 'Linearisation Coefficients'!$C$4*$D381^2 + 'Linearisation Coefficients'!$D$4*$D381 + 'Linearisation Coefficients'!$E$4</f>
        <v>0.29721896364339784</v>
      </c>
      <c r="L381">
        <f>'Linearisation Coefficients'!$B$5*$E381^3 + 'Linearisation Coefficients'!$C$5*$E381^2 + 'Linearisation Coefficients'!$D$5*$E381 + 'Linearisation Coefficients'!$E$5</f>
        <v>0.25314217688771667</v>
      </c>
      <c r="M381">
        <f>'Linearisation Coefficients'!$B$6*$F381 ^3+ 'Linearisation Coefficients'!$C$6*$F381^2 + 'Linearisation Coefficients'!$D$6*$F381 + 'Linearisation Coefficients'!$E$6</f>
        <v>0.10166222866337167</v>
      </c>
    </row>
    <row r="382" spans="1:13" x14ac:dyDescent="0.2">
      <c r="A382">
        <v>3.8</v>
      </c>
      <c r="B382" s="28" cm="1">
        <f t="array" ref="B382:F382">TRANSPOSE(MMULT(MINVERSE('A matrix'!$B$15:$F$19),TRANSPOSE(Stimulus!V382:Z382)))</f>
        <v>0.52100176920918484</v>
      </c>
      <c r="C382">
        <v>3.9983201781127242E-2</v>
      </c>
      <c r="D382">
        <v>0.23892628288998208</v>
      </c>
      <c r="E382">
        <v>0.33530659335744017</v>
      </c>
      <c r="F382">
        <v>9.0900277563209952E-2</v>
      </c>
      <c r="I382" s="28">
        <f>'Linearisation Coefficients'!$B$2*$B382^3 + 'Linearisation Coefficients'!$C$2*$B382^2 + 'Linearisation Coefficients'!$D$2*$B382 + 'Linearisation Coefficients'!$E$2</f>
        <v>0.50183935200719021</v>
      </c>
      <c r="J382">
        <f>'Linearisation Coefficients'!$B$3*$C382^3 + 'Linearisation Coefficients'!$C$3*$C382^2 + 'Linearisation Coefficients'!$D$3*$C382 + 'Linearisation Coefficients'!$E$3</f>
        <v>3.6157451087644454E-2</v>
      </c>
      <c r="K382">
        <f>'Linearisation Coefficients'!$B$4*$D382^3 + 'Linearisation Coefficients'!$C$4*$D382^2 + 'Linearisation Coefficients'!$D$4*$D382 + 'Linearisation Coefficients'!$E$4</f>
        <v>0.23948115729322189</v>
      </c>
      <c r="L382">
        <f>'Linearisation Coefficients'!$B$5*$E382^3 + 'Linearisation Coefficients'!$C$5*$E382^2 + 'Linearisation Coefficients'!$D$5*$E382 + 'Linearisation Coefficients'!$E$5</f>
        <v>0.28193014520891785</v>
      </c>
      <c r="M382">
        <f>'Linearisation Coefficients'!$B$6*$F382 ^3+ 'Linearisation Coefficients'!$C$6*$F382^2 + 'Linearisation Coefficients'!$D$6*$F382 + 'Linearisation Coefficients'!$E$6</f>
        <v>8.5093115656287077E-2</v>
      </c>
    </row>
    <row r="383" spans="1:13" x14ac:dyDescent="0.2">
      <c r="A383">
        <v>3.81</v>
      </c>
      <c r="B383" s="28" cm="1">
        <f t="array" ref="B383:F383">TRANSPOSE(MMULT(MINVERSE('A matrix'!$B$15:$F$19),TRANSPOSE(Stimulus!V383:Z383)))</f>
        <v>0.4418445268249438</v>
      </c>
      <c r="C383">
        <v>4.2812871947091879E-2</v>
      </c>
      <c r="D383">
        <v>0.21957144568308329</v>
      </c>
      <c r="E383">
        <v>0.34619660873612168</v>
      </c>
      <c r="F383">
        <v>8.5001796729634815E-2</v>
      </c>
      <c r="I383" s="28">
        <f>'Linearisation Coefficients'!$B$2*$B383^3 + 'Linearisation Coefficients'!$C$2*$B383^2 + 'Linearisation Coefficients'!$D$2*$B383 + 'Linearisation Coefficients'!$E$2</f>
        <v>0.42311356950510748</v>
      </c>
      <c r="J383">
        <f>'Linearisation Coefficients'!$B$3*$C383^3 + 'Linearisation Coefficients'!$C$3*$C383^2 + 'Linearisation Coefficients'!$D$3*$C383 + 'Linearisation Coefficients'!$E$3</f>
        <v>3.8726886266735955E-2</v>
      </c>
      <c r="K383">
        <f>'Linearisation Coefficients'!$B$4*$D383^3 + 'Linearisation Coefficients'!$C$4*$D383^2 + 'Linearisation Coefficients'!$D$4*$D383 + 'Linearisation Coefficients'!$E$4</f>
        <v>0.22009447742441726</v>
      </c>
      <c r="L383">
        <f>'Linearisation Coefficients'!$B$5*$E383^3 + 'Linearisation Coefficients'!$C$5*$E383^2 + 'Linearisation Coefficients'!$D$5*$E383 + 'Linearisation Coefficients'!$E$5</f>
        <v>0.29168642001162925</v>
      </c>
      <c r="M383">
        <f>'Linearisation Coefficients'!$B$6*$F383 ^3+ 'Linearisation Coefficients'!$C$6*$F383^2 + 'Linearisation Coefficients'!$D$6*$F383 + 'Linearisation Coefficients'!$E$6</f>
        <v>7.9539779671593452E-2</v>
      </c>
    </row>
    <row r="384" spans="1:13" x14ac:dyDescent="0.2">
      <c r="A384">
        <v>3.82</v>
      </c>
      <c r="B384" s="28" cm="1">
        <f t="array" ref="B384:F384">TRANSPOSE(MMULT(MINVERSE('A matrix'!$B$15:$F$19),TRANSPOSE(Stimulus!V384:Z384)))</f>
        <v>0.25848462005349448</v>
      </c>
      <c r="C384">
        <v>4.9367522440178307E-2</v>
      </c>
      <c r="D384">
        <v>0.1747378835358997</v>
      </c>
      <c r="E384">
        <v>0.37142225006003149</v>
      </c>
      <c r="F384">
        <v>7.1338550472425433E-2</v>
      </c>
      <c r="I384" s="28">
        <f>'Linearisation Coefficients'!$B$2*$B384^3 + 'Linearisation Coefficients'!$C$2*$B384^2 + 'Linearisation Coefficients'!$D$2*$B384 + 'Linearisation Coefficients'!$E$2</f>
        <v>0.24428111661494756</v>
      </c>
      <c r="J384">
        <f>'Linearisation Coefficients'!$B$3*$C384^3 + 'Linearisation Coefficients'!$C$3*$C384^2 + 'Linearisation Coefficients'!$D$3*$C384 + 'Linearisation Coefficients'!$E$3</f>
        <v>4.4684111063312666E-2</v>
      </c>
      <c r="K384">
        <f>'Linearisation Coefficients'!$B$4*$D384^3 + 'Linearisation Coefficients'!$C$4*$D384^2 + 'Linearisation Coefficients'!$D$4*$D384 + 'Linearisation Coefficients'!$E$4</f>
        <v>0.175178697498867</v>
      </c>
      <c r="L384">
        <f>'Linearisation Coefficients'!$B$5*$E384^3 + 'Linearisation Coefficients'!$C$5*$E384^2 + 'Linearisation Coefficients'!$D$5*$E384 + 'Linearisation Coefficients'!$E$5</f>
        <v>0.31447140787126521</v>
      </c>
      <c r="M384">
        <f>'Linearisation Coefficients'!$B$6*$F384 ^3+ 'Linearisation Coefficients'!$C$6*$F384^2 + 'Linearisation Coefficients'!$D$6*$F384 + 'Linearisation Coefficients'!$E$6</f>
        <v>6.6693081003449325E-2</v>
      </c>
    </row>
    <row r="385" spans="1:13" x14ac:dyDescent="0.2">
      <c r="A385">
        <v>3.83</v>
      </c>
      <c r="B385" s="28" cm="1">
        <f t="array" ref="B385:F385">TRANSPOSE(MMULT(MINVERSE('A matrix'!$B$15:$F$19),TRANSPOSE(Stimulus!V385:Z385)))</f>
        <v>0.36807153128643</v>
      </c>
      <c r="C385">
        <v>4.5450068977224062E-2</v>
      </c>
      <c r="D385">
        <v>0.20153311746565827</v>
      </c>
      <c r="E385">
        <v>0.35634588922830956</v>
      </c>
      <c r="F385">
        <v>7.9504528417696174E-2</v>
      </c>
      <c r="I385" s="28">
        <f>'Linearisation Coefficients'!$B$2*$B385^3 + 'Linearisation Coefficients'!$C$2*$B385^2 + 'Linearisation Coefficients'!$D$2*$B385 + 'Linearisation Coefficients'!$E$2</f>
        <v>0.35058102319094075</v>
      </c>
      <c r="J385">
        <f>'Linearisation Coefficients'!$B$3*$C385^3 + 'Linearisation Coefficients'!$C$3*$C385^2 + 'Linearisation Coefficients'!$D$3*$C385 + 'Linearisation Coefficients'!$E$3</f>
        <v>4.1122810277813469E-2</v>
      </c>
      <c r="K385">
        <f>'Linearisation Coefficients'!$B$4*$D385^3 + 'Linearisation Coefficients'!$C$4*$D385^2 + 'Linearisation Coefficients'!$D$4*$D385 + 'Linearisation Coefficients'!$E$4</f>
        <v>0.20202450520185564</v>
      </c>
      <c r="L385">
        <f>'Linearisation Coefficients'!$B$5*$E385^3 + 'Linearisation Coefficients'!$C$5*$E385^2 + 'Linearisation Coefficients'!$D$5*$E385 + 'Linearisation Coefficients'!$E$5</f>
        <v>0.30082217895166546</v>
      </c>
      <c r="M385">
        <f>'Linearisation Coefficients'!$B$6*$F385 ^3+ 'Linearisation Coefficients'!$C$6*$F385^2 + 'Linearisation Coefficients'!$D$6*$F385 + 'Linearisation Coefficients'!$E$6</f>
        <v>7.4368181170644213E-2</v>
      </c>
    </row>
    <row r="386" spans="1:13" x14ac:dyDescent="0.2">
      <c r="A386">
        <v>3.84</v>
      </c>
      <c r="B386" s="28" cm="1">
        <f t="array" ref="B386:F386">TRANSPOSE(MMULT(MINVERSE('A matrix'!$B$15:$F$19),TRANSPOSE(Stimulus!V386:Z386)))</f>
        <v>0.57814058690238967</v>
      </c>
      <c r="C386">
        <v>3.7940634318252286E-2</v>
      </c>
      <c r="D386">
        <v>0.25289736729535384</v>
      </c>
      <c r="E386">
        <v>0.32744575100547624</v>
      </c>
      <c r="F386">
        <v>9.5158033529246566E-2</v>
      </c>
      <c r="I386" s="28">
        <f>'Linearisation Coefficients'!$B$2*$B386^3 + 'Linearisation Coefficients'!$C$2*$B386^2 + 'Linearisation Coefficients'!$D$2*$B386 + 'Linearisation Coefficients'!$E$2</f>
        <v>0.55926052685596295</v>
      </c>
      <c r="J386">
        <f>'Linearisation Coefficients'!$B$3*$C386^3 + 'Linearisation Coefficients'!$C$3*$C386^2 + 'Linearisation Coefficients'!$D$3*$C386 + 'Linearisation Coefficients'!$E$3</f>
        <v>3.4303600820680881E-2</v>
      </c>
      <c r="K386">
        <f>'Linearisation Coefficients'!$B$4*$D386^3 + 'Linearisation Coefficients'!$C$4*$D386^2 + 'Linearisation Coefficients'!$D$4*$D386 + 'Linearisation Coefficients'!$E$4</f>
        <v>0.25347388889307204</v>
      </c>
      <c r="L386">
        <f>'Linearisation Coefficients'!$B$5*$E386^3 + 'Linearisation Coefficients'!$C$5*$E386^2 + 'Linearisation Coefficients'!$D$5*$E386 + 'Linearisation Coefficients'!$E$5</f>
        <v>0.27491692300114323</v>
      </c>
      <c r="M386">
        <f>'Linearisation Coefficients'!$B$6*$F386 ^3+ 'Linearisation Coefficients'!$C$6*$F386^2 + 'Linearisation Coefficients'!$D$6*$F386 + 'Linearisation Coefficients'!$E$6</f>
        <v>8.9104500568346429E-2</v>
      </c>
    </row>
    <row r="387" spans="1:13" x14ac:dyDescent="0.2">
      <c r="A387">
        <v>3.85</v>
      </c>
      <c r="B387" s="28" cm="1">
        <f t="array" ref="B387:F387">TRANSPOSE(MMULT(MINVERSE('A matrix'!$B$15:$F$19),TRANSPOSE(Stimulus!V387:Z387)))</f>
        <v>0.44981886169734464</v>
      </c>
      <c r="C387">
        <v>4.252780974934231E-2</v>
      </c>
      <c r="D387">
        <v>0.22152126036383524</v>
      </c>
      <c r="E387">
        <v>0.34509954387156139</v>
      </c>
      <c r="F387">
        <v>8.55960122428161E-2</v>
      </c>
      <c r="I387" s="28">
        <f>'Linearisation Coefficients'!$B$2*$B387^3 + 'Linearisation Coefficients'!$C$2*$B387^2 + 'Linearisation Coefficients'!$D$2*$B387 + 'Linearisation Coefficients'!$E$2</f>
        <v>0.43100183097923717</v>
      </c>
      <c r="J387">
        <f>'Linearisation Coefficients'!$B$3*$C387^3 + 'Linearisation Coefficients'!$C$3*$C387^2 + 'Linearisation Coefficients'!$D$3*$C387 + 'Linearisation Coefficients'!$E$3</f>
        <v>3.8467976845033745E-2</v>
      </c>
      <c r="K387">
        <f>'Linearisation Coefficients'!$B$4*$D387^3 + 'Linearisation Coefficients'!$C$4*$D387^2 + 'Linearisation Coefficients'!$D$4*$D387 + 'Linearisation Coefficients'!$E$4</f>
        <v>0.2220475983642293</v>
      </c>
      <c r="L387">
        <f>'Linearisation Coefficients'!$B$5*$E387^3 + 'Linearisation Coefficients'!$C$5*$E387^2 + 'Linearisation Coefficients'!$D$5*$E387 + 'Linearisation Coefficients'!$E$5</f>
        <v>0.29070141455368115</v>
      </c>
      <c r="M387">
        <f>'Linearisation Coefficients'!$B$6*$F387 ^3+ 'Linearisation Coefficients'!$C$6*$F387^2 + 'Linearisation Coefficients'!$D$6*$F387 + 'Linearisation Coefficients'!$E$6</f>
        <v>8.0099023644455508E-2</v>
      </c>
    </row>
    <row r="388" spans="1:13" x14ac:dyDescent="0.2">
      <c r="A388">
        <v>3.86</v>
      </c>
      <c r="B388" s="28" cm="1">
        <f t="array" ref="B388:F388">TRANSPOSE(MMULT(MINVERSE('A matrix'!$B$15:$F$19),TRANSPOSE(Stimulus!V388:Z388)))</f>
        <v>0.20614013055716596</v>
      </c>
      <c r="C388">
        <v>5.1238704859108808E-2</v>
      </c>
      <c r="D388">
        <v>0.1619390663668796</v>
      </c>
      <c r="E388">
        <v>0.37862351526880711</v>
      </c>
      <c r="F388">
        <v>6.7438048651775606E-2</v>
      </c>
      <c r="I388" s="28">
        <f>'Linearisation Coefficients'!$B$2*$B388^3 + 'Linearisation Coefficients'!$C$2*$B388^2 + 'Linearisation Coefficients'!$D$2*$B388 + 'Linearisation Coefficients'!$E$2</f>
        <v>0.19409749214726693</v>
      </c>
      <c r="J388">
        <f>'Linearisation Coefficients'!$B$3*$C388^3 + 'Linearisation Coefficients'!$C$3*$C388^2 + 'Linearisation Coefficients'!$D$3*$C388 + 'Linearisation Coefficients'!$E$3</f>
        <v>4.6386126132755029E-2</v>
      </c>
      <c r="K388">
        <f>'Linearisation Coefficients'!$B$4*$D388^3 + 'Linearisation Coefficients'!$C$4*$D388^2 + 'Linearisation Coefficients'!$D$4*$D388 + 'Linearisation Coefficients'!$E$4</f>
        <v>0.16235419433922901</v>
      </c>
      <c r="L388">
        <f>'Linearisation Coefficients'!$B$5*$E388^3 + 'Linearisation Coefficients'!$C$5*$E388^2 + 'Linearisation Coefficients'!$D$5*$E388 + 'Linearisation Coefficients'!$E$5</f>
        <v>0.32102470164106478</v>
      </c>
      <c r="M388">
        <f>'Linearisation Coefficients'!$B$6*$F388 ^3+ 'Linearisation Coefficients'!$C$6*$F388^2 + 'Linearisation Coefficients'!$D$6*$F388 + 'Linearisation Coefficients'!$E$6</f>
        <v>6.3030039465032842E-2</v>
      </c>
    </row>
    <row r="389" spans="1:13" x14ac:dyDescent="0.2">
      <c r="A389">
        <v>3.87</v>
      </c>
      <c r="B389" s="28" cm="1">
        <f t="array" ref="B389:F389">TRANSPOSE(MMULT(MINVERSE('A matrix'!$B$15:$F$19),TRANSPOSE(Stimulus!V389:Z389)))</f>
        <v>0.36819516176324463</v>
      </c>
      <c r="C389">
        <v>4.5445649501995922E-2</v>
      </c>
      <c r="D389">
        <v>0.20156334650952679</v>
      </c>
      <c r="E389">
        <v>0.35632888083143777</v>
      </c>
      <c r="F389">
        <v>7.951374086593177E-2</v>
      </c>
      <c r="I389" s="28">
        <f>'Linearisation Coefficients'!$B$2*$B389^3 + 'Linearisation Coefficients'!$C$2*$B389^2 + 'Linearisation Coefficients'!$D$2*$B389 + 'Linearisation Coefficients'!$E$2</f>
        <v>0.35070191116563815</v>
      </c>
      <c r="J389">
        <f>'Linearisation Coefficients'!$B$3*$C389^3 + 'Linearisation Coefficients'!$C$3*$C389^2 + 'Linearisation Coefficients'!$D$3*$C389 + 'Linearisation Coefficients'!$E$3</f>
        <v>4.111879411496349E-2</v>
      </c>
      <c r="K389">
        <f>'Linearisation Coefficients'!$B$4*$D389^3 + 'Linearisation Coefficients'!$C$4*$D389^2 + 'Linearisation Coefficients'!$D$4*$D389 + 'Linearisation Coefficients'!$E$4</f>
        <v>0.20205478888006745</v>
      </c>
      <c r="L389">
        <f>'Linearisation Coefficients'!$B$5*$E389^3 + 'Linearisation Coefficients'!$C$5*$E389^2 + 'Linearisation Coefficients'!$D$5*$E389 + 'Linearisation Coefficients'!$E$5</f>
        <v>0.30080683381669249</v>
      </c>
      <c r="M389">
        <f>'Linearisation Coefficients'!$B$6*$F389 ^3+ 'Linearisation Coefficients'!$C$6*$F389^2 + 'Linearisation Coefficients'!$D$6*$F389 + 'Linearisation Coefficients'!$E$6</f>
        <v>7.4376844629452488E-2</v>
      </c>
    </row>
    <row r="390" spans="1:13" x14ac:dyDescent="0.2">
      <c r="A390">
        <v>3.88</v>
      </c>
      <c r="B390" s="28" cm="1">
        <f t="array" ref="B390:F390">TRANSPOSE(MMULT(MINVERSE('A matrix'!$B$15:$F$19),TRANSPOSE(Stimulus!V390:Z390)))</f>
        <v>0.57959047762511551</v>
      </c>
      <c r="C390">
        <v>3.788880441111514E-2</v>
      </c>
      <c r="D390">
        <v>0.25325188190527315</v>
      </c>
      <c r="E390">
        <v>0.32724628306303316</v>
      </c>
      <c r="F390">
        <v>9.5266073581946387E-2</v>
      </c>
      <c r="I390" s="28">
        <f>'Linearisation Coefficients'!$B$2*$B390^3 + 'Linearisation Coefficients'!$C$2*$B390^2 + 'Linearisation Coefficients'!$D$2*$B390 + 'Linearisation Coefficients'!$E$2</f>
        <v>0.56072416751275522</v>
      </c>
      <c r="J390">
        <f>'Linearisation Coefficients'!$B$3*$C390^3 + 'Linearisation Coefficients'!$C$3*$C390^2 + 'Linearisation Coefficients'!$D$3*$C390 + 'Linearisation Coefficients'!$E$3</f>
        <v>3.4256569064996453E-2</v>
      </c>
      <c r="K390">
        <f>'Linearisation Coefficients'!$B$4*$D390^3 + 'Linearisation Coefficients'!$C$4*$D390^2 + 'Linearisation Coefficients'!$D$4*$D390 + 'Linearisation Coefficients'!$E$4</f>
        <v>0.25382893834451059</v>
      </c>
      <c r="L390">
        <f>'Linearisation Coefficients'!$B$5*$E390^3 + 'Linearisation Coefficients'!$C$5*$E390^2 + 'Linearisation Coefficients'!$D$5*$E390 + 'Linearisation Coefficients'!$E$5</f>
        <v>0.27473927862231456</v>
      </c>
      <c r="M390">
        <f>'Linearisation Coefficients'!$B$6*$F390 ^3+ 'Linearisation Coefficients'!$C$6*$F390^2 + 'Linearisation Coefficients'!$D$6*$F390 + 'Linearisation Coefficients'!$E$6</f>
        <v>8.9206319220667199E-2</v>
      </c>
    </row>
    <row r="391" spans="1:13" x14ac:dyDescent="0.2">
      <c r="A391">
        <v>3.89</v>
      </c>
      <c r="B391" s="28" cm="1">
        <f t="array" ref="B391:F391">TRANSPOSE(MMULT(MINVERSE('A matrix'!$B$15:$F$19),TRANSPOSE(Stimulus!V391:Z391)))</f>
        <v>0.65272951332031814</v>
      </c>
      <c r="C391">
        <v>3.5274269833602656E-2</v>
      </c>
      <c r="D391">
        <v>0.27113519980155254</v>
      </c>
      <c r="E391">
        <v>0.31718421925797458</v>
      </c>
      <c r="F391">
        <v>0.1007161017441226</v>
      </c>
      <c r="I391" s="28">
        <f>'Linearisation Coefficients'!$B$2*$B391^3 + 'Linearisation Coefficients'!$C$2*$B391^2 + 'Linearisation Coefficients'!$D$2*$B391 + 'Linearisation Coefficients'!$E$2</f>
        <v>0.63498635475609655</v>
      </c>
      <c r="J391">
        <f>'Linearisation Coefficients'!$B$3*$C391^3 + 'Linearisation Coefficients'!$C$3*$C391^2 + 'Linearisation Coefficients'!$D$3*$C391 + 'Linearisation Coefficients'!$E$3</f>
        <v>3.1884682951264315E-2</v>
      </c>
      <c r="K391">
        <f>'Linearisation Coefficients'!$B$4*$D391^3 + 'Linearisation Coefficients'!$C$4*$D391^2 + 'Linearisation Coefficients'!$D$4*$D391 + 'Linearisation Coefficients'!$E$4</f>
        <v>0.2717383165788208</v>
      </c>
      <c r="L391">
        <f>'Linearisation Coefficients'!$B$5*$E391^3 + 'Linearisation Coefficients'!$C$5*$E391^2 + 'Linearisation Coefficients'!$D$5*$E391 + 'Linearisation Coefficients'!$E$5</f>
        <v>0.26579811835479966</v>
      </c>
      <c r="M391">
        <f>'Linearisation Coefficients'!$B$6*$F391 ^3+ 'Linearisation Coefficients'!$C$6*$F391^2 + 'Linearisation Coefficients'!$D$6*$F391 + 'Linearisation Coefficients'!$E$6</f>
        <v>9.4344456209336736E-2</v>
      </c>
    </row>
    <row r="392" spans="1:13" x14ac:dyDescent="0.2">
      <c r="A392">
        <v>3.9</v>
      </c>
      <c r="B392" s="28" cm="1">
        <f t="array" ref="B392:F392">TRANSPOSE(MMULT(MINVERSE('A matrix'!$B$15:$F$19),TRANSPOSE(Stimulus!V392:Z392)))</f>
        <v>0.46140710565767185</v>
      </c>
      <c r="C392">
        <v>4.2113559489697278E-2</v>
      </c>
      <c r="D392">
        <v>0.22435471651529171</v>
      </c>
      <c r="E392">
        <v>0.34350529739279589</v>
      </c>
      <c r="F392">
        <v>8.6459521794639227E-2</v>
      </c>
      <c r="I392" s="28">
        <f>'Linearisation Coefficients'!$B$2*$B392^3 + 'Linearisation Coefficients'!$C$2*$B392^2 + 'Linearisation Coefficients'!$D$2*$B392 + 'Linearisation Coefficients'!$E$2</f>
        <v>0.44248188514620751</v>
      </c>
      <c r="J392">
        <f>'Linearisation Coefficients'!$B$3*$C392^3 + 'Linearisation Coefficients'!$C$3*$C392^2 + 'Linearisation Coefficients'!$D$3*$C392 + 'Linearisation Coefficients'!$E$3</f>
        <v>3.8091756936625649E-2</v>
      </c>
      <c r="K392">
        <f>'Linearisation Coefficients'!$B$4*$D392^3 + 'Linearisation Coefficients'!$C$4*$D392^2 + 'Linearisation Coefficients'!$D$4*$D392 + 'Linearisation Coefficients'!$E$4</f>
        <v>0.22488581967859089</v>
      </c>
      <c r="L392">
        <f>'Linearisation Coefficients'!$B$5*$E392^3 + 'Linearisation Coefficients'!$C$5*$E392^2 + 'Linearisation Coefficients'!$D$5*$E392 + 'Linearisation Coefficients'!$E$5</f>
        <v>0.28927087647271016</v>
      </c>
      <c r="M392">
        <f>'Linearisation Coefficients'!$B$6*$F392 ^3+ 'Linearisation Coefficients'!$C$6*$F392^2 + 'Linearisation Coefficients'!$D$6*$F392 + 'Linearisation Coefficients'!$E$6</f>
        <v>8.0911793238261545E-2</v>
      </c>
    </row>
    <row r="393" spans="1:13" x14ac:dyDescent="0.2">
      <c r="A393">
        <v>3.91</v>
      </c>
      <c r="B393" s="28" cm="1">
        <f t="array" ref="B393:F393">TRANSPOSE(MMULT(MINVERSE('A matrix'!$B$15:$F$19),TRANSPOSE(Stimulus!V393:Z393)))</f>
        <v>0.62359216199497203</v>
      </c>
      <c r="C393">
        <v>3.6315856064718932E-2</v>
      </c>
      <c r="D393">
        <v>0.26401078926682486</v>
      </c>
      <c r="E393">
        <v>0.3211927748173864</v>
      </c>
      <c r="F393">
        <v>9.8544902961079983E-2</v>
      </c>
      <c r="I393" s="28">
        <f>'Linearisation Coefficients'!$B$2*$B393^3 + 'Linearisation Coefficients'!$C$2*$B393^2 + 'Linearisation Coefficients'!$D$2*$B393 + 'Linearisation Coefficients'!$E$2</f>
        <v>0.60530007140904585</v>
      </c>
      <c r="J393">
        <f>'Linearisation Coefficients'!$B$3*$C393^3 + 'Linearisation Coefficients'!$C$3*$C393^2 + 'Linearisation Coefficients'!$D$3*$C393 + 'Linearisation Coefficients'!$E$3</f>
        <v>3.2829459288951951E-2</v>
      </c>
      <c r="K393">
        <f>'Linearisation Coefficients'!$B$4*$D393^3 + 'Linearisation Coefficients'!$C$4*$D393^2 + 'Linearisation Coefficients'!$D$4*$D393 + 'Linearisation Coefficients'!$E$4</f>
        <v>0.26460373943225202</v>
      </c>
      <c r="L393">
        <f>'Linearisation Coefficients'!$B$5*$E393^3 + 'Linearisation Coefficients'!$C$5*$E393^2 + 'Linearisation Coefficients'!$D$5*$E393 + 'Linearisation Coefficients'!$E$5</f>
        <v>0.26935543711734783</v>
      </c>
      <c r="M393">
        <f>'Linearisation Coefficients'!$B$6*$F393 ^3+ 'Linearisation Coefficients'!$C$6*$F393^2 + 'Linearisation Coefficients'!$D$6*$F393 + 'Linearisation Coefficients'!$E$6</f>
        <v>9.2297052416598732E-2</v>
      </c>
    </row>
    <row r="394" spans="1:13" x14ac:dyDescent="0.2">
      <c r="A394">
        <v>3.92</v>
      </c>
      <c r="B394" s="28" cm="1">
        <f t="array" ref="B394:F394">TRANSPOSE(MMULT(MINVERSE('A matrix'!$B$15:$F$19),TRANSPOSE(Stimulus!V394:Z394)))</f>
        <v>0.3723363027151243</v>
      </c>
      <c r="C394">
        <v>4.5297614241397693E-2</v>
      </c>
      <c r="D394">
        <v>0.20257590210848742</v>
      </c>
      <c r="E394">
        <v>0.35575916557490617</v>
      </c>
      <c r="F394">
        <v>7.9822322112549915E-2</v>
      </c>
      <c r="I394" s="28">
        <f>'Linearisation Coefficients'!$B$2*$B394^3 + 'Linearisation Coefficients'!$C$2*$B394^2 + 'Linearisation Coefficients'!$D$2*$B394 + 'Linearisation Coefficients'!$E$2</f>
        <v>0.35475246499722957</v>
      </c>
      <c r="J394">
        <f>'Linearisation Coefficients'!$B$3*$C394^3 + 'Linearisation Coefficients'!$C$3*$C394^2 + 'Linearisation Coefficients'!$D$3*$C394 + 'Linearisation Coefficients'!$E$3</f>
        <v>4.0984270229341729E-2</v>
      </c>
      <c r="K394">
        <f>'Linearisation Coefficients'!$B$4*$D394^3 + 'Linearisation Coefficients'!$C$4*$D394^2 + 'Linearisation Coefficients'!$D$4*$D394 + 'Linearisation Coefficients'!$E$4</f>
        <v>0.2030691713901556</v>
      </c>
      <c r="L394">
        <f>'Linearisation Coefficients'!$B$5*$E394^3 + 'Linearisation Coefficients'!$C$5*$E394^2 + 'Linearisation Coefficients'!$D$5*$E394 + 'Linearisation Coefficients'!$E$5</f>
        <v>0.30029290007491977</v>
      </c>
      <c r="M394">
        <f>'Linearisation Coefficients'!$B$6*$F394 ^3+ 'Linearisation Coefficients'!$C$6*$F394^2 + 'Linearisation Coefficients'!$D$6*$F394 + 'Linearisation Coefficients'!$E$6</f>
        <v>7.4667043111757245E-2</v>
      </c>
    </row>
    <row r="395" spans="1:13" x14ac:dyDescent="0.2">
      <c r="A395">
        <v>3.93</v>
      </c>
      <c r="B395" s="28" cm="1">
        <f t="array" ref="B395:F395">TRANSPOSE(MMULT(MINVERSE('A matrix'!$B$15:$F$19),TRANSPOSE(Stimulus!V395:Z395)))</f>
        <v>0.40130106201158844</v>
      </c>
      <c r="C395">
        <v>4.4262197736516157E-2</v>
      </c>
      <c r="D395">
        <v>0.20965811194847661</v>
      </c>
      <c r="E395">
        <v>0.35177435427176418</v>
      </c>
      <c r="F395">
        <v>8.1980660028491803E-2</v>
      </c>
      <c r="I395" s="28">
        <f>'Linearisation Coefficients'!$B$2*$B395^3 + 'Linearisation Coefficients'!$C$2*$B395^2 + 'Linearisation Coefficients'!$D$2*$B395 + 'Linearisation Coefficients'!$E$2</f>
        <v>0.38315320018925875</v>
      </c>
      <c r="J395">
        <f>'Linearisation Coefficients'!$B$3*$C395^3 + 'Linearisation Coefficients'!$C$3*$C395^2 + 'Linearisation Coefficients'!$D$3*$C395 + 'Linearisation Coefficients'!$E$3</f>
        <v>4.0043464845474254E-2</v>
      </c>
      <c r="K395">
        <f>'Linearisation Coefficients'!$B$4*$D395^3 + 'Linearisation Coefficients'!$C$4*$D395^2 + 'Linearisation Coefficients'!$D$4*$D395 + 'Linearisation Coefficients'!$E$4</f>
        <v>0.21016398995438315</v>
      </c>
      <c r="L395">
        <f>'Linearisation Coefficients'!$B$5*$E395^3 + 'Linearisation Coefficients'!$C$5*$E395^2 + 'Linearisation Coefficients'!$D$5*$E395 + 'Linearisation Coefficients'!$E$5</f>
        <v>0.29670196656131498</v>
      </c>
      <c r="M395">
        <f>'Linearisation Coefficients'!$B$6*$F395 ^3+ 'Linearisation Coefficients'!$C$6*$F395^2 + 'Linearisation Coefficients'!$D$6*$F395 + 'Linearisation Coefficients'!$E$6</f>
        <v>7.6697144239927392E-2</v>
      </c>
    </row>
    <row r="396" spans="1:13" x14ac:dyDescent="0.2">
      <c r="A396">
        <v>3.94</v>
      </c>
      <c r="B396" s="28" cm="1">
        <f t="array" ref="B396:F396">TRANSPOSE(MMULT(MINVERSE('A matrix'!$B$15:$F$19),TRANSPOSE(Stimulus!V396:Z396)))</f>
        <v>0.43963586706039814</v>
      </c>
      <c r="C396">
        <v>4.2891825918380588E-2</v>
      </c>
      <c r="D396">
        <v>0.21903140349742078</v>
      </c>
      <c r="E396">
        <v>0.3465004639245759</v>
      </c>
      <c r="F396">
        <v>8.4837216245314595E-2</v>
      </c>
      <c r="I396" s="28">
        <f>'Linearisation Coefficients'!$B$2*$B396^3 + 'Linearisation Coefficients'!$C$2*$B396^2 + 'Linearisation Coefficients'!$D$2*$B396 + 'Linearisation Coefficients'!$E$2</f>
        <v>0.42093042087247379</v>
      </c>
      <c r="J396">
        <f>'Linearisation Coefficients'!$B$3*$C396^3 + 'Linearisation Coefficients'!$C$3*$C396^2 + 'Linearisation Coefficients'!$D$3*$C396 + 'Linearisation Coefficients'!$E$3</f>
        <v>3.8798599190175968E-2</v>
      </c>
      <c r="K396">
        <f>'Linearisation Coefficients'!$B$4*$D396^3 + 'Linearisation Coefficients'!$C$4*$D396^2 + 'Linearisation Coefficients'!$D$4*$D396 + 'Linearisation Coefficients'!$E$4</f>
        <v>0.21955351557914529</v>
      </c>
      <c r="L396">
        <f>'Linearisation Coefficients'!$B$5*$E396^3 + 'Linearisation Coefficients'!$C$5*$E396^2 + 'Linearisation Coefficients'!$D$5*$E396 + 'Linearisation Coefficients'!$E$5</f>
        <v>0.29195932391193924</v>
      </c>
      <c r="M396">
        <f>'Linearisation Coefficients'!$B$6*$F396 ^3+ 'Linearisation Coefficients'!$C$6*$F396^2 + 'Linearisation Coefficients'!$D$6*$F396 + 'Linearisation Coefficients'!$E$6</f>
        <v>7.9384893268059531E-2</v>
      </c>
    </row>
    <row r="397" spans="1:13" x14ac:dyDescent="0.2">
      <c r="A397">
        <v>3.95</v>
      </c>
      <c r="B397" s="28" cm="1">
        <f t="array" ref="B397:F397">TRANSPOSE(MMULT(MINVERSE('A matrix'!$B$15:$F$19),TRANSPOSE(Stimulus!V397:Z397)))</f>
        <v>0.59085030617618584</v>
      </c>
      <c r="C397">
        <v>3.7486294167388134E-2</v>
      </c>
      <c r="D397">
        <v>0.25600503679065523</v>
      </c>
      <c r="E397">
        <v>0.32569721815893637</v>
      </c>
      <c r="F397">
        <v>9.6105110932129034E-2</v>
      </c>
      <c r="I397" s="28">
        <f>'Linearisation Coefficients'!$B$2*$B397^3 + 'Linearisation Coefficients'!$C$2*$B397^2 + 'Linearisation Coefficients'!$D$2*$B397 + 'Linearisation Coefficients'!$E$2</f>
        <v>0.5721019641066547</v>
      </c>
      <c r="J397">
        <f>'Linearisation Coefficients'!$B$3*$C397^3 + 'Linearisation Coefficients'!$C$3*$C397^2 + 'Linearisation Coefficients'!$D$3*$C397 + 'Linearisation Coefficients'!$E$3</f>
        <v>3.3891337146052691E-2</v>
      </c>
      <c r="K397">
        <f>'Linearisation Coefficients'!$B$4*$D397^3 + 'Linearisation Coefficients'!$C$4*$D397^2 + 'Linearisation Coefficients'!$D$4*$D397 + 'Linearisation Coefficients'!$E$4</f>
        <v>0.25658622257257591</v>
      </c>
      <c r="L397">
        <f>'Linearisation Coefficients'!$B$5*$E397^3 + 'Linearisation Coefficients'!$C$5*$E397^2 + 'Linearisation Coefficients'!$D$5*$E397 + 'Linearisation Coefficients'!$E$5</f>
        <v>0.27336022323307241</v>
      </c>
      <c r="M397">
        <f>'Linearisation Coefficients'!$B$6*$F397 ^3+ 'Linearisation Coefficients'!$C$6*$F397^2 + 'Linearisation Coefficients'!$D$6*$F397 + 'Linearisation Coefficients'!$E$6</f>
        <v>8.999709224731052E-2</v>
      </c>
    </row>
    <row r="398" spans="1:13" x14ac:dyDescent="0.2">
      <c r="A398">
        <v>3.96</v>
      </c>
      <c r="B398" s="28" cm="1">
        <f t="array" ref="B398:F398">TRANSPOSE(MMULT(MINVERSE('A matrix'!$B$15:$F$19),TRANSPOSE(Stimulus!V398:Z398)))</f>
        <v>0.16696165281365127</v>
      </c>
      <c r="C398">
        <v>5.2639235831127645E-2</v>
      </c>
      <c r="D398">
        <v>0.15235948734290372</v>
      </c>
      <c r="E398">
        <v>0.38401347343674286</v>
      </c>
      <c r="F398">
        <v>6.4518625322991352E-2</v>
      </c>
      <c r="I398" s="28">
        <f>'Linearisation Coefficients'!$B$2*$B398^3 + 'Linearisation Coefficients'!$C$2*$B398^2 + 'Linearisation Coefficients'!$D$2*$B398 + 'Linearisation Coefficients'!$E$2</f>
        <v>0.1567796383072565</v>
      </c>
      <c r="J398">
        <f>'Linearisation Coefficients'!$B$3*$C398^3 + 'Linearisation Coefficients'!$C$3*$C398^2 + 'Linearisation Coefficients'!$D$3*$C398 + 'Linearisation Coefficients'!$E$3</f>
        <v>4.7660442098609784E-2</v>
      </c>
      <c r="K398">
        <f>'Linearisation Coefficients'!$B$4*$D398^3 + 'Linearisation Coefficients'!$C$4*$D398^2 + 'Linearisation Coefficients'!$D$4*$D398 + 'Linearisation Coefficients'!$E$4</f>
        <v>0.15275473432552739</v>
      </c>
      <c r="L398">
        <f>'Linearisation Coefficients'!$B$5*$E398^3 + 'Linearisation Coefficients'!$C$5*$E398^2 + 'Linearisation Coefficients'!$D$5*$E398 + 'Linearisation Coefficients'!$E$5</f>
        <v>0.32594415259536585</v>
      </c>
      <c r="M398">
        <f>'Linearisation Coefficients'!$B$6*$F398 ^3+ 'Linearisation Coefficients'!$C$6*$F398^2 + 'Linearisation Coefficients'!$D$6*$F398 + 'Linearisation Coefficients'!$E$6</f>
        <v>6.0289611696035875E-2</v>
      </c>
    </row>
    <row r="399" spans="1:13" x14ac:dyDescent="0.2">
      <c r="A399">
        <v>3.97</v>
      </c>
      <c r="B399" s="28" cm="1">
        <f t="array" ref="B399:F399">TRANSPOSE(MMULT(MINVERSE('A matrix'!$B$15:$F$19),TRANSPOSE(Stimulus!V399:Z399)))</f>
        <v>0.47878925080240897</v>
      </c>
      <c r="C399">
        <v>4.1492191993116573E-2</v>
      </c>
      <c r="D399">
        <v>0.22860484675542803</v>
      </c>
      <c r="E399">
        <v>0.34111395805050537</v>
      </c>
      <c r="F399">
        <v>8.7754769669558419E-2</v>
      </c>
      <c r="I399" s="28">
        <f>'Linearisation Coefficients'!$B$2*$B399^3 + 'Linearisation Coefficients'!$C$2*$B399^2 + 'Linearisation Coefficients'!$D$2*$B399 + 'Linearisation Coefficients'!$E$2</f>
        <v>0.4597394410770122</v>
      </c>
      <c r="J399">
        <f>'Linearisation Coefficients'!$B$3*$C399^3 + 'Linearisation Coefficients'!$C$3*$C399^2 + 'Linearisation Coefficients'!$D$3*$C399 + 'Linearisation Coefficients'!$E$3</f>
        <v>3.752749050172783E-2</v>
      </c>
      <c r="K399">
        <f>'Linearisation Coefficients'!$B$4*$D399^3 + 'Linearisation Coefficients'!$C$4*$D399^2 + 'Linearisation Coefficients'!$D$4*$D399 + 'Linearisation Coefficients'!$E$4</f>
        <v>0.22914301012637359</v>
      </c>
      <c r="L399">
        <f>'Linearisation Coefficients'!$B$5*$E399^3 + 'Linearisation Coefficients'!$C$5*$E399^2 + 'Linearisation Coefficients'!$D$5*$E399 + 'Linearisation Coefficients'!$E$5</f>
        <v>0.28712701114790939</v>
      </c>
      <c r="M399">
        <f>'Linearisation Coefficients'!$B$6*$F399 ^3+ 'Linearisation Coefficients'!$C$6*$F399^2 + 'Linearisation Coefficients'!$D$6*$F399 + 'Linearisation Coefficients'!$E$6</f>
        <v>8.2131110857552411E-2</v>
      </c>
    </row>
    <row r="400" spans="1:13" x14ac:dyDescent="0.2">
      <c r="A400">
        <v>3.98</v>
      </c>
      <c r="B400" s="28" cm="1">
        <f t="array" ref="B400:F400">TRANSPOSE(MMULT(MINVERSE('A matrix'!$B$15:$F$19),TRANSPOSE(Stimulus!V400:Z400)))</f>
        <v>0.43401313601258051</v>
      </c>
      <c r="C400">
        <v>4.3092824258115836E-2</v>
      </c>
      <c r="D400">
        <v>0.21765658243480179</v>
      </c>
      <c r="E400">
        <v>0.34727400814790355</v>
      </c>
      <c r="F400">
        <v>8.4418232835598239E-2</v>
      </c>
      <c r="I400" s="28">
        <f>'Linearisation Coefficients'!$B$2*$B400^3 + 'Linearisation Coefficients'!$C$2*$B400^2 + 'Linearisation Coefficients'!$D$2*$B400 + 'Linearisation Coefficients'!$E$2</f>
        <v>0.41537590092850507</v>
      </c>
      <c r="J400">
        <f>'Linearisation Coefficients'!$B$3*$C400^3 + 'Linearisation Coefficients'!$C$3*$C400^2 + 'Linearisation Coefficients'!$D$3*$C400 + 'Linearisation Coefficients'!$E$3</f>
        <v>3.898116843772309E-2</v>
      </c>
      <c r="K400">
        <f>'Linearisation Coefficients'!$B$4*$D400^3 + 'Linearisation Coefficients'!$C$4*$D400^2 + 'Linearisation Coefficients'!$D$4*$D400 + 'Linearisation Coefficients'!$E$4</f>
        <v>0.21817634559186747</v>
      </c>
      <c r="L400">
        <f>'Linearisation Coefficients'!$B$5*$E400^3 + 'Linearisation Coefficients'!$C$5*$E400^2 + 'Linearisation Coefficients'!$D$5*$E400 + 'Linearisation Coefficients'!$E$5</f>
        <v>0.29265424183631827</v>
      </c>
      <c r="M400">
        <f>'Linearisation Coefficients'!$B$6*$F400 ^3+ 'Linearisation Coefficients'!$C$6*$F400^2 + 'Linearisation Coefficients'!$D$6*$F400 + 'Linearisation Coefficients'!$E$6</f>
        <v>7.8990604335752057E-2</v>
      </c>
    </row>
    <row r="401" spans="1:13" x14ac:dyDescent="0.2">
      <c r="A401">
        <v>3.99</v>
      </c>
      <c r="B401" s="28" cm="1">
        <f t="array" ref="B401:F401">TRANSPOSE(MMULT(MINVERSE('A matrix'!$B$15:$F$19),TRANSPOSE(Stimulus!V401:Z401)))</f>
        <v>0.28503377759101234</v>
      </c>
      <c r="C401">
        <v>4.8418457556756278E-2</v>
      </c>
      <c r="D401">
        <v>0.18122945154207937</v>
      </c>
      <c r="E401">
        <v>0.36776976387978833</v>
      </c>
      <c r="F401">
        <v>7.3316887415019516E-2</v>
      </c>
      <c r="I401" s="28">
        <f>'Linearisation Coefficients'!$B$2*$B401^3 + 'Linearisation Coefficients'!$C$2*$B401^2 + 'Linearisation Coefficients'!$D$2*$B401 + 'Linearisation Coefficients'!$E$2</f>
        <v>0.26987867218678857</v>
      </c>
      <c r="J401">
        <f>'Linearisation Coefficients'!$B$3*$C401^3 + 'Linearisation Coefficients'!$C$3*$C401^2 + 'Linearisation Coefficients'!$D$3*$C401 + 'Linearisation Coefficients'!$E$3</f>
        <v>4.3821082818055572E-2</v>
      </c>
      <c r="K401">
        <f>'Linearisation Coefficients'!$B$4*$D401^3 + 'Linearisation Coefficients'!$C$4*$D401^2 + 'Linearisation Coefficients'!$D$4*$D401 + 'Linearisation Coefficients'!$E$4</f>
        <v>0.18168291344025617</v>
      </c>
      <c r="L401">
        <f>'Linearisation Coefficients'!$B$5*$E401^3 + 'Linearisation Coefficients'!$C$5*$E401^2 + 'Linearisation Coefficients'!$D$5*$E401 + 'Linearisation Coefficients'!$E$5</f>
        <v>0.31115595566536164</v>
      </c>
      <c r="M401">
        <f>'Linearisation Coefficients'!$B$6*$F401 ^3+ 'Linearisation Coefficients'!$C$6*$F401^2 + 'Linearisation Coefficients'!$D$6*$F401 + 'Linearisation Coefficients'!$E$6</f>
        <v>6.8551716463551418E-2</v>
      </c>
    </row>
    <row r="402" spans="1:13" x14ac:dyDescent="0.2">
      <c r="B402" s="28"/>
      <c r="C402" s="28"/>
      <c r="D402" s="28"/>
      <c r="E402" s="28"/>
      <c r="F402" s="28"/>
      <c r="I402" s="28"/>
      <c r="J402" s="28"/>
      <c r="K402" s="28"/>
      <c r="L402" s="28"/>
      <c r="M402" s="28"/>
    </row>
    <row r="403" spans="1:13" x14ac:dyDescent="0.2">
      <c r="B403" s="28"/>
      <c r="C403" s="28"/>
      <c r="D403" s="28"/>
      <c r="E403" s="28"/>
      <c r="F403" s="28"/>
      <c r="I403" s="28"/>
      <c r="J403" s="28"/>
      <c r="K403" s="28"/>
      <c r="L403" s="28"/>
      <c r="M403" s="28"/>
    </row>
  </sheetData>
  <conditionalFormatting sqref="I2:M401">
    <cfRule type="cellIs" dxfId="1" priority="1" operator="lessThan">
      <formula>0</formula>
    </cfRule>
    <cfRule type="cellIs" dxfId="0" priority="2" operator="greaterThan">
      <formula>1</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144375E58E94B4797547602088A153E" ma:contentTypeVersion="14" ma:contentTypeDescription="Create a new document." ma:contentTypeScope="" ma:versionID="b058d87294d4de754020a2b579c5e19e">
  <xsd:schema xmlns:xsd="http://www.w3.org/2001/XMLSchema" xmlns:xs="http://www.w3.org/2001/XMLSchema" xmlns:p="http://schemas.microsoft.com/office/2006/metadata/properties" xmlns:ns3="a21de7b9-cad9-43f2-8459-9b1b4f9894e2" xmlns:ns4="d0ad2d52-4869-465d-a93a-001fa21a593d" targetNamespace="http://schemas.microsoft.com/office/2006/metadata/properties" ma:root="true" ma:fieldsID="2325dc8e23794a71d7b6e6c42ad4aba1" ns3:_="" ns4:_="">
    <xsd:import namespace="a21de7b9-cad9-43f2-8459-9b1b4f9894e2"/>
    <xsd:import namespace="d0ad2d52-4869-465d-a93a-001fa21a593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de7b9-cad9-43f2-8459-9b1b4f9894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ad2d52-4869-465d-a93a-001fa21a593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F3A3E3-3E62-4E78-A7E3-43CDE655ACF0}">
  <ds:schemaRefs>
    <ds:schemaRef ds:uri="http://schemas.microsoft.com/sharepoint/v3/contenttype/forms"/>
  </ds:schemaRefs>
</ds:datastoreItem>
</file>

<file path=customXml/itemProps2.xml><?xml version="1.0" encoding="utf-8"?>
<ds:datastoreItem xmlns:ds="http://schemas.openxmlformats.org/officeDocument/2006/customXml" ds:itemID="{C90803E8-87C6-4A0F-9612-85A96B83D72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91387AA-CA16-4175-BCB3-42EFDE648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de7b9-cad9-43f2-8459-9b1b4f9894e2"/>
    <ds:schemaRef ds:uri="d0ad2d52-4869-465d-a93a-001fa21a59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Introduction</vt:lpstr>
      <vt:lpstr>Standard Observer (CIE)</vt:lpstr>
      <vt:lpstr>Available LED Spectra</vt:lpstr>
      <vt:lpstr>Trimmed LED Spectra</vt:lpstr>
      <vt:lpstr>Linearisation samples</vt:lpstr>
      <vt:lpstr>Linearisation Coefficients</vt:lpstr>
      <vt:lpstr>A matrix</vt:lpstr>
      <vt:lpstr>Stimulus</vt:lpstr>
      <vt:lpstr>LED Calculation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Method of Silent Substitution</dc:title>
  <dc:subject/>
  <dc:creator>QUT</dc:creator>
  <cp:keywords/>
  <dc:description/>
  <cp:lastModifiedBy>Cord Huchzermeyer</cp:lastModifiedBy>
  <cp:revision/>
  <dcterms:created xsi:type="dcterms:W3CDTF">2015-06-05T18:17:20Z</dcterms:created>
  <dcterms:modified xsi:type="dcterms:W3CDTF">2024-05-05T22:17:55Z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0x0101005144375E58E94B4797547602088A153E</vt:lpwstr>
  </property>
</Properties>
</file>