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768"/>
  </bookViews>
  <sheets>
    <sheet name="总体效果" sheetId="14" r:id="rId1"/>
    <sheet name="12号预测效果-周一" sheetId="11" r:id="rId2"/>
    <sheet name="13号预测效果-周二" sheetId="4" r:id="rId3"/>
    <sheet name="7号预测效果-周三" sheetId="13" r:id="rId4"/>
    <sheet name="15号预测效果-周四" sheetId="2" r:id="rId5"/>
    <sheet name="8号预测效果-周四" sheetId="10" r:id="rId6"/>
    <sheet name="9号预测效果-周五" sheetId="9" r:id="rId7"/>
    <sheet name="10号预测效果-周六" sheetId="8" r:id="rId8"/>
    <sheet name="11号 周日预测" sheetId="15" r:id="rId9"/>
  </sheets>
  <calcPr calcId="125725"/>
</workbook>
</file>

<file path=xl/calcChain.xml><?xml version="1.0" encoding="utf-8"?>
<calcChain xmlns="http://schemas.openxmlformats.org/spreadsheetml/2006/main">
  <c r="D2" i="15"/>
  <c r="E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R24" i="8"/>
  <c r="R25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"/>
  <c r="E2" i="13"/>
  <c r="D3"/>
  <c r="D4"/>
  <c r="D5"/>
  <c r="D6"/>
  <c r="D7"/>
  <c r="D8"/>
  <c r="D9"/>
  <c r="D10"/>
  <c r="D11"/>
  <c r="D12"/>
  <c r="D13"/>
  <c r="D14"/>
  <c r="D15"/>
  <c r="D2"/>
  <c r="E2" i="11"/>
  <c r="D12"/>
  <c r="D13"/>
  <c r="D14"/>
  <c r="D15"/>
  <c r="D16"/>
  <c r="D17"/>
  <c r="D18"/>
  <c r="D19"/>
  <c r="D20"/>
  <c r="D21"/>
  <c r="D22"/>
  <c r="D23"/>
  <c r="D24"/>
  <c r="D25"/>
  <c r="D3"/>
  <c r="D4"/>
  <c r="D5"/>
  <c r="D6"/>
  <c r="D7"/>
  <c r="D8"/>
  <c r="D9"/>
  <c r="D10"/>
  <c r="D11"/>
  <c r="D2"/>
  <c r="D3" i="1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E2" s="1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E2" s="1"/>
  <c r="D18" i="8"/>
  <c r="D19"/>
  <c r="D20"/>
  <c r="D21"/>
  <c r="D22"/>
  <c r="D23"/>
  <c r="D24"/>
  <c r="D25"/>
  <c r="D3"/>
  <c r="D4"/>
  <c r="D5"/>
  <c r="D6"/>
  <c r="D7"/>
  <c r="D8"/>
  <c r="D9"/>
  <c r="D10"/>
  <c r="D11"/>
  <c r="D12"/>
  <c r="D13"/>
  <c r="D14"/>
  <c r="D15"/>
  <c r="D16"/>
  <c r="D17"/>
  <c r="D2"/>
  <c r="D25" i="4"/>
  <c r="D11"/>
  <c r="D12"/>
  <c r="D13"/>
  <c r="D14"/>
  <c r="D15"/>
  <c r="D16"/>
  <c r="D17"/>
  <c r="D18"/>
  <c r="D19"/>
  <c r="D20"/>
  <c r="D21"/>
  <c r="D22"/>
  <c r="D23"/>
  <c r="D24"/>
  <c r="D3"/>
  <c r="D4"/>
  <c r="D5"/>
  <c r="D6"/>
  <c r="D7"/>
  <c r="D8"/>
  <c r="D9"/>
  <c r="D10"/>
  <c r="D2"/>
  <c r="E2" s="1"/>
  <c r="D25" i="2"/>
  <c r="D18"/>
  <c r="D19"/>
  <c r="D20"/>
  <c r="D21"/>
  <c r="D22"/>
  <c r="D23"/>
  <c r="D24"/>
  <c r="D3"/>
  <c r="D4"/>
  <c r="D5"/>
  <c r="D6"/>
  <c r="D7"/>
  <c r="D8"/>
  <c r="D9"/>
  <c r="D10"/>
  <c r="D11"/>
  <c r="D12"/>
  <c r="D13"/>
  <c r="D14"/>
  <c r="D15"/>
  <c r="D16"/>
  <c r="D17"/>
  <c r="D2"/>
  <c r="E2" s="1"/>
  <c r="E2" i="8" l="1"/>
</calcChain>
</file>

<file path=xl/sharedStrings.xml><?xml version="1.0" encoding="utf-8"?>
<sst xmlns="http://schemas.openxmlformats.org/spreadsheetml/2006/main" count="78" uniqueCount="38">
  <si>
    <t>实际数据</t>
    <phoneticPr fontId="1" type="noConversion"/>
  </si>
  <si>
    <t>预测数据</t>
    <phoneticPr fontId="1" type="noConversion"/>
  </si>
  <si>
    <t>均方误差</t>
  </si>
  <si>
    <t>均方误差</t>
    <phoneticPr fontId="1" type="noConversion"/>
  </si>
  <si>
    <t>预测数据</t>
    <phoneticPr fontId="1" type="noConversion"/>
  </si>
  <si>
    <t>绝对误差百分比</t>
    <phoneticPr fontId="1" type="noConversion"/>
  </si>
  <si>
    <t>相似度</t>
  </si>
  <si>
    <t>相似度</t>
    <phoneticPr fontId="1" type="noConversion"/>
  </si>
  <si>
    <t>平均绝对误差</t>
    <phoneticPr fontId="1" type="noConversion"/>
  </si>
  <si>
    <t>平均绝对误差</t>
    <phoneticPr fontId="1" type="noConversion"/>
  </si>
  <si>
    <t>实际数据</t>
    <phoneticPr fontId="1" type="noConversion"/>
  </si>
  <si>
    <t>预测数据</t>
    <phoneticPr fontId="1" type="noConversion"/>
  </si>
  <si>
    <t>绝对误差百分比</t>
    <phoneticPr fontId="1" type="noConversion"/>
  </si>
  <si>
    <t>平均绝对误差</t>
    <phoneticPr fontId="1" type="noConversion"/>
  </si>
  <si>
    <t>相似度</t>
    <phoneticPr fontId="1" type="noConversion"/>
  </si>
  <si>
    <t>丢失</t>
    <phoneticPr fontId="1" type="noConversion"/>
  </si>
  <si>
    <t>数据选取</t>
  </si>
  <si>
    <t>星期</t>
  </si>
  <si>
    <t>周一</t>
  </si>
  <si>
    <t>周二</t>
  </si>
  <si>
    <t>周三</t>
  </si>
  <si>
    <t>周四</t>
  </si>
  <si>
    <t>周五</t>
  </si>
  <si>
    <t>周六</t>
  </si>
  <si>
    <t>周日</t>
  </si>
  <si>
    <t>数据问题</t>
    <phoneticPr fontId="1" type="noConversion"/>
  </si>
  <si>
    <t>预测与实际结果曲线相似度</t>
    <phoneticPr fontId="1" type="noConversion"/>
  </si>
  <si>
    <r>
      <rPr>
        <sz val="12"/>
        <color theme="1"/>
        <rFont val="宋体"/>
        <family val="3"/>
        <charset val="134"/>
      </rPr>
      <t>数据选取目前取</t>
    </r>
    <r>
      <rPr>
        <sz val="12"/>
        <color theme="1"/>
        <rFont val="Tahoma"/>
        <family val="2"/>
        <charset val="134"/>
      </rPr>
      <t>12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Tahoma"/>
        <family val="2"/>
        <charset val="134"/>
      </rPr>
      <t>5</t>
    </r>
    <r>
      <rPr>
        <sz val="12"/>
        <color theme="1"/>
        <rFont val="宋体"/>
        <family val="3"/>
        <charset val="134"/>
      </rPr>
      <t>号到</t>
    </r>
    <r>
      <rPr>
        <sz val="12"/>
        <color theme="1"/>
        <rFont val="Tahoma"/>
        <family val="2"/>
        <charset val="134"/>
      </rPr>
      <t>26</t>
    </r>
    <r>
      <rPr>
        <sz val="12"/>
        <color theme="1"/>
        <rFont val="宋体"/>
        <family val="3"/>
        <charset val="134"/>
      </rPr>
      <t>号</t>
    </r>
  </si>
  <si>
    <t>实际数据</t>
    <phoneticPr fontId="1" type="noConversion"/>
  </si>
  <si>
    <t>阈值波动预测</t>
    <phoneticPr fontId="1" type="noConversion"/>
  </si>
  <si>
    <t>均方误差</t>
    <phoneticPr fontId="1" type="noConversion"/>
  </si>
  <si>
    <t>绝对误差百分比</t>
    <phoneticPr fontId="1" type="noConversion"/>
  </si>
  <si>
    <t>相似度</t>
    <phoneticPr fontId="1" type="noConversion"/>
  </si>
  <si>
    <t>10号周六数据</t>
    <phoneticPr fontId="1" type="noConversion"/>
  </si>
  <si>
    <r>
      <t>11</t>
    </r>
    <r>
      <rPr>
        <sz val="11"/>
        <color theme="1"/>
        <rFont val="宋体"/>
        <family val="3"/>
        <charset val="134"/>
      </rPr>
      <t>号周日预测效果</t>
    </r>
    <phoneticPr fontId="1" type="noConversion"/>
  </si>
  <si>
    <t>均方差</t>
    <phoneticPr fontId="1" type="noConversion"/>
  </si>
  <si>
    <r>
      <t xml:space="preserve">11 18 </t>
    </r>
    <r>
      <rPr>
        <sz val="12"/>
        <color rgb="FFFF0000"/>
        <rFont val="宋体"/>
        <family val="3"/>
        <charset val="134"/>
      </rPr>
      <t>数据丢失</t>
    </r>
    <r>
      <rPr>
        <sz val="12"/>
        <color rgb="FFFF0000"/>
        <rFont val="Tahoma"/>
        <family val="2"/>
        <charset val="134"/>
      </rPr>
      <t xml:space="preserve"> 25</t>
    </r>
    <r>
      <rPr>
        <sz val="12"/>
        <color rgb="FFFF0000"/>
        <rFont val="宋体"/>
        <family val="3"/>
        <charset val="134"/>
      </rPr>
      <t>数据出错</t>
    </r>
    <r>
      <rPr>
        <sz val="12"/>
        <color rgb="FFFF0000"/>
        <rFont val="Tahoma"/>
        <family val="2"/>
        <charset val="134"/>
      </rPr>
      <t xml:space="preserve">--------------
</t>
    </r>
    <r>
      <rPr>
        <sz val="12"/>
        <color rgb="FFFF0000"/>
        <rFont val="宋体"/>
        <family val="3"/>
        <charset val="134"/>
      </rPr>
      <t>取周日的预测效果与周六对比</t>
    </r>
    <phoneticPr fontId="1" type="noConversion"/>
  </si>
  <si>
    <r>
      <t>14</t>
    </r>
    <r>
      <rPr>
        <sz val="12"/>
        <color rgb="FFFF0000"/>
        <rFont val="宋体"/>
        <family val="3"/>
        <charset val="134"/>
      </rPr>
      <t>号数据有问题</t>
    </r>
    <r>
      <rPr>
        <sz val="12"/>
        <color rgb="FFFF0000"/>
        <rFont val="Tahoma"/>
        <family val="2"/>
        <charset val="134"/>
      </rPr>
      <t xml:space="preserve"> </t>
    </r>
    <r>
      <rPr>
        <sz val="12"/>
        <color rgb="FFFF0000"/>
        <rFont val="宋体"/>
        <family val="3"/>
        <charset val="134"/>
      </rPr>
      <t>选取</t>
    </r>
    <r>
      <rPr>
        <sz val="12"/>
        <color rgb="FFFF0000"/>
        <rFont val="Tahoma"/>
        <family val="2"/>
        <charset val="134"/>
      </rPr>
      <t>7</t>
    </r>
    <r>
      <rPr>
        <sz val="12"/>
        <color rgb="FFFF0000"/>
        <rFont val="宋体"/>
        <family val="3"/>
        <charset val="134"/>
      </rPr>
      <t>号</t>
    </r>
    <r>
      <rPr>
        <sz val="12"/>
        <color rgb="FFFF0000"/>
        <rFont val="Tahoma"/>
        <family val="2"/>
        <charset val="134"/>
      </rPr>
      <t>0</t>
    </r>
    <r>
      <rPr>
        <sz val="12"/>
        <color rgb="FFFF0000"/>
        <rFont val="宋体"/>
        <family val="3"/>
        <charset val="134"/>
      </rPr>
      <t>点到</t>
    </r>
    <r>
      <rPr>
        <sz val="12"/>
        <color rgb="FFFF0000"/>
        <rFont val="Tahoma"/>
        <family val="2"/>
        <charset val="134"/>
      </rPr>
      <t>14</t>
    </r>
    <r>
      <rPr>
        <sz val="12"/>
        <color rgb="FFFF0000"/>
        <rFont val="宋体"/>
        <family val="3"/>
        <charset val="134"/>
      </rPr>
      <t>点数据，后点数据丢失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</si>
</sst>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theme="3"/>
      <name val="Tahoma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Tahoma"/>
      <family val="2"/>
      <charset val="134"/>
    </font>
    <font>
      <sz val="12"/>
      <color theme="3"/>
      <name val="Tahoma"/>
      <family val="2"/>
      <charset val="134"/>
    </font>
    <font>
      <sz val="12"/>
      <color rgb="FFFF0000"/>
      <name val="Tahoma"/>
      <family val="2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 applyAlignment="1"/>
    <xf numFmtId="0" fontId="0" fillId="2" borderId="1" xfId="0" applyFont="1" applyFill="1" applyBorder="1"/>
    <xf numFmtId="0" fontId="5" fillId="0" borderId="0" xfId="0" applyFont="1"/>
    <xf numFmtId="9" fontId="0" fillId="0" borderId="0" xfId="0" applyNumberFormat="1"/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Fill="1" applyBorder="1"/>
    <xf numFmtId="0" fontId="9" fillId="0" borderId="0" xfId="0" applyFont="1" applyFill="1"/>
    <xf numFmtId="0" fontId="10" fillId="0" borderId="0" xfId="0" applyFont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10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2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ahoma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'12号预测效果-周一'!$A$1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'12号预测效果-周一'!$A$2:$A$25</c:f>
              <c:numCache>
                <c:formatCode>General</c:formatCode>
                <c:ptCount val="24"/>
                <c:pt idx="0">
                  <c:v>44</c:v>
                </c:pt>
                <c:pt idx="1">
                  <c:v>28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41</c:v>
                </c:pt>
                <c:pt idx="6">
                  <c:v>1170</c:v>
                </c:pt>
                <c:pt idx="7">
                  <c:v>2233</c:v>
                </c:pt>
                <c:pt idx="8">
                  <c:v>5343</c:v>
                </c:pt>
                <c:pt idx="9">
                  <c:v>3819</c:v>
                </c:pt>
                <c:pt idx="10">
                  <c:v>2953</c:v>
                </c:pt>
                <c:pt idx="11">
                  <c:v>2833</c:v>
                </c:pt>
                <c:pt idx="12">
                  <c:v>2353</c:v>
                </c:pt>
                <c:pt idx="13">
                  <c:v>2151</c:v>
                </c:pt>
                <c:pt idx="14">
                  <c:v>2610</c:v>
                </c:pt>
                <c:pt idx="15">
                  <c:v>3116</c:v>
                </c:pt>
                <c:pt idx="16">
                  <c:v>3675</c:v>
                </c:pt>
                <c:pt idx="17">
                  <c:v>3300</c:v>
                </c:pt>
                <c:pt idx="18">
                  <c:v>2740</c:v>
                </c:pt>
                <c:pt idx="19">
                  <c:v>2320</c:v>
                </c:pt>
                <c:pt idx="20">
                  <c:v>2081</c:v>
                </c:pt>
                <c:pt idx="21">
                  <c:v>1414</c:v>
                </c:pt>
                <c:pt idx="22">
                  <c:v>848</c:v>
                </c:pt>
                <c:pt idx="23">
                  <c:v>325</c:v>
                </c:pt>
              </c:numCache>
            </c:numRef>
          </c:val>
        </c:ser>
        <c:ser>
          <c:idx val="1"/>
          <c:order val="1"/>
          <c:tx>
            <c:strRef>
              <c:f>'12号预测效果-周一'!$B$1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'12号预测效果-周一'!$B$2:$B$25</c:f>
              <c:numCache>
                <c:formatCode>General</c:formatCode>
                <c:ptCount val="24"/>
                <c:pt idx="0">
                  <c:v>62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25</c:v>
                </c:pt>
                <c:pt idx="6">
                  <c:v>718</c:v>
                </c:pt>
                <c:pt idx="7">
                  <c:v>1912</c:v>
                </c:pt>
                <c:pt idx="8">
                  <c:v>3360</c:v>
                </c:pt>
                <c:pt idx="9">
                  <c:v>3798</c:v>
                </c:pt>
                <c:pt idx="10">
                  <c:v>3210</c:v>
                </c:pt>
                <c:pt idx="11">
                  <c:v>2861</c:v>
                </c:pt>
                <c:pt idx="12">
                  <c:v>2546</c:v>
                </c:pt>
                <c:pt idx="13">
                  <c:v>2286</c:v>
                </c:pt>
                <c:pt idx="14">
                  <c:v>3169</c:v>
                </c:pt>
                <c:pt idx="15">
                  <c:v>3628</c:v>
                </c:pt>
                <c:pt idx="16">
                  <c:v>3664</c:v>
                </c:pt>
                <c:pt idx="17">
                  <c:v>3496</c:v>
                </c:pt>
                <c:pt idx="18">
                  <c:v>3198</c:v>
                </c:pt>
                <c:pt idx="19">
                  <c:v>3350</c:v>
                </c:pt>
                <c:pt idx="20">
                  <c:v>3231</c:v>
                </c:pt>
                <c:pt idx="21">
                  <c:v>2259</c:v>
                </c:pt>
                <c:pt idx="22">
                  <c:v>1000</c:v>
                </c:pt>
                <c:pt idx="23">
                  <c:v>618</c:v>
                </c:pt>
              </c:numCache>
            </c:numRef>
          </c:val>
        </c:ser>
        <c:marker val="1"/>
        <c:axId val="105710720"/>
        <c:axId val="105712256"/>
      </c:lineChart>
      <c:catAx>
        <c:axId val="105710720"/>
        <c:scaling>
          <c:orientation val="minMax"/>
        </c:scaling>
        <c:axPos val="b"/>
        <c:tickLblPos val="nextTo"/>
        <c:crossAx val="105712256"/>
        <c:crosses val="autoZero"/>
        <c:auto val="1"/>
        <c:lblAlgn val="ctr"/>
        <c:lblOffset val="100"/>
      </c:catAx>
      <c:valAx>
        <c:axId val="105712256"/>
        <c:scaling>
          <c:orientation val="minMax"/>
        </c:scaling>
        <c:axPos val="l"/>
        <c:majorGridlines/>
        <c:numFmt formatCode="General" sourceLinked="1"/>
        <c:tickLblPos val="nextTo"/>
        <c:crossAx val="105710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'13号预测效果-周二'!$A$1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'13号预测效果-周二'!$A$2:$A$25</c:f>
              <c:numCache>
                <c:formatCode>General</c:formatCode>
                <c:ptCount val="24"/>
                <c:pt idx="0">
                  <c:v>44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1031</c:v>
                </c:pt>
                <c:pt idx="7">
                  <c:v>2307</c:v>
                </c:pt>
                <c:pt idx="8">
                  <c:v>3122</c:v>
                </c:pt>
                <c:pt idx="9">
                  <c:v>3819</c:v>
                </c:pt>
                <c:pt idx="10">
                  <c:v>3145</c:v>
                </c:pt>
                <c:pt idx="11">
                  <c:v>2683</c:v>
                </c:pt>
                <c:pt idx="12">
                  <c:v>2274</c:v>
                </c:pt>
                <c:pt idx="13">
                  <c:v>2196</c:v>
                </c:pt>
                <c:pt idx="14">
                  <c:v>2638</c:v>
                </c:pt>
                <c:pt idx="15">
                  <c:v>3075</c:v>
                </c:pt>
                <c:pt idx="16">
                  <c:v>3699</c:v>
                </c:pt>
                <c:pt idx="17">
                  <c:v>3195</c:v>
                </c:pt>
                <c:pt idx="18">
                  <c:v>2616</c:v>
                </c:pt>
                <c:pt idx="19">
                  <c:v>2265</c:v>
                </c:pt>
                <c:pt idx="20">
                  <c:v>2253</c:v>
                </c:pt>
                <c:pt idx="21">
                  <c:v>1484</c:v>
                </c:pt>
                <c:pt idx="22">
                  <c:v>797</c:v>
                </c:pt>
                <c:pt idx="23">
                  <c:v>354</c:v>
                </c:pt>
              </c:numCache>
            </c:numRef>
          </c:val>
        </c:ser>
        <c:ser>
          <c:idx val="1"/>
          <c:order val="1"/>
          <c:tx>
            <c:strRef>
              <c:f>'13号预测效果-周二'!$B$1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'13号预测效果-周二'!$B$2:$B$25</c:f>
              <c:numCache>
                <c:formatCode>General</c:formatCode>
                <c:ptCount val="24"/>
                <c:pt idx="0">
                  <c:v>53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19</c:v>
                </c:pt>
                <c:pt idx="6">
                  <c:v>875</c:v>
                </c:pt>
                <c:pt idx="7">
                  <c:v>2110</c:v>
                </c:pt>
                <c:pt idx="8">
                  <c:v>3241</c:v>
                </c:pt>
                <c:pt idx="9">
                  <c:v>3809</c:v>
                </c:pt>
                <c:pt idx="10">
                  <c:v>2895</c:v>
                </c:pt>
                <c:pt idx="11">
                  <c:v>2746</c:v>
                </c:pt>
                <c:pt idx="12">
                  <c:v>2418</c:v>
                </c:pt>
                <c:pt idx="13">
                  <c:v>2235</c:v>
                </c:pt>
                <c:pt idx="14">
                  <c:v>2786</c:v>
                </c:pt>
                <c:pt idx="15">
                  <c:v>3177</c:v>
                </c:pt>
                <c:pt idx="16">
                  <c:v>3685</c:v>
                </c:pt>
                <c:pt idx="17">
                  <c:v>3249</c:v>
                </c:pt>
                <c:pt idx="18">
                  <c:v>2786</c:v>
                </c:pt>
                <c:pt idx="19">
                  <c:v>2599</c:v>
                </c:pt>
                <c:pt idx="20">
                  <c:v>2367</c:v>
                </c:pt>
                <c:pt idx="21">
                  <c:v>1556</c:v>
                </c:pt>
                <c:pt idx="22">
                  <c:v>866</c:v>
                </c:pt>
                <c:pt idx="23">
                  <c:v>381</c:v>
                </c:pt>
              </c:numCache>
            </c:numRef>
          </c:val>
        </c:ser>
        <c:marker val="1"/>
        <c:axId val="106249216"/>
        <c:axId val="106271488"/>
      </c:lineChart>
      <c:catAx>
        <c:axId val="106249216"/>
        <c:scaling>
          <c:orientation val="minMax"/>
        </c:scaling>
        <c:axPos val="b"/>
        <c:tickLblPos val="nextTo"/>
        <c:crossAx val="106271488"/>
        <c:crosses val="autoZero"/>
        <c:auto val="1"/>
        <c:lblAlgn val="ctr"/>
        <c:lblOffset val="100"/>
      </c:catAx>
      <c:valAx>
        <c:axId val="106271488"/>
        <c:scaling>
          <c:orientation val="minMax"/>
        </c:scaling>
        <c:axPos val="l"/>
        <c:majorGridlines/>
        <c:numFmt formatCode="General" sourceLinked="1"/>
        <c:tickLblPos val="nextTo"/>
        <c:crossAx val="106249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'7号预测效果-周三'!$A$1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'7号预测效果-周三'!$A$2:$A$15</c:f>
              <c:numCache>
                <c:formatCode>General</c:formatCode>
                <c:ptCount val="14"/>
                <c:pt idx="0">
                  <c:v>69</c:v>
                </c:pt>
                <c:pt idx="1">
                  <c:v>25</c:v>
                </c:pt>
                <c:pt idx="2">
                  <c:v>17</c:v>
                </c:pt>
                <c:pt idx="3">
                  <c:v>12</c:v>
                </c:pt>
                <c:pt idx="4">
                  <c:v>15</c:v>
                </c:pt>
                <c:pt idx="5">
                  <c:v>26</c:v>
                </c:pt>
                <c:pt idx="6">
                  <c:v>1017</c:v>
                </c:pt>
                <c:pt idx="7">
                  <c:v>2271</c:v>
                </c:pt>
                <c:pt idx="8">
                  <c:v>2898</c:v>
                </c:pt>
                <c:pt idx="9">
                  <c:v>3537</c:v>
                </c:pt>
                <c:pt idx="10">
                  <c:v>2953</c:v>
                </c:pt>
                <c:pt idx="11">
                  <c:v>2580</c:v>
                </c:pt>
                <c:pt idx="12">
                  <c:v>2403</c:v>
                </c:pt>
                <c:pt idx="13">
                  <c:v>1955</c:v>
                </c:pt>
              </c:numCache>
            </c:numRef>
          </c:val>
        </c:ser>
        <c:ser>
          <c:idx val="1"/>
          <c:order val="1"/>
          <c:tx>
            <c:strRef>
              <c:f>'7号预测效果-周三'!$B$1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'7号预测效果-周三'!$B$2:$B$15</c:f>
              <c:numCache>
                <c:formatCode>General</c:formatCode>
                <c:ptCount val="14"/>
                <c:pt idx="0">
                  <c:v>63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1165</c:v>
                </c:pt>
                <c:pt idx="7">
                  <c:v>2391</c:v>
                </c:pt>
                <c:pt idx="8">
                  <c:v>3396</c:v>
                </c:pt>
                <c:pt idx="9">
                  <c:v>3765</c:v>
                </c:pt>
                <c:pt idx="10">
                  <c:v>3167</c:v>
                </c:pt>
                <c:pt idx="11">
                  <c:v>2846</c:v>
                </c:pt>
                <c:pt idx="12">
                  <c:v>2373</c:v>
                </c:pt>
                <c:pt idx="13">
                  <c:v>2180</c:v>
                </c:pt>
              </c:numCache>
            </c:numRef>
          </c:val>
        </c:ser>
        <c:marker val="1"/>
        <c:axId val="106602880"/>
        <c:axId val="106604416"/>
      </c:lineChart>
      <c:catAx>
        <c:axId val="106602880"/>
        <c:scaling>
          <c:orientation val="minMax"/>
        </c:scaling>
        <c:axPos val="b"/>
        <c:tickLblPos val="nextTo"/>
        <c:crossAx val="106604416"/>
        <c:crosses val="autoZero"/>
        <c:auto val="1"/>
        <c:lblAlgn val="ctr"/>
        <c:lblOffset val="100"/>
      </c:catAx>
      <c:valAx>
        <c:axId val="106604416"/>
        <c:scaling>
          <c:orientation val="minMax"/>
        </c:scaling>
        <c:axPos val="l"/>
        <c:majorGridlines/>
        <c:numFmt formatCode="General" sourceLinked="1"/>
        <c:tickLblPos val="nextTo"/>
        <c:crossAx val="106602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'15号预测效果-周四'!$A$1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'15号预测效果-周四'!$A$2:$A$25</c:f>
              <c:numCache>
                <c:formatCode>General</c:formatCode>
                <c:ptCount val="24"/>
                <c:pt idx="0">
                  <c:v>60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24</c:v>
                </c:pt>
                <c:pt idx="6">
                  <c:v>1015</c:v>
                </c:pt>
                <c:pt idx="7">
                  <c:v>2480</c:v>
                </c:pt>
                <c:pt idx="8">
                  <c:v>3126</c:v>
                </c:pt>
                <c:pt idx="9">
                  <c:v>4118</c:v>
                </c:pt>
                <c:pt idx="10">
                  <c:v>3395</c:v>
                </c:pt>
                <c:pt idx="11">
                  <c:v>2755</c:v>
                </c:pt>
                <c:pt idx="12">
                  <c:v>2431</c:v>
                </c:pt>
                <c:pt idx="13">
                  <c:v>2383</c:v>
                </c:pt>
                <c:pt idx="14">
                  <c:v>2566</c:v>
                </c:pt>
                <c:pt idx="15">
                  <c:v>3241</c:v>
                </c:pt>
                <c:pt idx="16">
                  <c:v>3516</c:v>
                </c:pt>
                <c:pt idx="17">
                  <c:v>3199</c:v>
                </c:pt>
                <c:pt idx="18">
                  <c:v>3019</c:v>
                </c:pt>
                <c:pt idx="19">
                  <c:v>2588</c:v>
                </c:pt>
                <c:pt idx="20">
                  <c:v>2565</c:v>
                </c:pt>
                <c:pt idx="21">
                  <c:v>1899</c:v>
                </c:pt>
                <c:pt idx="22">
                  <c:v>1003</c:v>
                </c:pt>
                <c:pt idx="23">
                  <c:v>420</c:v>
                </c:pt>
              </c:numCache>
            </c:numRef>
          </c:val>
        </c:ser>
        <c:ser>
          <c:idx val="1"/>
          <c:order val="1"/>
          <c:tx>
            <c:strRef>
              <c:f>'15号预测效果-周四'!$B$1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'15号预测效果-周四'!$B$2:$B$25</c:f>
              <c:numCache>
                <c:formatCode>General</c:formatCode>
                <c:ptCount val="24"/>
                <c:pt idx="0">
                  <c:v>53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19</c:v>
                </c:pt>
                <c:pt idx="6">
                  <c:v>875</c:v>
                </c:pt>
                <c:pt idx="7">
                  <c:v>2110</c:v>
                </c:pt>
                <c:pt idx="8">
                  <c:v>2425</c:v>
                </c:pt>
                <c:pt idx="9">
                  <c:v>3805</c:v>
                </c:pt>
                <c:pt idx="10">
                  <c:v>2924</c:v>
                </c:pt>
                <c:pt idx="11">
                  <c:v>2777</c:v>
                </c:pt>
                <c:pt idx="12">
                  <c:v>2472</c:v>
                </c:pt>
                <c:pt idx="13">
                  <c:v>2256</c:v>
                </c:pt>
                <c:pt idx="14">
                  <c:v>2747</c:v>
                </c:pt>
                <c:pt idx="15">
                  <c:v>3225</c:v>
                </c:pt>
                <c:pt idx="16">
                  <c:v>3721</c:v>
                </c:pt>
                <c:pt idx="17">
                  <c:v>3265</c:v>
                </c:pt>
                <c:pt idx="18">
                  <c:v>2763</c:v>
                </c:pt>
                <c:pt idx="19">
                  <c:v>2549</c:v>
                </c:pt>
                <c:pt idx="20">
                  <c:v>2306</c:v>
                </c:pt>
                <c:pt idx="21">
                  <c:v>1469</c:v>
                </c:pt>
                <c:pt idx="22">
                  <c:v>835</c:v>
                </c:pt>
                <c:pt idx="23">
                  <c:v>352</c:v>
                </c:pt>
              </c:numCache>
            </c:numRef>
          </c:val>
        </c:ser>
        <c:marker val="1"/>
        <c:axId val="106658816"/>
        <c:axId val="106672896"/>
      </c:lineChart>
      <c:catAx>
        <c:axId val="106658816"/>
        <c:scaling>
          <c:orientation val="minMax"/>
        </c:scaling>
        <c:axPos val="b"/>
        <c:tickLblPos val="nextTo"/>
        <c:crossAx val="106672896"/>
        <c:crosses val="autoZero"/>
        <c:auto val="1"/>
        <c:lblAlgn val="ctr"/>
        <c:lblOffset val="100"/>
      </c:catAx>
      <c:valAx>
        <c:axId val="106672896"/>
        <c:scaling>
          <c:orientation val="minMax"/>
        </c:scaling>
        <c:axPos val="l"/>
        <c:majorGridlines/>
        <c:numFmt formatCode="General" sourceLinked="1"/>
        <c:tickLblPos val="nextTo"/>
        <c:crossAx val="106658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'8号预测效果-周四'!$A$1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'8号预测效果-周四'!$A$2:$A$25</c:f>
              <c:numCache>
                <c:formatCode>General</c:formatCode>
                <c:ptCount val="24"/>
                <c:pt idx="0">
                  <c:v>55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20</c:v>
                </c:pt>
                <c:pt idx="6">
                  <c:v>1105</c:v>
                </c:pt>
                <c:pt idx="7">
                  <c:v>2168</c:v>
                </c:pt>
                <c:pt idx="8">
                  <c:v>3632</c:v>
                </c:pt>
                <c:pt idx="9">
                  <c:v>3895</c:v>
                </c:pt>
                <c:pt idx="10">
                  <c:v>3178</c:v>
                </c:pt>
                <c:pt idx="11">
                  <c:v>2750</c:v>
                </c:pt>
                <c:pt idx="12">
                  <c:v>2438</c:v>
                </c:pt>
                <c:pt idx="13">
                  <c:v>2278</c:v>
                </c:pt>
                <c:pt idx="14">
                  <c:v>2560</c:v>
                </c:pt>
                <c:pt idx="15">
                  <c:v>3103</c:v>
                </c:pt>
                <c:pt idx="16">
                  <c:v>3689</c:v>
                </c:pt>
                <c:pt idx="17">
                  <c:v>3236</c:v>
                </c:pt>
                <c:pt idx="18">
                  <c:v>2711</c:v>
                </c:pt>
                <c:pt idx="19">
                  <c:v>2458</c:v>
                </c:pt>
                <c:pt idx="20">
                  <c:v>2190</c:v>
                </c:pt>
                <c:pt idx="21">
                  <c:v>1463</c:v>
                </c:pt>
                <c:pt idx="22">
                  <c:v>848</c:v>
                </c:pt>
                <c:pt idx="23">
                  <c:v>325</c:v>
                </c:pt>
              </c:numCache>
            </c:numRef>
          </c:val>
        </c:ser>
        <c:ser>
          <c:idx val="1"/>
          <c:order val="1"/>
          <c:tx>
            <c:strRef>
              <c:f>'8号预测效果-周四'!$B$1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'8号预测效果-周四'!$B$2:$B$25</c:f>
              <c:numCache>
                <c:formatCode>General</c:formatCode>
                <c:ptCount val="24"/>
                <c:pt idx="0">
                  <c:v>61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1096</c:v>
                </c:pt>
                <c:pt idx="7">
                  <c:v>2238</c:v>
                </c:pt>
                <c:pt idx="8">
                  <c:v>3359</c:v>
                </c:pt>
                <c:pt idx="9">
                  <c:v>3756</c:v>
                </c:pt>
                <c:pt idx="10">
                  <c:v>3113</c:v>
                </c:pt>
                <c:pt idx="11">
                  <c:v>2726</c:v>
                </c:pt>
                <c:pt idx="12">
                  <c:v>2415</c:v>
                </c:pt>
                <c:pt idx="13">
                  <c:v>2170</c:v>
                </c:pt>
                <c:pt idx="14">
                  <c:v>2602</c:v>
                </c:pt>
                <c:pt idx="15">
                  <c:v>3099</c:v>
                </c:pt>
                <c:pt idx="16">
                  <c:v>3563</c:v>
                </c:pt>
                <c:pt idx="17">
                  <c:v>4226</c:v>
                </c:pt>
                <c:pt idx="18">
                  <c:v>2799</c:v>
                </c:pt>
                <c:pt idx="19">
                  <c:v>2430</c:v>
                </c:pt>
                <c:pt idx="20">
                  <c:v>2131</c:v>
                </c:pt>
                <c:pt idx="21">
                  <c:v>1438</c:v>
                </c:pt>
                <c:pt idx="22">
                  <c:v>854</c:v>
                </c:pt>
                <c:pt idx="23">
                  <c:v>339</c:v>
                </c:pt>
              </c:numCache>
            </c:numRef>
          </c:val>
        </c:ser>
        <c:marker val="1"/>
        <c:axId val="106898176"/>
        <c:axId val="106899712"/>
      </c:lineChart>
      <c:catAx>
        <c:axId val="106898176"/>
        <c:scaling>
          <c:orientation val="minMax"/>
        </c:scaling>
        <c:axPos val="b"/>
        <c:tickLblPos val="nextTo"/>
        <c:crossAx val="106899712"/>
        <c:crosses val="autoZero"/>
        <c:auto val="1"/>
        <c:lblAlgn val="ctr"/>
        <c:lblOffset val="100"/>
      </c:catAx>
      <c:valAx>
        <c:axId val="106899712"/>
        <c:scaling>
          <c:orientation val="minMax"/>
        </c:scaling>
        <c:axPos val="l"/>
        <c:majorGridlines/>
        <c:numFmt formatCode="General" sourceLinked="1"/>
        <c:tickLblPos val="nextTo"/>
        <c:crossAx val="106898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'9号预测效果-周五'!$A$1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'9号预测效果-周五'!$A$2:$A$25</c:f>
              <c:numCache>
                <c:formatCode>General</c:formatCode>
                <c:ptCount val="24"/>
                <c:pt idx="0">
                  <c:v>57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8</c:v>
                </c:pt>
                <c:pt idx="5">
                  <c:v>27</c:v>
                </c:pt>
                <c:pt idx="6">
                  <c:v>989</c:v>
                </c:pt>
                <c:pt idx="7">
                  <c:v>2143</c:v>
                </c:pt>
                <c:pt idx="8">
                  <c:v>3361</c:v>
                </c:pt>
                <c:pt idx="9">
                  <c:v>3840</c:v>
                </c:pt>
                <c:pt idx="10">
                  <c:v>3307</c:v>
                </c:pt>
                <c:pt idx="11">
                  <c:v>2995</c:v>
                </c:pt>
                <c:pt idx="12">
                  <c:v>2677</c:v>
                </c:pt>
                <c:pt idx="13">
                  <c:v>2401</c:v>
                </c:pt>
                <c:pt idx="14">
                  <c:v>3355</c:v>
                </c:pt>
                <c:pt idx="15">
                  <c:v>3735</c:v>
                </c:pt>
                <c:pt idx="16">
                  <c:v>3884</c:v>
                </c:pt>
                <c:pt idx="17">
                  <c:v>3692</c:v>
                </c:pt>
                <c:pt idx="18">
                  <c:v>3399</c:v>
                </c:pt>
                <c:pt idx="19">
                  <c:v>3467</c:v>
                </c:pt>
                <c:pt idx="20">
                  <c:v>3309</c:v>
                </c:pt>
                <c:pt idx="21">
                  <c:v>2103</c:v>
                </c:pt>
                <c:pt idx="22">
                  <c:v>1146</c:v>
                </c:pt>
                <c:pt idx="23">
                  <c:v>572</c:v>
                </c:pt>
              </c:numCache>
            </c:numRef>
          </c:val>
        </c:ser>
        <c:ser>
          <c:idx val="1"/>
          <c:order val="1"/>
          <c:tx>
            <c:strRef>
              <c:f>'9号预测效果-周五'!$B$1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'9号预测效果-周五'!$B$2:$B$25</c:f>
              <c:numCache>
                <c:formatCode>General</c:formatCode>
                <c:ptCount val="24"/>
                <c:pt idx="0">
                  <c:v>59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  <c:pt idx="5">
                  <c:v>26</c:v>
                </c:pt>
                <c:pt idx="6">
                  <c:v>1043</c:v>
                </c:pt>
                <c:pt idx="7">
                  <c:v>2191</c:v>
                </c:pt>
                <c:pt idx="8">
                  <c:v>3360</c:v>
                </c:pt>
                <c:pt idx="9">
                  <c:v>3798</c:v>
                </c:pt>
                <c:pt idx="10">
                  <c:v>3210</c:v>
                </c:pt>
                <c:pt idx="11">
                  <c:v>2861</c:v>
                </c:pt>
                <c:pt idx="12">
                  <c:v>2546</c:v>
                </c:pt>
                <c:pt idx="13">
                  <c:v>2286</c:v>
                </c:pt>
                <c:pt idx="14">
                  <c:v>2979</c:v>
                </c:pt>
                <c:pt idx="15">
                  <c:v>3417</c:v>
                </c:pt>
                <c:pt idx="16">
                  <c:v>3753</c:v>
                </c:pt>
                <c:pt idx="17">
                  <c:v>3959</c:v>
                </c:pt>
                <c:pt idx="18">
                  <c:v>3099</c:v>
                </c:pt>
                <c:pt idx="19">
                  <c:v>2949</c:v>
                </c:pt>
                <c:pt idx="20">
                  <c:v>2720</c:v>
                </c:pt>
                <c:pt idx="21">
                  <c:v>1771</c:v>
                </c:pt>
                <c:pt idx="22">
                  <c:v>854</c:v>
                </c:pt>
                <c:pt idx="23">
                  <c:v>456</c:v>
                </c:pt>
              </c:numCache>
            </c:numRef>
          </c:val>
        </c:ser>
        <c:marker val="1"/>
        <c:axId val="106826368"/>
        <c:axId val="106832256"/>
      </c:lineChart>
      <c:catAx>
        <c:axId val="106826368"/>
        <c:scaling>
          <c:orientation val="minMax"/>
        </c:scaling>
        <c:axPos val="b"/>
        <c:tickLblPos val="nextTo"/>
        <c:crossAx val="106832256"/>
        <c:crosses val="autoZero"/>
        <c:auto val="1"/>
        <c:lblAlgn val="ctr"/>
        <c:lblOffset val="100"/>
      </c:catAx>
      <c:valAx>
        <c:axId val="106832256"/>
        <c:scaling>
          <c:orientation val="minMax"/>
        </c:scaling>
        <c:axPos val="l"/>
        <c:majorGridlines/>
        <c:numFmt formatCode="General" sourceLinked="1"/>
        <c:tickLblPos val="nextTo"/>
        <c:crossAx val="10682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'10号预测效果-周六'!$A$1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'10号预测效果-周六'!$A$2:$A$25</c:f>
              <c:numCache>
                <c:formatCode>General</c:formatCode>
                <c:ptCount val="24"/>
                <c:pt idx="0">
                  <c:v>64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24</c:v>
                </c:pt>
                <c:pt idx="6">
                  <c:v>393</c:v>
                </c:pt>
                <c:pt idx="7">
                  <c:v>1633</c:v>
                </c:pt>
                <c:pt idx="8">
                  <c:v>5343</c:v>
                </c:pt>
                <c:pt idx="9">
                  <c:v>6116</c:v>
                </c:pt>
                <c:pt idx="10">
                  <c:v>5196</c:v>
                </c:pt>
                <c:pt idx="11">
                  <c:v>4213</c:v>
                </c:pt>
                <c:pt idx="12">
                  <c:v>3185</c:v>
                </c:pt>
                <c:pt idx="13">
                  <c:v>3024</c:v>
                </c:pt>
                <c:pt idx="14">
                  <c:v>3358</c:v>
                </c:pt>
                <c:pt idx="15">
                  <c:v>3838</c:v>
                </c:pt>
                <c:pt idx="16">
                  <c:v>3574</c:v>
                </c:pt>
                <c:pt idx="17">
                  <c:v>3624</c:v>
                </c:pt>
                <c:pt idx="18">
                  <c:v>3296</c:v>
                </c:pt>
                <c:pt idx="19">
                  <c:v>3750</c:v>
                </c:pt>
                <c:pt idx="20">
                  <c:v>3741</c:v>
                </c:pt>
                <c:pt idx="21">
                  <c:v>2746</c:v>
                </c:pt>
                <c:pt idx="22">
                  <c:v>1753</c:v>
                </c:pt>
                <c:pt idx="23">
                  <c:v>780</c:v>
                </c:pt>
              </c:numCache>
            </c:numRef>
          </c:val>
        </c:ser>
        <c:ser>
          <c:idx val="1"/>
          <c:order val="1"/>
          <c:tx>
            <c:strRef>
              <c:f>'10号预测效果-周六'!$B$1</c:f>
              <c:strCache>
                <c:ptCount val="1"/>
                <c:pt idx="0">
                  <c:v>预测数据</c:v>
                </c:pt>
              </c:strCache>
            </c:strRef>
          </c:tx>
          <c:val>
            <c:numRef>
              <c:f>'10号预测效果-周六'!$B$2:$B$25</c:f>
              <c:numCache>
                <c:formatCode>General</c:formatCode>
                <c:ptCount val="24"/>
                <c:pt idx="0">
                  <c:v>62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25</c:v>
                </c:pt>
                <c:pt idx="6">
                  <c:v>718</c:v>
                </c:pt>
                <c:pt idx="7">
                  <c:v>1912</c:v>
                </c:pt>
                <c:pt idx="8">
                  <c:v>3360</c:v>
                </c:pt>
                <c:pt idx="9">
                  <c:v>3798</c:v>
                </c:pt>
                <c:pt idx="10">
                  <c:v>3210</c:v>
                </c:pt>
                <c:pt idx="11">
                  <c:v>2861</c:v>
                </c:pt>
                <c:pt idx="12">
                  <c:v>2546</c:v>
                </c:pt>
                <c:pt idx="13">
                  <c:v>2286</c:v>
                </c:pt>
                <c:pt idx="14">
                  <c:v>3169</c:v>
                </c:pt>
                <c:pt idx="15">
                  <c:v>3628</c:v>
                </c:pt>
                <c:pt idx="16">
                  <c:v>3664</c:v>
                </c:pt>
                <c:pt idx="17">
                  <c:v>3496</c:v>
                </c:pt>
                <c:pt idx="18">
                  <c:v>3198</c:v>
                </c:pt>
                <c:pt idx="19">
                  <c:v>3350</c:v>
                </c:pt>
                <c:pt idx="20">
                  <c:v>3231</c:v>
                </c:pt>
                <c:pt idx="21">
                  <c:v>2259</c:v>
                </c:pt>
                <c:pt idx="22">
                  <c:v>1000</c:v>
                </c:pt>
                <c:pt idx="23">
                  <c:v>618</c:v>
                </c:pt>
              </c:numCache>
            </c:numRef>
          </c:val>
        </c:ser>
        <c:marker val="1"/>
        <c:axId val="108421888"/>
        <c:axId val="108423424"/>
      </c:lineChart>
      <c:catAx>
        <c:axId val="108421888"/>
        <c:scaling>
          <c:orientation val="minMax"/>
        </c:scaling>
        <c:axPos val="b"/>
        <c:tickLblPos val="nextTo"/>
        <c:crossAx val="108423424"/>
        <c:crosses val="autoZero"/>
        <c:auto val="1"/>
        <c:lblAlgn val="ctr"/>
        <c:lblOffset val="100"/>
      </c:catAx>
      <c:valAx>
        <c:axId val="108423424"/>
        <c:scaling>
          <c:orientation val="minMax"/>
        </c:scaling>
        <c:axPos val="l"/>
        <c:majorGridlines/>
        <c:numFmt formatCode="General" sourceLinked="1"/>
        <c:tickLblPos val="nextTo"/>
        <c:crossAx val="108421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'10号预测效果-周六'!$O$1</c:f>
              <c:strCache>
                <c:ptCount val="1"/>
                <c:pt idx="0">
                  <c:v>实际数据</c:v>
                </c:pt>
              </c:strCache>
            </c:strRef>
          </c:tx>
          <c:val>
            <c:numRef>
              <c:f>'10号预测效果-周六'!$O$2:$O$25</c:f>
              <c:numCache>
                <c:formatCode>General</c:formatCode>
                <c:ptCount val="24"/>
                <c:pt idx="0">
                  <c:v>64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24</c:v>
                </c:pt>
                <c:pt idx="6">
                  <c:v>393</c:v>
                </c:pt>
                <c:pt idx="7">
                  <c:v>1633</c:v>
                </c:pt>
                <c:pt idx="8">
                  <c:v>5343</c:v>
                </c:pt>
                <c:pt idx="9">
                  <c:v>6116</c:v>
                </c:pt>
                <c:pt idx="10">
                  <c:v>5196</c:v>
                </c:pt>
                <c:pt idx="11">
                  <c:v>4213</c:v>
                </c:pt>
                <c:pt idx="12">
                  <c:v>3185</c:v>
                </c:pt>
                <c:pt idx="13">
                  <c:v>3024</c:v>
                </c:pt>
                <c:pt idx="14">
                  <c:v>3358</c:v>
                </c:pt>
                <c:pt idx="15">
                  <c:v>3838</c:v>
                </c:pt>
                <c:pt idx="16">
                  <c:v>3574</c:v>
                </c:pt>
                <c:pt idx="17">
                  <c:v>3624</c:v>
                </c:pt>
                <c:pt idx="18">
                  <c:v>3296</c:v>
                </c:pt>
                <c:pt idx="19">
                  <c:v>3750</c:v>
                </c:pt>
                <c:pt idx="20">
                  <c:v>3741</c:v>
                </c:pt>
                <c:pt idx="21">
                  <c:v>2746</c:v>
                </c:pt>
                <c:pt idx="22">
                  <c:v>1753</c:v>
                </c:pt>
                <c:pt idx="23">
                  <c:v>780</c:v>
                </c:pt>
              </c:numCache>
            </c:numRef>
          </c:val>
        </c:ser>
        <c:ser>
          <c:idx val="1"/>
          <c:order val="1"/>
          <c:tx>
            <c:strRef>
              <c:f>'10号预测效果-周六'!$P$1</c:f>
              <c:strCache>
                <c:ptCount val="1"/>
                <c:pt idx="0">
                  <c:v>阈值波动预测</c:v>
                </c:pt>
              </c:strCache>
            </c:strRef>
          </c:tx>
          <c:val>
            <c:numRef>
              <c:f>'10号预测效果-周六'!$P$2:$P$25</c:f>
              <c:numCache>
                <c:formatCode>General</c:formatCode>
                <c:ptCount val="24"/>
                <c:pt idx="0">
                  <c:v>76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33</c:v>
                </c:pt>
                <c:pt idx="6">
                  <c:v>1355</c:v>
                </c:pt>
                <c:pt idx="7">
                  <c:v>2848</c:v>
                </c:pt>
                <c:pt idx="8">
                  <c:v>4368</c:v>
                </c:pt>
                <c:pt idx="9">
                  <c:v>4937</c:v>
                </c:pt>
                <c:pt idx="10">
                  <c:v>4173</c:v>
                </c:pt>
                <c:pt idx="11">
                  <c:v>3719</c:v>
                </c:pt>
                <c:pt idx="12">
                  <c:v>3309</c:v>
                </c:pt>
                <c:pt idx="13">
                  <c:v>2971</c:v>
                </c:pt>
                <c:pt idx="14">
                  <c:v>3872</c:v>
                </c:pt>
                <c:pt idx="15">
                  <c:v>4442</c:v>
                </c:pt>
                <c:pt idx="16">
                  <c:v>4878</c:v>
                </c:pt>
                <c:pt idx="17">
                  <c:v>5146</c:v>
                </c:pt>
                <c:pt idx="18">
                  <c:v>4028</c:v>
                </c:pt>
                <c:pt idx="19">
                  <c:v>3833</c:v>
                </c:pt>
                <c:pt idx="20">
                  <c:v>3536</c:v>
                </c:pt>
                <c:pt idx="21">
                  <c:v>2302</c:v>
                </c:pt>
                <c:pt idx="22">
                  <c:v>1110</c:v>
                </c:pt>
                <c:pt idx="23">
                  <c:v>592</c:v>
                </c:pt>
              </c:numCache>
            </c:numRef>
          </c:val>
        </c:ser>
        <c:marker val="1"/>
        <c:axId val="108448000"/>
        <c:axId val="106692608"/>
      </c:lineChart>
      <c:catAx>
        <c:axId val="108448000"/>
        <c:scaling>
          <c:orientation val="minMax"/>
        </c:scaling>
        <c:axPos val="b"/>
        <c:tickLblPos val="nextTo"/>
        <c:crossAx val="106692608"/>
        <c:crosses val="autoZero"/>
        <c:auto val="1"/>
        <c:lblAlgn val="ctr"/>
        <c:lblOffset val="100"/>
      </c:catAx>
      <c:valAx>
        <c:axId val="106692608"/>
        <c:scaling>
          <c:orientation val="minMax"/>
        </c:scaling>
        <c:axPos val="l"/>
        <c:majorGridlines/>
        <c:numFmt formatCode="General" sourceLinked="1"/>
        <c:tickLblPos val="nextTo"/>
        <c:crossAx val="10844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015507436570428"/>
          <c:y val="2.8252405949256338E-2"/>
          <c:w val="0.6996504811898514"/>
          <c:h val="0.8326195683872849"/>
        </c:manualLayout>
      </c:layout>
      <c:lineChart>
        <c:grouping val="standard"/>
        <c:ser>
          <c:idx val="0"/>
          <c:order val="0"/>
          <c:val>
            <c:numRef>
              <c:f>'11号 周日预测'!$A$2:$A$25</c:f>
              <c:numCache>
                <c:formatCode>General</c:formatCode>
                <c:ptCount val="24"/>
                <c:pt idx="0">
                  <c:v>64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24</c:v>
                </c:pt>
                <c:pt idx="6">
                  <c:v>393</c:v>
                </c:pt>
                <c:pt idx="7">
                  <c:v>1633</c:v>
                </c:pt>
                <c:pt idx="8">
                  <c:v>5343</c:v>
                </c:pt>
                <c:pt idx="9">
                  <c:v>6116</c:v>
                </c:pt>
                <c:pt idx="10">
                  <c:v>5196</c:v>
                </c:pt>
                <c:pt idx="11">
                  <c:v>4213</c:v>
                </c:pt>
                <c:pt idx="12">
                  <c:v>3185</c:v>
                </c:pt>
                <c:pt idx="13">
                  <c:v>3024</c:v>
                </c:pt>
                <c:pt idx="14">
                  <c:v>3358</c:v>
                </c:pt>
                <c:pt idx="15">
                  <c:v>3838</c:v>
                </c:pt>
                <c:pt idx="16">
                  <c:v>3574</c:v>
                </c:pt>
                <c:pt idx="17">
                  <c:v>3624</c:v>
                </c:pt>
                <c:pt idx="18">
                  <c:v>3296</c:v>
                </c:pt>
                <c:pt idx="19">
                  <c:v>3750</c:v>
                </c:pt>
                <c:pt idx="20">
                  <c:v>3741</c:v>
                </c:pt>
                <c:pt idx="21">
                  <c:v>2746</c:v>
                </c:pt>
                <c:pt idx="22">
                  <c:v>1753</c:v>
                </c:pt>
                <c:pt idx="23">
                  <c:v>780</c:v>
                </c:pt>
              </c:numCache>
            </c:numRef>
          </c:val>
        </c:ser>
        <c:ser>
          <c:idx val="1"/>
          <c:order val="1"/>
          <c:val>
            <c:numRef>
              <c:f>'11号 周日预测'!$B$2:$B$25</c:f>
              <c:numCache>
                <c:formatCode>General</c:formatCode>
                <c:ptCount val="24"/>
                <c:pt idx="0">
                  <c:v>80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32</c:v>
                </c:pt>
                <c:pt idx="6">
                  <c:v>933</c:v>
                </c:pt>
                <c:pt idx="7">
                  <c:v>2485</c:v>
                </c:pt>
                <c:pt idx="8">
                  <c:v>4368</c:v>
                </c:pt>
                <c:pt idx="9">
                  <c:v>4937</c:v>
                </c:pt>
                <c:pt idx="10">
                  <c:v>4173</c:v>
                </c:pt>
                <c:pt idx="11">
                  <c:v>3719</c:v>
                </c:pt>
                <c:pt idx="12">
                  <c:v>3309</c:v>
                </c:pt>
                <c:pt idx="13">
                  <c:v>2971</c:v>
                </c:pt>
                <c:pt idx="14">
                  <c:v>4119</c:v>
                </c:pt>
                <c:pt idx="15">
                  <c:v>4716</c:v>
                </c:pt>
                <c:pt idx="16">
                  <c:v>4763</c:v>
                </c:pt>
                <c:pt idx="17">
                  <c:v>4544</c:v>
                </c:pt>
                <c:pt idx="18">
                  <c:v>4157</c:v>
                </c:pt>
                <c:pt idx="19">
                  <c:v>4355</c:v>
                </c:pt>
                <c:pt idx="20">
                  <c:v>4200</c:v>
                </c:pt>
                <c:pt idx="21">
                  <c:v>2936</c:v>
                </c:pt>
                <c:pt idx="22">
                  <c:v>1300</c:v>
                </c:pt>
                <c:pt idx="23">
                  <c:v>803</c:v>
                </c:pt>
              </c:numCache>
            </c:numRef>
          </c:val>
        </c:ser>
        <c:marker val="1"/>
        <c:axId val="108552576"/>
        <c:axId val="108554112"/>
      </c:lineChart>
      <c:catAx>
        <c:axId val="108552576"/>
        <c:scaling>
          <c:orientation val="minMax"/>
        </c:scaling>
        <c:axPos val="b"/>
        <c:tickLblPos val="nextTo"/>
        <c:crossAx val="108554112"/>
        <c:crosses val="autoZero"/>
        <c:auto val="1"/>
        <c:lblAlgn val="ctr"/>
        <c:lblOffset val="100"/>
      </c:catAx>
      <c:valAx>
        <c:axId val="108554112"/>
        <c:scaling>
          <c:orientation val="minMax"/>
        </c:scaling>
        <c:axPos val="l"/>
        <c:majorGridlines/>
        <c:numFmt formatCode="General" sourceLinked="1"/>
        <c:tickLblPos val="nextTo"/>
        <c:crossAx val="10855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28575</xdr:rowOff>
    </xdr:from>
    <xdr:to>
      <xdr:col>12</xdr:col>
      <xdr:colOff>523875</xdr:colOff>
      <xdr:row>15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19050</xdr:rowOff>
    </xdr:from>
    <xdr:to>
      <xdr:col>12</xdr:col>
      <xdr:colOff>523875</xdr:colOff>
      <xdr:row>15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66675</xdr:rowOff>
    </xdr:from>
    <xdr:to>
      <xdr:col>12</xdr:col>
      <xdr:colOff>552450</xdr:colOff>
      <xdr:row>15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47625</xdr:rowOff>
    </xdr:from>
    <xdr:to>
      <xdr:col>12</xdr:col>
      <xdr:colOff>552450</xdr:colOff>
      <xdr:row>15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19050</xdr:rowOff>
    </xdr:from>
    <xdr:to>
      <xdr:col>12</xdr:col>
      <xdr:colOff>485775</xdr:colOff>
      <xdr:row>15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12</xdr:col>
      <xdr:colOff>619125</xdr:colOff>
      <xdr:row>15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66675</xdr:rowOff>
    </xdr:from>
    <xdr:to>
      <xdr:col>12</xdr:col>
      <xdr:colOff>495300</xdr:colOff>
      <xdr:row>15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16</xdr:row>
      <xdr:rowOff>66675</xdr:rowOff>
    </xdr:from>
    <xdr:to>
      <xdr:col>12</xdr:col>
      <xdr:colOff>504825</xdr:colOff>
      <xdr:row>31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152400</xdr:rowOff>
    </xdr:from>
    <xdr:to>
      <xdr:col>10</xdr:col>
      <xdr:colOff>0</xdr:colOff>
      <xdr:row>17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4" name="表14" displayName="表14" ref="A1:E8" totalsRowShown="0" headerRowDxfId="19" dataDxfId="18">
  <autoFilter ref="A1:E8"/>
  <tableColumns count="5">
    <tableColumn id="1" name="数据选取" dataDxfId="17"/>
    <tableColumn id="2" name="星期" dataDxfId="16"/>
    <tableColumn id="3" name="数据问题" dataDxfId="15"/>
    <tableColumn id="4" name="均方误差" dataDxfId="14"/>
    <tableColumn id="5" name="预测与实际结果曲线相似度" dataDxfId="1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B1048576" totalsRowShown="0" headerRowDxfId="4">
  <autoFilter ref="A1:B1048576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0" name="表10" displayName="表10" ref="F1:F2" totalsRowShown="0" headerRowDxfId="3">
  <autoFilter ref="F1:F2"/>
  <tableColumns count="1">
    <tableColumn id="1" name="相似度"/>
  </tableColumns>
  <tableStyleInfo name="TableStyleMedium28" showFirstColumn="0" showLastColumn="0" showRowStripes="1" showColumnStripes="0"/>
</table>
</file>

<file path=xl/tables/table12.xml><?xml version="1.0" encoding="utf-8"?>
<table xmlns="http://schemas.openxmlformats.org/spreadsheetml/2006/main" id="4" name="表4" displayName="表4" ref="A1:B1048576" totalsRowShown="0" headerRowDxfId="2">
  <autoFilter ref="A1:B1048576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9" name="表9" displayName="表9" ref="F1:F2" totalsRowShown="0" headerRowDxfId="1">
  <autoFilter ref="F1:F2"/>
  <tableColumns count="1">
    <tableColumn id="1" name="相似度"/>
  </tableColumns>
  <tableStyleInfo name="TableStyleMedium28" showFirstColumn="0" showLastColumn="0" showRowStripes="1" showColumnStripes="0"/>
</table>
</file>

<file path=xl/tables/table14.xml><?xml version="1.0" encoding="utf-8"?>
<table xmlns="http://schemas.openxmlformats.org/spreadsheetml/2006/main" id="15" name="表15" displayName="表15" ref="A1:D25" totalsRowShown="0">
  <autoFilter ref="A1:D25">
    <filterColumn colId="2"/>
    <filterColumn colId="3"/>
  </autoFilter>
  <tableColumns count="4">
    <tableColumn id="1" name="10号周六数据"/>
    <tableColumn id="2" name="11号周日预测效果"/>
    <tableColumn id="3" name="均方差"/>
    <tableColumn id="4" name="绝对误差百分比" dataDxfId="0">
      <calculatedColumnFormula>ABS(表15[[#This Row],[11号周日预测效果]]-表15[[#This Row],[10号周六数据]])/表15[[#This Row],[10号周六数据]]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2" name="表12" displayName="表12" ref="A1:B25" totalsRowShown="0" headerRowDxfId="12">
  <autoFilter ref="A1:B25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B1048576" totalsRowShown="0" headerRowDxfId="11">
  <autoFilter ref="A1:B1048576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表8" displayName="表8" ref="F1:F2" totalsRowShown="0" headerRowDxfId="10">
  <autoFilter ref="F1:F2"/>
  <tableColumns count="1">
    <tableColumn id="1" name="相似度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id="11" name="表11" displayName="表11" ref="A1:B15" totalsRowShown="0" headerRowDxfId="9">
  <autoFilter ref="A1:B15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表2" displayName="表2" ref="A1:B1048576" totalsRowShown="0" headerRowDxfId="8">
  <autoFilter ref="A1:B1048576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F1:F2" totalsRowShown="0" headerRowDxfId="7">
  <autoFilter ref="F1:F2"/>
  <tableColumns count="1">
    <tableColumn id="1" name="相似度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id="6" name="表6" displayName="表6" ref="A1:B1048576" totalsRowShown="0" headerRowDxfId="6">
  <autoFilter ref="A1:B1048576"/>
  <tableColumns count="2">
    <tableColumn id="1" name="实际数据"/>
    <tableColumn id="2" name="预测数据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" name="表1" displayName="表1" ref="F1:F2" totalsRowShown="0" headerRowDxfId="5">
  <autoFilter ref="F1:F2"/>
  <tableColumns count="1">
    <tableColumn id="1" name="相似度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16" sqref="C16"/>
    </sheetView>
  </sheetViews>
  <sheetFormatPr defaultRowHeight="14.25"/>
  <cols>
    <col min="1" max="1" width="28.375" customWidth="1"/>
    <col min="2" max="2" width="11.5" customWidth="1"/>
    <col min="3" max="3" width="46.875" customWidth="1"/>
    <col min="4" max="4" width="16.625" customWidth="1"/>
    <col min="5" max="5" width="25.25" customWidth="1"/>
  </cols>
  <sheetData>
    <row r="1" spans="1:5" ht="15">
      <c r="A1" s="11" t="s">
        <v>16</v>
      </c>
      <c r="B1" s="11" t="s">
        <v>17</v>
      </c>
      <c r="C1" s="11" t="s">
        <v>25</v>
      </c>
      <c r="D1" s="11" t="s">
        <v>3</v>
      </c>
      <c r="E1" s="11" t="s">
        <v>26</v>
      </c>
    </row>
    <row r="2" spans="1:5" ht="15">
      <c r="A2" s="12" t="s">
        <v>27</v>
      </c>
      <c r="B2" s="11" t="s">
        <v>18</v>
      </c>
      <c r="C2" s="12"/>
      <c r="D2" s="13">
        <v>114.694177222812</v>
      </c>
      <c r="E2" s="14">
        <v>0.97157242776178099</v>
      </c>
    </row>
    <row r="3" spans="1:5" ht="15">
      <c r="A3" s="12"/>
      <c r="B3" s="11" t="s">
        <v>19</v>
      </c>
      <c r="C3" s="12"/>
      <c r="D3" s="13">
        <v>25.200721991420899</v>
      </c>
      <c r="E3" s="14">
        <v>0.98867839969083704</v>
      </c>
    </row>
    <row r="4" spans="1:5" ht="15">
      <c r="A4" s="12"/>
      <c r="B4" s="11" t="s">
        <v>20</v>
      </c>
      <c r="C4" s="16" t="s">
        <v>37</v>
      </c>
      <c r="D4" s="13">
        <v>50.7317877244069</v>
      </c>
      <c r="E4" s="15">
        <v>0.998859870304877</v>
      </c>
    </row>
    <row r="5" spans="1:5" ht="15">
      <c r="A5" s="12"/>
      <c r="B5" s="11" t="s">
        <v>21</v>
      </c>
      <c r="C5" s="12"/>
      <c r="D5" s="13">
        <v>28.129937838142698</v>
      </c>
      <c r="E5" s="14">
        <v>0.99867839969083705</v>
      </c>
    </row>
    <row r="6" spans="1:5" ht="15">
      <c r="A6" s="12"/>
      <c r="B6" s="11" t="s">
        <v>22</v>
      </c>
      <c r="C6" s="12"/>
      <c r="D6" s="13">
        <v>47.687895913603299</v>
      </c>
      <c r="E6" s="14">
        <v>0.99725374271810896</v>
      </c>
    </row>
    <row r="7" spans="1:5" ht="15">
      <c r="A7" s="12"/>
      <c r="B7" s="11" t="s">
        <v>23</v>
      </c>
      <c r="C7" s="12"/>
      <c r="D7" s="13">
        <v>174.69417722281199</v>
      </c>
      <c r="E7" s="14">
        <v>0.97007242777177105</v>
      </c>
    </row>
    <row r="8" spans="1:5" ht="30">
      <c r="A8" s="12"/>
      <c r="B8" s="11" t="s">
        <v>24</v>
      </c>
      <c r="C8" s="20" t="s">
        <v>36</v>
      </c>
      <c r="D8" s="10">
        <v>130.68558536511199</v>
      </c>
      <c r="E8" s="10">
        <v>0.98007856398912796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sqref="A1:B25"/>
    </sheetView>
  </sheetViews>
  <sheetFormatPr defaultRowHeight="14.25"/>
  <cols>
    <col min="1" max="2" width="10.25" customWidth="1"/>
    <col min="3" max="3" width="9.875" customWidth="1"/>
    <col min="4" max="4" width="16.5" customWidth="1"/>
    <col min="5" max="5" width="13.375" customWidth="1"/>
  </cols>
  <sheetData>
    <row r="1" spans="1:6">
      <c r="A1" s="1" t="s">
        <v>10</v>
      </c>
      <c r="B1" s="1" t="s">
        <v>11</v>
      </c>
      <c r="C1" s="1" t="s">
        <v>3</v>
      </c>
      <c r="D1" s="1" t="s">
        <v>12</v>
      </c>
      <c r="E1" s="1" t="s">
        <v>13</v>
      </c>
      <c r="F1" s="1" t="s">
        <v>14</v>
      </c>
    </row>
    <row r="2" spans="1:6">
      <c r="A2">
        <v>44</v>
      </c>
      <c r="B2">
        <v>62</v>
      </c>
      <c r="C2" s="2">
        <v>114.694177222812</v>
      </c>
      <c r="D2">
        <f>ABS(B2-A2)/A2</f>
        <v>0.40909090909090912</v>
      </c>
      <c r="E2">
        <f>D2:D25</f>
        <v>0.40909090909090912</v>
      </c>
      <c r="F2" s="4">
        <v>0.97157242776178099</v>
      </c>
    </row>
    <row r="3" spans="1:6">
      <c r="A3">
        <v>28</v>
      </c>
      <c r="B3">
        <v>14</v>
      </c>
      <c r="D3">
        <f t="shared" ref="D3:D25" si="0">ABS(B3-A3)/A3</f>
        <v>0.5</v>
      </c>
    </row>
    <row r="4" spans="1:6">
      <c r="A4">
        <v>17</v>
      </c>
      <c r="B4">
        <v>13</v>
      </c>
      <c r="D4">
        <f t="shared" si="0"/>
        <v>0.23529411764705882</v>
      </c>
    </row>
    <row r="5" spans="1:6">
      <c r="A5">
        <v>16</v>
      </c>
      <c r="B5">
        <v>12</v>
      </c>
      <c r="D5">
        <f t="shared" si="0"/>
        <v>0.25</v>
      </c>
    </row>
    <row r="6" spans="1:6">
      <c r="A6">
        <v>15</v>
      </c>
      <c r="B6">
        <v>10</v>
      </c>
      <c r="D6">
        <f t="shared" si="0"/>
        <v>0.33333333333333331</v>
      </c>
    </row>
    <row r="7" spans="1:6">
      <c r="A7">
        <v>41</v>
      </c>
      <c r="B7">
        <v>25</v>
      </c>
      <c r="D7">
        <f t="shared" si="0"/>
        <v>0.3902439024390244</v>
      </c>
    </row>
    <row r="8" spans="1:6">
      <c r="A8">
        <v>1170</v>
      </c>
      <c r="B8">
        <v>718</v>
      </c>
      <c r="D8">
        <f t="shared" si="0"/>
        <v>0.38632478632478634</v>
      </c>
    </row>
    <row r="9" spans="1:6">
      <c r="A9">
        <v>2233</v>
      </c>
      <c r="B9">
        <v>1912</v>
      </c>
      <c r="D9">
        <f t="shared" si="0"/>
        <v>0.14375279892521273</v>
      </c>
    </row>
    <row r="10" spans="1:6">
      <c r="A10" s="2">
        <v>5343</v>
      </c>
      <c r="B10">
        <v>3360</v>
      </c>
      <c r="D10">
        <f t="shared" si="0"/>
        <v>0.37113980909601346</v>
      </c>
    </row>
    <row r="11" spans="1:6">
      <c r="A11">
        <v>3819</v>
      </c>
      <c r="B11">
        <v>3798</v>
      </c>
      <c r="D11">
        <f t="shared" si="0"/>
        <v>5.4988216810683424E-3</v>
      </c>
    </row>
    <row r="12" spans="1:6">
      <c r="A12">
        <v>2953</v>
      </c>
      <c r="B12">
        <v>3210</v>
      </c>
      <c r="D12">
        <f t="shared" si="0"/>
        <v>8.7030138841855745E-2</v>
      </c>
    </row>
    <row r="13" spans="1:6">
      <c r="A13">
        <v>2833</v>
      </c>
      <c r="B13">
        <v>2861</v>
      </c>
      <c r="D13">
        <f t="shared" si="0"/>
        <v>9.8835157077303212E-3</v>
      </c>
    </row>
    <row r="14" spans="1:6">
      <c r="A14">
        <v>2353</v>
      </c>
      <c r="B14">
        <v>2546</v>
      </c>
      <c r="D14">
        <f t="shared" si="0"/>
        <v>8.2022949426264341E-2</v>
      </c>
    </row>
    <row r="15" spans="1:6">
      <c r="A15">
        <v>2151</v>
      </c>
      <c r="B15">
        <v>2286</v>
      </c>
      <c r="D15">
        <f t="shared" si="0"/>
        <v>6.2761506276150625E-2</v>
      </c>
    </row>
    <row r="16" spans="1:6">
      <c r="A16">
        <v>2610</v>
      </c>
      <c r="B16">
        <v>3169</v>
      </c>
      <c r="D16">
        <f t="shared" si="0"/>
        <v>0.21417624521072798</v>
      </c>
    </row>
    <row r="17" spans="1:4">
      <c r="A17">
        <v>3116</v>
      </c>
      <c r="B17">
        <v>3628</v>
      </c>
      <c r="D17">
        <f t="shared" si="0"/>
        <v>0.16431322207958921</v>
      </c>
    </row>
    <row r="18" spans="1:4">
      <c r="A18">
        <v>3675</v>
      </c>
      <c r="B18">
        <v>3664</v>
      </c>
      <c r="D18">
        <f t="shared" si="0"/>
        <v>2.9931972789115648E-3</v>
      </c>
    </row>
    <row r="19" spans="1:4">
      <c r="A19">
        <v>3300</v>
      </c>
      <c r="B19">
        <v>3496</v>
      </c>
      <c r="D19">
        <f t="shared" si="0"/>
        <v>5.9393939393939395E-2</v>
      </c>
    </row>
    <row r="20" spans="1:4">
      <c r="A20">
        <v>2740</v>
      </c>
      <c r="B20">
        <v>3198</v>
      </c>
      <c r="D20">
        <f t="shared" si="0"/>
        <v>0.16715328467153284</v>
      </c>
    </row>
    <row r="21" spans="1:4">
      <c r="A21">
        <v>2320</v>
      </c>
      <c r="B21">
        <v>3350</v>
      </c>
      <c r="D21">
        <f t="shared" si="0"/>
        <v>0.44396551724137934</v>
      </c>
    </row>
    <row r="22" spans="1:4">
      <c r="A22">
        <v>2081</v>
      </c>
      <c r="B22">
        <v>3231</v>
      </c>
      <c r="D22">
        <f t="shared" si="0"/>
        <v>0.55261893320518984</v>
      </c>
    </row>
    <row r="23" spans="1:4">
      <c r="A23">
        <v>1414</v>
      </c>
      <c r="B23">
        <v>2259</v>
      </c>
      <c r="D23">
        <f t="shared" si="0"/>
        <v>0.59759547383309763</v>
      </c>
    </row>
    <row r="24" spans="1:4">
      <c r="A24">
        <v>848</v>
      </c>
      <c r="B24">
        <v>1000</v>
      </c>
      <c r="D24">
        <f t="shared" si="0"/>
        <v>0.17924528301886791</v>
      </c>
    </row>
    <row r="25" spans="1:4">
      <c r="A25">
        <v>325</v>
      </c>
      <c r="B25">
        <v>618</v>
      </c>
      <c r="D25">
        <f t="shared" si="0"/>
        <v>0.90153846153846151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sqref="A1:B25"/>
    </sheetView>
  </sheetViews>
  <sheetFormatPr defaultRowHeight="14.25"/>
  <cols>
    <col min="1" max="2" width="10.25" customWidth="1"/>
    <col min="3" max="3" width="10.375" customWidth="1"/>
    <col min="4" max="4" width="13.625" customWidth="1"/>
    <col min="5" max="5" width="13.875" customWidth="1"/>
  </cols>
  <sheetData>
    <row r="1" spans="1:6">
      <c r="A1" s="1" t="s">
        <v>0</v>
      </c>
      <c r="B1" s="1" t="s">
        <v>4</v>
      </c>
      <c r="C1" s="1" t="s">
        <v>2</v>
      </c>
      <c r="D1" s="1" t="s">
        <v>5</v>
      </c>
      <c r="E1" s="1" t="s">
        <v>8</v>
      </c>
      <c r="F1" s="1" t="s">
        <v>7</v>
      </c>
    </row>
    <row r="2" spans="1:6">
      <c r="A2">
        <v>44</v>
      </c>
      <c r="B2">
        <v>53</v>
      </c>
      <c r="C2" s="2">
        <v>25.200721991420899</v>
      </c>
      <c r="D2" s="3">
        <f>ABS(表2[[#This Row],[实际数据]]-表2[[#This Row],[预测数据]])/A2*1</f>
        <v>0.15909090909090909</v>
      </c>
      <c r="E2">
        <f>AVERAGE(D2:D25)</f>
        <v>0.17520984368706402</v>
      </c>
      <c r="F2">
        <v>0.98867839969083704</v>
      </c>
    </row>
    <row r="3" spans="1:6">
      <c r="A3">
        <v>11</v>
      </c>
      <c r="B3">
        <v>13</v>
      </c>
      <c r="D3" s="3">
        <f>ABS(表2[[#This Row],[实际数据]]-表2[[#This Row],[预测数据]])/A3*1</f>
        <v>0.45454545454545453</v>
      </c>
    </row>
    <row r="4" spans="1:6">
      <c r="A4">
        <v>11</v>
      </c>
      <c r="B4">
        <v>12</v>
      </c>
      <c r="D4" s="3">
        <f>ABS(表2[[#This Row],[实际数据]]-表2[[#This Row],[预测数据]])/A4*1</f>
        <v>0.27272727272727271</v>
      </c>
    </row>
    <row r="5" spans="1:6">
      <c r="A5">
        <v>8</v>
      </c>
      <c r="B5">
        <v>10</v>
      </c>
      <c r="D5" s="3">
        <f>ABS(表2[[#This Row],[实际数据]]-表2[[#This Row],[预测数据]])/A5*1</f>
        <v>0.625</v>
      </c>
    </row>
    <row r="6" spans="1:6">
      <c r="A6">
        <v>10</v>
      </c>
      <c r="B6">
        <v>10</v>
      </c>
      <c r="D6" s="3">
        <f>ABS(表2[[#This Row],[实际数据]]-表2[[#This Row],[预测数据]])/A6*1</f>
        <v>0.4</v>
      </c>
    </row>
    <row r="7" spans="1:6">
      <c r="A7">
        <v>13</v>
      </c>
      <c r="B7">
        <v>19</v>
      </c>
      <c r="D7" s="3">
        <f>ABS(表2[[#This Row],[实际数据]]-表2[[#This Row],[预测数据]])/A7*1</f>
        <v>0.38461538461538464</v>
      </c>
    </row>
    <row r="8" spans="1:6">
      <c r="A8">
        <v>1031</v>
      </c>
      <c r="B8">
        <v>875</v>
      </c>
      <c r="D8" s="3">
        <f>ABS(表2[[#This Row],[实际数据]]-表2[[#This Row],[预测数据]])/A8*1</f>
        <v>0.13579049466537343</v>
      </c>
    </row>
    <row r="9" spans="1:6">
      <c r="A9">
        <v>2307</v>
      </c>
      <c r="B9">
        <v>2110</v>
      </c>
      <c r="D9" s="3">
        <f>ABS(表2[[#This Row],[实际数据]]-表2[[#This Row],[预测数据]])/A9*1</f>
        <v>0.16038144776766364</v>
      </c>
    </row>
    <row r="10" spans="1:6">
      <c r="A10">
        <v>3122</v>
      </c>
      <c r="B10">
        <v>3241</v>
      </c>
      <c r="D10" s="3">
        <f>ABS(表2[[#This Row],[实际数据]]-表2[[#This Row],[预测数据]])/A10*1</f>
        <v>0.22453555413196669</v>
      </c>
    </row>
    <row r="11" spans="1:6">
      <c r="A11">
        <v>3819</v>
      </c>
      <c r="B11">
        <v>3809</v>
      </c>
      <c r="D11" s="3">
        <f>ABS(表2[[#This Row],[实际数据]]-表2[[#This Row],[预测数据]])/A11*1</f>
        <v>8.1958627913066254E-2</v>
      </c>
    </row>
    <row r="12" spans="1:6">
      <c r="A12">
        <v>3145</v>
      </c>
      <c r="B12">
        <v>2895</v>
      </c>
      <c r="D12" s="3">
        <f>ABS(表2[[#This Row],[实际数据]]-表2[[#This Row],[预测数据]])/A12*1</f>
        <v>0.14976152623211447</v>
      </c>
    </row>
    <row r="13" spans="1:6">
      <c r="A13">
        <v>2683</v>
      </c>
      <c r="B13">
        <v>2746</v>
      </c>
      <c r="D13" s="3">
        <f>ABS(表2[[#This Row],[实际数据]]-表2[[#This Row],[预测数据]])/A13*1</f>
        <v>8.1997763697353714E-3</v>
      </c>
    </row>
    <row r="14" spans="1:6">
      <c r="A14">
        <v>2274</v>
      </c>
      <c r="B14">
        <v>2418</v>
      </c>
      <c r="D14" s="3">
        <f>ABS(表2[[#This Row],[实际数据]]-表2[[#This Row],[预测数据]])/A14*1</f>
        <v>1.8029903254177661E-2</v>
      </c>
    </row>
    <row r="15" spans="1:6">
      <c r="A15">
        <v>2196</v>
      </c>
      <c r="B15">
        <v>2235</v>
      </c>
      <c r="D15" s="3">
        <f>ABS(表2[[#This Row],[实际数据]]-表2[[#This Row],[预测数据]])/A15*1</f>
        <v>5.7832422586520944E-2</v>
      </c>
    </row>
    <row r="16" spans="1:6">
      <c r="A16">
        <v>2638</v>
      </c>
      <c r="B16">
        <v>2786</v>
      </c>
      <c r="D16" s="3">
        <f>ABS(表2[[#This Row],[实际数据]]-表2[[#This Row],[预测数据]])/A16*1</f>
        <v>6.8612585291887795E-2</v>
      </c>
    </row>
    <row r="17" spans="1:4">
      <c r="A17">
        <v>3075</v>
      </c>
      <c r="B17">
        <v>3177</v>
      </c>
      <c r="D17" s="3">
        <f>ABS(表2[[#This Row],[实际数据]]-表2[[#This Row],[预测数据]])/A17*1</f>
        <v>5.2032520325203252E-3</v>
      </c>
    </row>
    <row r="18" spans="1:4">
      <c r="A18">
        <v>3699</v>
      </c>
      <c r="B18">
        <v>3685</v>
      </c>
      <c r="D18" s="3">
        <f>ABS(表2[[#This Row],[实际数据]]-表2[[#This Row],[预测数据]])/A18*1</f>
        <v>5.5420383887537172E-2</v>
      </c>
    </row>
    <row r="19" spans="1:4">
      <c r="A19">
        <v>3195</v>
      </c>
      <c r="B19">
        <v>3249</v>
      </c>
      <c r="D19" s="3">
        <f>ABS(表2[[#This Row],[实际数据]]-表2[[#This Row],[预测数据]])/A19*1</f>
        <v>2.0657276995305163E-2</v>
      </c>
    </row>
    <row r="20" spans="1:4">
      <c r="A20">
        <v>2616</v>
      </c>
      <c r="B20">
        <v>2786</v>
      </c>
      <c r="D20" s="3">
        <f>ABS(表2[[#This Row],[实际数据]]-表2[[#This Row],[预测数据]])/A20*1</f>
        <v>9.7859327217125383E-2</v>
      </c>
    </row>
    <row r="21" spans="1:4">
      <c r="A21">
        <v>2265</v>
      </c>
      <c r="B21">
        <v>2599</v>
      </c>
      <c r="D21" s="3">
        <f>ABS(表2[[#This Row],[实际数据]]-表2[[#This Row],[预测数据]])/A21*1</f>
        <v>1.7218543046357615E-2</v>
      </c>
    </row>
    <row r="22" spans="1:4">
      <c r="A22">
        <v>2253</v>
      </c>
      <c r="B22">
        <v>2367</v>
      </c>
      <c r="D22" s="3">
        <f>ABS(表2[[#This Row],[实际数据]]-表2[[#This Row],[预测数据]])/A22*1</f>
        <v>0.11495783399911229</v>
      </c>
    </row>
    <row r="23" spans="1:4">
      <c r="A23">
        <v>1484</v>
      </c>
      <c r="B23">
        <v>1556</v>
      </c>
      <c r="D23" s="3">
        <f>ABS(表2[[#This Row],[实际数据]]-表2[[#This Row],[预测数据]])/A23*1</f>
        <v>0.28975741239892183</v>
      </c>
    </row>
    <row r="24" spans="1:4">
      <c r="A24">
        <v>797</v>
      </c>
      <c r="B24">
        <v>866</v>
      </c>
      <c r="D24" s="3">
        <f>ABS(表2[[#This Row],[实际数据]]-表2[[#This Row],[预测数据]])/A24*1</f>
        <v>0.21079046424090339</v>
      </c>
    </row>
    <row r="25" spans="1:4">
      <c r="A25">
        <v>354</v>
      </c>
      <c r="B25">
        <v>381</v>
      </c>
      <c r="D25" s="3">
        <f>ABS(表2[[#This Row],[实际数据]]-表2[[#This Row],[预测数据]])/A25*1</f>
        <v>0.19209039548022599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M11" sqref="M11"/>
    </sheetView>
  </sheetViews>
  <sheetFormatPr defaultRowHeight="14.25"/>
  <cols>
    <col min="1" max="2" width="10.25" customWidth="1"/>
    <col min="3" max="3" width="10.75" customWidth="1"/>
    <col min="4" max="4" width="14.25" customWidth="1"/>
    <col min="5" max="5" width="14" customWidth="1"/>
    <col min="6" max="6" width="9.875" customWidth="1"/>
  </cols>
  <sheetData>
    <row r="1" spans="1:6">
      <c r="A1" s="1" t="s">
        <v>10</v>
      </c>
      <c r="B1" s="1" t="s">
        <v>11</v>
      </c>
      <c r="C1" s="1" t="s">
        <v>3</v>
      </c>
      <c r="D1" s="1" t="s">
        <v>12</v>
      </c>
      <c r="E1" s="1" t="s">
        <v>13</v>
      </c>
      <c r="F1" s="1" t="s">
        <v>14</v>
      </c>
    </row>
    <row r="2" spans="1:6">
      <c r="A2">
        <v>69</v>
      </c>
      <c r="B2">
        <v>63</v>
      </c>
      <c r="C2" s="9">
        <v>50.7317877244069</v>
      </c>
      <c r="D2" s="3">
        <f>ABS(B2-A2)/A2</f>
        <v>8.6956521739130432E-2</v>
      </c>
      <c r="E2" s="6">
        <f>D2:D15</f>
        <v>8.6956521739130432E-2</v>
      </c>
      <c r="F2">
        <v>0.998859870304877</v>
      </c>
    </row>
    <row r="3" spans="1:6">
      <c r="A3">
        <v>25</v>
      </c>
      <c r="B3">
        <v>24</v>
      </c>
      <c r="D3" s="3">
        <f t="shared" ref="D3:D15" si="0">ABS(B3-A3)/A3</f>
        <v>0.04</v>
      </c>
    </row>
    <row r="4" spans="1:6">
      <c r="A4">
        <v>17</v>
      </c>
      <c r="B4">
        <v>17</v>
      </c>
      <c r="D4" s="3">
        <f t="shared" si="0"/>
        <v>0</v>
      </c>
    </row>
    <row r="5" spans="1:6">
      <c r="A5">
        <v>12</v>
      </c>
      <c r="B5">
        <v>16</v>
      </c>
      <c r="D5" s="3">
        <f t="shared" si="0"/>
        <v>0.33333333333333331</v>
      </c>
    </row>
    <row r="6" spans="1:6">
      <c r="A6">
        <v>15</v>
      </c>
      <c r="B6">
        <v>16</v>
      </c>
      <c r="D6" s="3">
        <f t="shared" si="0"/>
        <v>6.6666666666666666E-2</v>
      </c>
    </row>
    <row r="7" spans="1:6">
      <c r="A7">
        <v>26</v>
      </c>
      <c r="B7">
        <v>31</v>
      </c>
      <c r="D7" s="3">
        <f t="shared" si="0"/>
        <v>0.19230769230769232</v>
      </c>
    </row>
    <row r="8" spans="1:6">
      <c r="A8">
        <v>1017</v>
      </c>
      <c r="B8">
        <v>1165</v>
      </c>
      <c r="D8" s="3">
        <f t="shared" si="0"/>
        <v>0.1455260570304818</v>
      </c>
    </row>
    <row r="9" spans="1:6">
      <c r="A9">
        <v>2271</v>
      </c>
      <c r="B9">
        <v>2391</v>
      </c>
      <c r="D9" s="3">
        <f t="shared" si="0"/>
        <v>5.2840158520475564E-2</v>
      </c>
    </row>
    <row r="10" spans="1:6">
      <c r="A10">
        <v>2898</v>
      </c>
      <c r="B10">
        <v>3396</v>
      </c>
      <c r="D10" s="3">
        <f t="shared" si="0"/>
        <v>0.17184265010351968</v>
      </c>
    </row>
    <row r="11" spans="1:6">
      <c r="A11">
        <v>3537</v>
      </c>
      <c r="B11">
        <v>3765</v>
      </c>
      <c r="D11" s="3">
        <f t="shared" si="0"/>
        <v>6.4461407972858348E-2</v>
      </c>
    </row>
    <row r="12" spans="1:6">
      <c r="A12">
        <v>2953</v>
      </c>
      <c r="B12">
        <v>3167</v>
      </c>
      <c r="D12" s="3">
        <f t="shared" si="0"/>
        <v>7.2468675922790382E-2</v>
      </c>
    </row>
    <row r="13" spans="1:6">
      <c r="A13">
        <v>2580</v>
      </c>
      <c r="B13">
        <v>2846</v>
      </c>
      <c r="D13" s="3">
        <f t="shared" si="0"/>
        <v>0.10310077519379846</v>
      </c>
    </row>
    <row r="14" spans="1:6">
      <c r="A14">
        <v>2403</v>
      </c>
      <c r="B14">
        <v>2373</v>
      </c>
      <c r="D14" s="3">
        <f t="shared" si="0"/>
        <v>1.2484394506866416E-2</v>
      </c>
    </row>
    <row r="15" spans="1:6">
      <c r="A15">
        <v>1955</v>
      </c>
      <c r="B15">
        <v>2180</v>
      </c>
      <c r="D15" s="3">
        <f t="shared" si="0"/>
        <v>0.11508951406649616</v>
      </c>
    </row>
    <row r="16" spans="1:6">
      <c r="A16" s="5" t="s">
        <v>15</v>
      </c>
    </row>
    <row r="17" spans="1:1">
      <c r="A17" s="5" t="s">
        <v>15</v>
      </c>
    </row>
    <row r="18" spans="1:1">
      <c r="A18" s="5" t="s">
        <v>15</v>
      </c>
    </row>
    <row r="19" spans="1:1">
      <c r="A19" s="5" t="s">
        <v>15</v>
      </c>
    </row>
    <row r="20" spans="1:1">
      <c r="A20" s="5" t="s">
        <v>15</v>
      </c>
    </row>
    <row r="21" spans="1:1">
      <c r="A21" s="5" t="s">
        <v>15</v>
      </c>
    </row>
    <row r="22" spans="1:1">
      <c r="A22" s="5" t="s">
        <v>15</v>
      </c>
    </row>
    <row r="23" spans="1:1">
      <c r="A23" s="5" t="s">
        <v>15</v>
      </c>
    </row>
    <row r="24" spans="1:1">
      <c r="A24" s="5" t="s">
        <v>15</v>
      </c>
    </row>
    <row r="25" spans="1:1">
      <c r="A25" s="5" t="s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sqref="A1:B25"/>
    </sheetView>
  </sheetViews>
  <sheetFormatPr defaultRowHeight="14.25"/>
  <cols>
    <col min="1" max="1" width="10.5" customWidth="1"/>
    <col min="2" max="2" width="10.625" customWidth="1"/>
    <col min="3" max="3" width="12.75" customWidth="1"/>
    <col min="4" max="4" width="14.625" customWidth="1"/>
    <col min="5" max="5" width="15.8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5</v>
      </c>
      <c r="E1" s="1" t="s">
        <v>9</v>
      </c>
      <c r="F1" s="1" t="s">
        <v>6</v>
      </c>
    </row>
    <row r="2" spans="1:6">
      <c r="A2">
        <v>60</v>
      </c>
      <c r="B2">
        <v>53</v>
      </c>
      <c r="C2" s="2">
        <v>28.129937838142698</v>
      </c>
      <c r="D2" s="3">
        <f>ABS(表2[[#This Row],[实际数据]]-表2[[#This Row],[预测数据]])/A2*1</f>
        <v>0.11666666666666667</v>
      </c>
      <c r="E2">
        <f>AVERAGE(D2:D25)</f>
        <v>0.13071554929617518</v>
      </c>
      <c r="F2">
        <v>0.99867839969083705</v>
      </c>
    </row>
    <row r="3" spans="1:6">
      <c r="A3">
        <v>18</v>
      </c>
      <c r="B3">
        <v>13</v>
      </c>
      <c r="D3" s="3">
        <f>ABS(表2[[#This Row],[实际数据]]-表2[[#This Row],[预测数据]])/A3*1</f>
        <v>0.27777777777777779</v>
      </c>
    </row>
    <row r="4" spans="1:6">
      <c r="A4">
        <v>15</v>
      </c>
      <c r="B4">
        <v>12</v>
      </c>
      <c r="D4" s="3">
        <f>ABS(表2[[#This Row],[实际数据]]-表2[[#This Row],[预测数据]])/A4*1</f>
        <v>0.2</v>
      </c>
    </row>
    <row r="5" spans="1:6">
      <c r="A5">
        <v>15</v>
      </c>
      <c r="B5">
        <v>10</v>
      </c>
      <c r="D5" s="3">
        <f>ABS(表2[[#This Row],[实际数据]]-表2[[#This Row],[预测数据]])/A5*1</f>
        <v>0.33333333333333331</v>
      </c>
    </row>
    <row r="6" spans="1:6">
      <c r="A6">
        <v>14</v>
      </c>
      <c r="B6">
        <v>10</v>
      </c>
      <c r="D6" s="3">
        <f>ABS(表2[[#This Row],[实际数据]]-表2[[#This Row],[预测数据]])/A6*1</f>
        <v>0.2857142857142857</v>
      </c>
    </row>
    <row r="7" spans="1:6">
      <c r="A7">
        <v>24</v>
      </c>
      <c r="B7">
        <v>19</v>
      </c>
      <c r="D7" s="3">
        <f>ABS(表2[[#This Row],[实际数据]]-表2[[#This Row],[预测数据]])/A7*1</f>
        <v>0.20833333333333334</v>
      </c>
    </row>
    <row r="8" spans="1:6">
      <c r="A8">
        <v>1015</v>
      </c>
      <c r="B8">
        <v>875</v>
      </c>
      <c r="D8" s="3">
        <f>ABS(表2[[#This Row],[实际数据]]-表2[[#This Row],[预测数据]])/A8*1</f>
        <v>0.13793103448275862</v>
      </c>
    </row>
    <row r="9" spans="1:6">
      <c r="A9">
        <v>2480</v>
      </c>
      <c r="B9">
        <v>2110</v>
      </c>
      <c r="D9" s="3">
        <f>ABS(表2[[#This Row],[实际数据]]-表2[[#This Row],[预测数据]])/A9*1</f>
        <v>0.14919354838709678</v>
      </c>
    </row>
    <row r="10" spans="1:6">
      <c r="A10">
        <v>3126</v>
      </c>
      <c r="B10">
        <v>2425</v>
      </c>
      <c r="D10" s="3">
        <f>ABS(表2[[#This Row],[实际数据]]-表2[[#This Row],[预测数据]])/A10*1</f>
        <v>0.22424824056301984</v>
      </c>
    </row>
    <row r="11" spans="1:6">
      <c r="A11">
        <v>4118</v>
      </c>
      <c r="B11">
        <v>3805</v>
      </c>
      <c r="D11" s="3">
        <f>ABS(表2[[#This Row],[实际数据]]-表2[[#This Row],[预测数据]])/A11*1</f>
        <v>7.6007770762506074E-2</v>
      </c>
    </row>
    <row r="12" spans="1:6">
      <c r="A12">
        <v>3395</v>
      </c>
      <c r="B12">
        <v>2924</v>
      </c>
      <c r="D12" s="3">
        <f>ABS(表2[[#This Row],[实际数据]]-表2[[#This Row],[预测数据]])/A12*1</f>
        <v>0.13873343151693668</v>
      </c>
    </row>
    <row r="13" spans="1:6">
      <c r="A13">
        <v>2755</v>
      </c>
      <c r="B13">
        <v>2777</v>
      </c>
      <c r="D13" s="3">
        <f>ABS(表2[[#This Row],[实际数据]]-表2[[#This Row],[预测数据]])/A13*1</f>
        <v>7.9854809437386563E-3</v>
      </c>
    </row>
    <row r="14" spans="1:6">
      <c r="A14">
        <v>2431</v>
      </c>
      <c r="B14">
        <v>2472</v>
      </c>
      <c r="D14" s="3">
        <f>ABS(表2[[#This Row],[实际数据]]-表2[[#This Row],[预测数据]])/A14*1</f>
        <v>1.6865487453722749E-2</v>
      </c>
    </row>
    <row r="15" spans="1:6">
      <c r="A15">
        <v>2383</v>
      </c>
      <c r="B15">
        <v>2256</v>
      </c>
      <c r="D15" s="3">
        <f>ABS(表2[[#This Row],[实际数据]]-表2[[#This Row],[预测数据]])/A15*1</f>
        <v>5.3294167016365926E-2</v>
      </c>
    </row>
    <row r="16" spans="1:6">
      <c r="A16">
        <v>2566</v>
      </c>
      <c r="B16">
        <v>2747</v>
      </c>
      <c r="D16" s="3">
        <f>ABS(表2[[#This Row],[实际数据]]-表2[[#This Row],[预测数据]])/A16*1</f>
        <v>7.0537802026500396E-2</v>
      </c>
    </row>
    <row r="17" spans="1:4">
      <c r="A17">
        <v>3241</v>
      </c>
      <c r="B17">
        <v>3225</v>
      </c>
      <c r="D17" s="3">
        <f>ABS(表2[[#This Row],[实际数据]]-表2[[#This Row],[预测数据]])/A17*1</f>
        <v>4.9367479173094723E-3</v>
      </c>
    </row>
    <row r="18" spans="1:4">
      <c r="A18">
        <v>3516</v>
      </c>
      <c r="B18">
        <v>3721</v>
      </c>
      <c r="D18" s="3">
        <f>ABS(表2[[#This Row],[实际数据]]-表2[[#This Row],[预测数据]])/A18*1</f>
        <v>5.8304891922639365E-2</v>
      </c>
    </row>
    <row r="19" spans="1:4">
      <c r="A19">
        <v>3199</v>
      </c>
      <c r="B19">
        <v>3265</v>
      </c>
      <c r="D19" s="3">
        <f>ABS(表2[[#This Row],[实际数据]]-表2[[#This Row],[预测数据]])/A19*1</f>
        <v>2.0631447327289779E-2</v>
      </c>
    </row>
    <row r="20" spans="1:4">
      <c r="A20">
        <v>3019</v>
      </c>
      <c r="B20">
        <v>2763</v>
      </c>
      <c r="D20" s="3">
        <f>ABS(表2[[#This Row],[实际数据]]-表2[[#This Row],[预测数据]])/A20*1</f>
        <v>8.4796290162305402E-2</v>
      </c>
    </row>
    <row r="21" spans="1:4">
      <c r="A21">
        <v>2588</v>
      </c>
      <c r="B21">
        <v>2549</v>
      </c>
      <c r="D21" s="3">
        <f>ABS(表2[[#This Row],[实际数据]]-表2[[#This Row],[预测数据]])/A21*1</f>
        <v>1.5069551777434312E-2</v>
      </c>
    </row>
    <row r="22" spans="1:4">
      <c r="A22">
        <v>2565</v>
      </c>
      <c r="B22">
        <v>2306</v>
      </c>
      <c r="D22" s="3">
        <f>ABS(表2[[#This Row],[实际数据]]-表2[[#This Row],[预测数据]])/A22*1</f>
        <v>0.10097465886939572</v>
      </c>
    </row>
    <row r="23" spans="1:4">
      <c r="A23">
        <v>1899</v>
      </c>
      <c r="B23">
        <v>1469</v>
      </c>
      <c r="D23" s="3">
        <f>ABS(表2[[#This Row],[实际数据]]-表2[[#This Row],[预测数据]])/A23*1</f>
        <v>0.22643496577145866</v>
      </c>
    </row>
    <row r="24" spans="1:4">
      <c r="A24">
        <v>1003</v>
      </c>
      <c r="B24">
        <v>835</v>
      </c>
      <c r="D24" s="3">
        <f>ABS(表2[[#This Row],[实际数据]]-表2[[#This Row],[预测数据]])/A24*1</f>
        <v>0.16749750747756731</v>
      </c>
    </row>
    <row r="25" spans="1:4">
      <c r="A25">
        <v>420</v>
      </c>
      <c r="B25">
        <v>352</v>
      </c>
      <c r="D25" s="3">
        <f>ABS(表2[[#This Row],[实际数据]]-表2[[#This Row],[预测数据]])/A25*1</f>
        <v>0.16190476190476191</v>
      </c>
    </row>
    <row r="26" spans="1:4">
      <c r="C26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sqref="A1:B25"/>
    </sheetView>
  </sheetViews>
  <sheetFormatPr defaultRowHeight="14.25"/>
  <cols>
    <col min="1" max="2" width="10.25" customWidth="1"/>
    <col min="4" max="4" width="13.75" customWidth="1"/>
    <col min="5" max="5" width="13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</row>
    <row r="2" spans="1:6">
      <c r="A2">
        <v>55</v>
      </c>
      <c r="B2">
        <v>61</v>
      </c>
      <c r="C2" s="2">
        <v>44.224686733392097</v>
      </c>
      <c r="D2" s="3">
        <f>ABS(表2[[#This Row],[实际数据]]-表2[[#This Row],[预测数据]])/A2*1</f>
        <v>0.12727272727272726</v>
      </c>
      <c r="E2">
        <f>AVERAGE(D2:D25)</f>
        <v>0.1486815634583584</v>
      </c>
      <c r="F2">
        <v>0.99559313152408302</v>
      </c>
    </row>
    <row r="3" spans="1:6">
      <c r="A3">
        <v>10</v>
      </c>
      <c r="B3">
        <v>17</v>
      </c>
      <c r="D3" s="3">
        <f>ABS(表2[[#This Row],[实际数据]]-表2[[#This Row],[预测数据]])/A3*1</f>
        <v>0.5</v>
      </c>
    </row>
    <row r="4" spans="1:6">
      <c r="A4">
        <v>13</v>
      </c>
      <c r="B4">
        <v>15</v>
      </c>
      <c r="D4" s="3">
        <f>ABS(表2[[#This Row],[实际数据]]-表2[[#This Row],[预测数据]])/A4*1</f>
        <v>0.23076923076923078</v>
      </c>
    </row>
    <row r="5" spans="1:6">
      <c r="A5">
        <v>16</v>
      </c>
      <c r="B5">
        <v>15</v>
      </c>
      <c r="D5" s="3">
        <f>ABS(表2[[#This Row],[实际数据]]-表2[[#This Row],[预测数据]])/A5*1</f>
        <v>0.3125</v>
      </c>
    </row>
    <row r="6" spans="1:6">
      <c r="A6">
        <v>15</v>
      </c>
      <c r="B6">
        <v>16</v>
      </c>
      <c r="D6" s="3">
        <f>ABS(表2[[#This Row],[实际数据]]-表2[[#This Row],[预测数据]])/A6*1</f>
        <v>0.26666666666666666</v>
      </c>
    </row>
    <row r="7" spans="1:6">
      <c r="A7">
        <v>20</v>
      </c>
      <c r="B7">
        <v>24</v>
      </c>
      <c r="D7" s="3">
        <f>ABS(表2[[#This Row],[实际数据]]-表2[[#This Row],[预测数据]])/A7*1</f>
        <v>0.25</v>
      </c>
    </row>
    <row r="8" spans="1:6">
      <c r="A8">
        <v>1105</v>
      </c>
      <c r="B8">
        <v>1096</v>
      </c>
      <c r="D8" s="3">
        <f>ABS(表2[[#This Row],[实际数据]]-表2[[#This Row],[预测数据]])/A8*1</f>
        <v>0.12669683257918551</v>
      </c>
    </row>
    <row r="9" spans="1:6">
      <c r="A9">
        <v>2168</v>
      </c>
      <c r="B9">
        <v>2238</v>
      </c>
      <c r="D9" s="3">
        <f>ABS(表2[[#This Row],[实际数据]]-表2[[#This Row],[预测数据]])/A9*1</f>
        <v>0.17066420664206641</v>
      </c>
    </row>
    <row r="10" spans="1:6">
      <c r="A10">
        <v>3632</v>
      </c>
      <c r="B10">
        <v>3359</v>
      </c>
      <c r="D10" s="3">
        <f>ABS(表2[[#This Row],[实际数据]]-表2[[#This Row],[预测数据]])/A10*1</f>
        <v>0.19300660792951541</v>
      </c>
    </row>
    <row r="11" spans="1:6">
      <c r="A11">
        <v>3895</v>
      </c>
      <c r="B11">
        <v>3756</v>
      </c>
      <c r="D11" s="3">
        <f>ABS(表2[[#This Row],[实际数据]]-表2[[#This Row],[预测数据]])/A11*1</f>
        <v>8.0359435173299104E-2</v>
      </c>
    </row>
    <row r="12" spans="1:6">
      <c r="A12">
        <v>3178</v>
      </c>
      <c r="B12">
        <v>3113</v>
      </c>
      <c r="D12" s="3">
        <f>ABS(表2[[#This Row],[实际数据]]-表2[[#This Row],[预测数据]])/A12*1</f>
        <v>0.14820641913152927</v>
      </c>
    </row>
    <row r="13" spans="1:6">
      <c r="A13">
        <v>2750</v>
      </c>
      <c r="B13">
        <v>2726</v>
      </c>
      <c r="D13" s="3">
        <f>ABS(表2[[#This Row],[实际数据]]-表2[[#This Row],[预测数据]])/A13*1</f>
        <v>8.0000000000000002E-3</v>
      </c>
    </row>
    <row r="14" spans="1:6">
      <c r="A14">
        <v>2438</v>
      </c>
      <c r="B14">
        <v>2415</v>
      </c>
      <c r="D14" s="3">
        <f>ABS(表2[[#This Row],[实际数据]]-表2[[#This Row],[预测数据]])/A14*1</f>
        <v>1.6817063166529943E-2</v>
      </c>
    </row>
    <row r="15" spans="1:6">
      <c r="A15">
        <v>2278</v>
      </c>
      <c r="B15">
        <v>2170</v>
      </c>
      <c r="D15" s="3">
        <f>ABS(表2[[#This Row],[实际数据]]-表2[[#This Row],[预测数据]])/A15*1</f>
        <v>5.5750658472344158E-2</v>
      </c>
    </row>
    <row r="16" spans="1:6">
      <c r="A16">
        <v>2560</v>
      </c>
      <c r="B16">
        <v>2602</v>
      </c>
      <c r="D16" s="3">
        <f>ABS(表2[[#This Row],[实际数据]]-表2[[#This Row],[预测数据]])/A16*1</f>
        <v>7.0703125000000006E-2</v>
      </c>
    </row>
    <row r="17" spans="1:4">
      <c r="A17">
        <v>3103</v>
      </c>
      <c r="B17">
        <v>3099</v>
      </c>
      <c r="D17" s="3">
        <f>ABS(表2[[#This Row],[实际数据]]-表2[[#This Row],[预测数据]])/A17*1</f>
        <v>5.1563003544956498E-3</v>
      </c>
    </row>
    <row r="18" spans="1:4">
      <c r="A18">
        <v>3689</v>
      </c>
      <c r="B18">
        <v>3563</v>
      </c>
      <c r="D18" s="3">
        <f>ABS(表2[[#This Row],[实际数据]]-表2[[#This Row],[预测数据]])/A18*1</f>
        <v>5.5570615342911356E-2</v>
      </c>
    </row>
    <row r="19" spans="1:4">
      <c r="A19">
        <v>3236</v>
      </c>
      <c r="B19">
        <v>4226</v>
      </c>
      <c r="D19" s="3">
        <f>ABS(表2[[#This Row],[实际数据]]-表2[[#This Row],[预测数据]])/A19*1</f>
        <v>2.0395550061804699E-2</v>
      </c>
    </row>
    <row r="20" spans="1:4">
      <c r="A20">
        <v>2711</v>
      </c>
      <c r="B20">
        <v>2799</v>
      </c>
      <c r="D20" s="3">
        <f>ABS(表2[[#This Row],[实际数据]]-表2[[#This Row],[预测数据]])/A20*1</f>
        <v>9.443009959424567E-2</v>
      </c>
    </row>
    <row r="21" spans="1:4">
      <c r="A21">
        <v>2458</v>
      </c>
      <c r="B21">
        <v>2430</v>
      </c>
      <c r="D21" s="3">
        <f>ABS(表2[[#This Row],[实际数据]]-表2[[#This Row],[预测数据]])/A21*1</f>
        <v>1.5866558177379985E-2</v>
      </c>
    </row>
    <row r="22" spans="1:4">
      <c r="A22">
        <v>2190</v>
      </c>
      <c r="B22">
        <v>2131</v>
      </c>
      <c r="D22" s="3">
        <f>ABS(表2[[#This Row],[实际数据]]-表2[[#This Row],[预测数据]])/A22*1</f>
        <v>0.11826484018264841</v>
      </c>
    </row>
    <row r="23" spans="1:4">
      <c r="A23">
        <v>1463</v>
      </c>
      <c r="B23">
        <v>1438</v>
      </c>
      <c r="D23" s="3">
        <f>ABS(表2[[#This Row],[实际数据]]-表2[[#This Row],[预测数据]])/A23*1</f>
        <v>0.29391660970608341</v>
      </c>
    </row>
    <row r="24" spans="1:4">
      <c r="A24">
        <v>848</v>
      </c>
      <c r="B24">
        <v>854</v>
      </c>
      <c r="D24" s="3">
        <f>ABS(表2[[#This Row],[实际数据]]-表2[[#This Row],[预测数据]])/A24*1</f>
        <v>0.19811320754716982</v>
      </c>
    </row>
    <row r="25" spans="1:4">
      <c r="A25">
        <v>325</v>
      </c>
      <c r="B25">
        <v>339</v>
      </c>
      <c r="D25" s="3">
        <f>ABS(表2[[#This Row],[实际数据]]-表2[[#This Row],[预测数据]])/A25*1</f>
        <v>0.20923076923076922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M20" sqref="M20"/>
    </sheetView>
  </sheetViews>
  <sheetFormatPr defaultRowHeight="14.25"/>
  <cols>
    <col min="1" max="2" width="10.25" customWidth="1"/>
    <col min="4" max="4" width="14.375" customWidth="1"/>
    <col min="5" max="5" width="15.62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</row>
    <row r="2" spans="1:6">
      <c r="A2">
        <v>57</v>
      </c>
      <c r="B2">
        <v>59</v>
      </c>
      <c r="C2" s="2">
        <v>47.687895913603299</v>
      </c>
      <c r="D2" s="3">
        <f>ABS(表2[[#This Row],[实际数据]]-表2[[#This Row],[预测数据]])/A2*1</f>
        <v>0.12280701754385964</v>
      </c>
      <c r="E2">
        <f>AVERAGE(D2:D25)</f>
        <v>0.14026945332228008</v>
      </c>
      <c r="F2">
        <v>0.99725374271810896</v>
      </c>
    </row>
    <row r="3" spans="1:6">
      <c r="A3">
        <v>13</v>
      </c>
      <c r="B3">
        <v>15</v>
      </c>
      <c r="D3" s="3">
        <f>ABS(表2[[#This Row],[实际数据]]-表2[[#This Row],[预测数据]])/A3*1</f>
        <v>0.38461538461538464</v>
      </c>
    </row>
    <row r="4" spans="1:6">
      <c r="A4">
        <v>13</v>
      </c>
      <c r="B4">
        <v>14</v>
      </c>
      <c r="D4" s="3">
        <f>ABS(表2[[#This Row],[实际数据]]-表2[[#This Row],[预测数据]])/A4*1</f>
        <v>0.23076923076923078</v>
      </c>
    </row>
    <row r="5" spans="1:6">
      <c r="A5">
        <v>14</v>
      </c>
      <c r="B5">
        <v>15</v>
      </c>
      <c r="D5" s="3">
        <f>ABS(表2[[#This Row],[实际数据]]-表2[[#This Row],[预测数据]])/A5*1</f>
        <v>0.35714285714285715</v>
      </c>
    </row>
    <row r="6" spans="1:6">
      <c r="A6">
        <v>8</v>
      </c>
      <c r="B6">
        <v>12</v>
      </c>
      <c r="D6" s="3">
        <f>ABS(表2[[#This Row],[实际数据]]-表2[[#This Row],[预测数据]])/A6*1</f>
        <v>0.5</v>
      </c>
    </row>
    <row r="7" spans="1:6">
      <c r="A7">
        <v>27</v>
      </c>
      <c r="B7">
        <v>26</v>
      </c>
      <c r="D7" s="3">
        <f>ABS(表2[[#This Row],[实际数据]]-表2[[#This Row],[预测数据]])/A7*1</f>
        <v>0.18518518518518517</v>
      </c>
    </row>
    <row r="8" spans="1:6">
      <c r="A8">
        <v>989</v>
      </c>
      <c r="B8">
        <v>1043</v>
      </c>
      <c r="D8" s="3">
        <f>ABS(表2[[#This Row],[实际数据]]-表2[[#This Row],[预测数据]])/A8*1</f>
        <v>0.14155712841253792</v>
      </c>
    </row>
    <row r="9" spans="1:6">
      <c r="A9">
        <v>2143</v>
      </c>
      <c r="B9">
        <v>2191</v>
      </c>
      <c r="D9" s="3">
        <f>ABS(表2[[#This Row],[实际数据]]-表2[[#This Row],[预测数据]])/A9*1</f>
        <v>0.17265515632291181</v>
      </c>
    </row>
    <row r="10" spans="1:6">
      <c r="A10">
        <v>3361</v>
      </c>
      <c r="B10">
        <v>3360</v>
      </c>
      <c r="D10" s="3">
        <f>ABS(表2[[#This Row],[实际数据]]-表2[[#This Row],[预测数据]])/A10*1</f>
        <v>0.20856887831002677</v>
      </c>
    </row>
    <row r="11" spans="1:6">
      <c r="A11">
        <v>3840</v>
      </c>
      <c r="B11">
        <v>3798</v>
      </c>
      <c r="D11" s="3">
        <f>ABS(表2[[#This Row],[实际数据]]-表2[[#This Row],[预测数据]])/A11*1</f>
        <v>8.1510416666666669E-2</v>
      </c>
    </row>
    <row r="12" spans="1:6">
      <c r="A12">
        <v>3307</v>
      </c>
      <c r="B12">
        <v>3210</v>
      </c>
      <c r="D12" s="3">
        <f>ABS(表2[[#This Row],[实际数据]]-表2[[#This Row],[预测数据]])/A12*1</f>
        <v>0.14242515875415784</v>
      </c>
    </row>
    <row r="13" spans="1:6">
      <c r="A13">
        <v>2995</v>
      </c>
      <c r="B13">
        <v>2861</v>
      </c>
      <c r="D13" s="3">
        <f>ABS(表2[[#This Row],[实际数据]]-表2[[#This Row],[预测数据]])/A13*1</f>
        <v>7.3455759599332223E-3</v>
      </c>
    </row>
    <row r="14" spans="1:6">
      <c r="A14">
        <v>2677</v>
      </c>
      <c r="B14">
        <v>2546</v>
      </c>
      <c r="D14" s="3">
        <f>ABS(表2[[#This Row],[实际数据]]-表2[[#This Row],[预测数据]])/A14*1</f>
        <v>1.5315651849084797E-2</v>
      </c>
    </row>
    <row r="15" spans="1:6">
      <c r="A15">
        <v>2401</v>
      </c>
      <c r="B15">
        <v>2286</v>
      </c>
      <c r="D15" s="3">
        <f>ABS(表2[[#This Row],[实际数据]]-表2[[#This Row],[预测数据]])/A15*1</f>
        <v>5.2894627238650564E-2</v>
      </c>
    </row>
    <row r="16" spans="1:6">
      <c r="A16">
        <v>3355</v>
      </c>
      <c r="B16">
        <v>2979</v>
      </c>
      <c r="D16" s="3">
        <f>ABS(表2[[#This Row],[实际数据]]-表2[[#This Row],[预测数据]])/A16*1</f>
        <v>5.3949329359165424E-2</v>
      </c>
    </row>
    <row r="17" spans="1:4">
      <c r="A17">
        <v>3735</v>
      </c>
      <c r="B17">
        <v>3417</v>
      </c>
      <c r="D17" s="3">
        <f>ABS(表2[[#This Row],[实际数据]]-表2[[#This Row],[预测数据]])/A17*1</f>
        <v>4.2838018741633201E-3</v>
      </c>
    </row>
    <row r="18" spans="1:4">
      <c r="A18">
        <v>3884</v>
      </c>
      <c r="B18">
        <v>3753</v>
      </c>
      <c r="D18" s="3">
        <f>ABS(表2[[#This Row],[实际数据]]-表2[[#This Row],[预测数据]])/A18*1</f>
        <v>5.2780638516992794E-2</v>
      </c>
    </row>
    <row r="19" spans="1:4">
      <c r="A19">
        <v>3692</v>
      </c>
      <c r="B19">
        <v>3959</v>
      </c>
      <c r="D19" s="3">
        <f>ABS(表2[[#This Row],[实际数据]]-表2[[#This Row],[预测数据]])/A19*1</f>
        <v>1.7876489707475622E-2</v>
      </c>
    </row>
    <row r="20" spans="1:4">
      <c r="A20">
        <v>3399</v>
      </c>
      <c r="B20">
        <v>3099</v>
      </c>
      <c r="D20" s="3">
        <f>ABS(表2[[#This Row],[实际数据]]-表2[[#This Row],[预测数据]])/A20*1</f>
        <v>7.5316269491026766E-2</v>
      </c>
    </row>
    <row r="21" spans="1:4">
      <c r="A21">
        <v>3467</v>
      </c>
      <c r="B21">
        <v>2949</v>
      </c>
      <c r="D21" s="3">
        <f>ABS(表2[[#This Row],[实际数据]]-表2[[#This Row],[预测数据]])/A21*1</f>
        <v>1.1248918373233344E-2</v>
      </c>
    </row>
    <row r="22" spans="1:4">
      <c r="A22">
        <v>3309</v>
      </c>
      <c r="B22">
        <v>2720</v>
      </c>
      <c r="D22" s="3">
        <f>ABS(表2[[#This Row],[实际数据]]-表2[[#This Row],[预测数据]])/A22*1</f>
        <v>7.8271381081897851E-2</v>
      </c>
    </row>
    <row r="23" spans="1:4">
      <c r="A23">
        <v>2103</v>
      </c>
      <c r="B23">
        <v>1771</v>
      </c>
      <c r="D23" s="3">
        <f>ABS(表2[[#This Row],[实际数据]]-表2[[#This Row],[预测数据]])/A23*1</f>
        <v>0.20446980504041845</v>
      </c>
    </row>
    <row r="24" spans="1:4">
      <c r="A24">
        <v>1146</v>
      </c>
      <c r="B24">
        <v>854</v>
      </c>
      <c r="D24" s="3">
        <f>ABS(表2[[#This Row],[实际数据]]-表2[[#This Row],[预测数据]])/A24*1</f>
        <v>0.14659685863874344</v>
      </c>
    </row>
    <row r="25" spans="1:4">
      <c r="A25">
        <v>572</v>
      </c>
      <c r="B25">
        <v>456</v>
      </c>
      <c r="D25" s="3">
        <f>ABS(表2[[#This Row],[实际数据]]-表2[[#This Row],[预测数据]])/A25*1</f>
        <v>0.11888111888111888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S25"/>
  <sheetViews>
    <sheetView topLeftCell="B1" workbookViewId="0">
      <selection activeCell="S2" sqref="S2"/>
    </sheetView>
  </sheetViews>
  <sheetFormatPr defaultRowHeight="14.25"/>
  <cols>
    <col min="1" max="1" width="10.625" customWidth="1"/>
    <col min="2" max="2" width="12" customWidth="1"/>
    <col min="4" max="4" width="14.875" customWidth="1"/>
    <col min="5" max="5" width="14.125" customWidth="1"/>
    <col min="16" max="16" width="12.375" customWidth="1"/>
    <col min="18" max="18" width="9" style="7"/>
    <col min="19" max="19" width="13.25" customWidth="1"/>
  </cols>
  <sheetData>
    <row r="1" spans="1:19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N1" s="8"/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</row>
    <row r="2" spans="1:19">
      <c r="A2">
        <v>64</v>
      </c>
      <c r="B2">
        <v>62</v>
      </c>
      <c r="C2" s="2">
        <v>174.69417722281199</v>
      </c>
      <c r="D2" s="3">
        <f>ABS(表2[[#This Row],[实际数据]]-表2[[#This Row],[预测数据]])/A2*1</f>
        <v>0.109375</v>
      </c>
      <c r="E2">
        <f>AVERAGE(D2:D25)</f>
        <v>0.15107435154992968</v>
      </c>
      <c r="F2">
        <v>0.97007242777177105</v>
      </c>
      <c r="O2" s="17">
        <v>64</v>
      </c>
      <c r="P2">
        <v>76</v>
      </c>
      <c r="Q2">
        <v>143.90465714222799</v>
      </c>
      <c r="R2" s="3">
        <f t="shared" ref="R2:R25" si="0">ABS(P2-O2)/O2</f>
        <v>0.1875</v>
      </c>
      <c r="S2">
        <v>0.97491829888118597</v>
      </c>
    </row>
    <row r="3" spans="1:19">
      <c r="A3">
        <v>13</v>
      </c>
      <c r="B3">
        <v>14</v>
      </c>
      <c r="D3" s="3">
        <f>ABS(表2[[#This Row],[实际数据]]-表2[[#This Row],[预测数据]])/A3*1</f>
        <v>0.38461538461538464</v>
      </c>
      <c r="O3" s="18">
        <v>13</v>
      </c>
      <c r="P3">
        <v>19</v>
      </c>
      <c r="R3" s="3">
        <f t="shared" si="0"/>
        <v>0.46153846153846156</v>
      </c>
    </row>
    <row r="4" spans="1:19">
      <c r="A4">
        <v>12</v>
      </c>
      <c r="B4">
        <v>13</v>
      </c>
      <c r="D4" s="3">
        <f>ABS(表2[[#This Row],[实际数据]]-表2[[#This Row],[预测数据]])/A4*1</f>
        <v>0.25</v>
      </c>
      <c r="O4" s="17">
        <v>12</v>
      </c>
      <c r="P4">
        <v>18</v>
      </c>
      <c r="R4" s="3">
        <f t="shared" si="0"/>
        <v>0.5</v>
      </c>
    </row>
    <row r="5" spans="1:19">
      <c r="A5">
        <v>9</v>
      </c>
      <c r="B5">
        <v>12</v>
      </c>
      <c r="D5" s="3">
        <f>ABS(表2[[#This Row],[实际数据]]-表2[[#This Row],[预测数据]])/A5*1</f>
        <v>0.55555555555555558</v>
      </c>
      <c r="O5" s="18">
        <v>9</v>
      </c>
      <c r="P5">
        <v>19</v>
      </c>
      <c r="R5" s="3">
        <f t="shared" si="0"/>
        <v>1.1111111111111112</v>
      </c>
    </row>
    <row r="6" spans="1:19">
      <c r="A6">
        <v>7</v>
      </c>
      <c r="B6">
        <v>10</v>
      </c>
      <c r="D6" s="3">
        <f>ABS(表2[[#This Row],[实际数据]]-表2[[#This Row],[预测数据]])/A6*1</f>
        <v>0.5714285714285714</v>
      </c>
      <c r="O6" s="17">
        <v>7</v>
      </c>
      <c r="P6">
        <v>15</v>
      </c>
      <c r="R6" s="3">
        <f t="shared" si="0"/>
        <v>1.1428571428571428</v>
      </c>
    </row>
    <row r="7" spans="1:19">
      <c r="A7">
        <v>24</v>
      </c>
      <c r="B7">
        <v>25</v>
      </c>
      <c r="D7" s="3">
        <f>ABS(表2[[#This Row],[实际数据]]-表2[[#This Row],[预测数据]])/A7*1</f>
        <v>0.20833333333333334</v>
      </c>
      <c r="O7" s="18">
        <v>24</v>
      </c>
      <c r="P7">
        <v>33</v>
      </c>
      <c r="R7" s="3">
        <f t="shared" si="0"/>
        <v>0.375</v>
      </c>
    </row>
    <row r="8" spans="1:19">
      <c r="A8">
        <v>393</v>
      </c>
      <c r="B8">
        <v>718</v>
      </c>
      <c r="D8" s="3">
        <f>ABS(表2[[#This Row],[实际数据]]-表2[[#This Row],[预测数据]])/A8*1</f>
        <v>0.35623409669211198</v>
      </c>
      <c r="O8" s="17">
        <v>393</v>
      </c>
      <c r="P8">
        <v>1355</v>
      </c>
      <c r="R8" s="3">
        <f t="shared" si="0"/>
        <v>2.4478371501272265</v>
      </c>
    </row>
    <row r="9" spans="1:19">
      <c r="A9">
        <v>1633</v>
      </c>
      <c r="B9">
        <v>1912</v>
      </c>
      <c r="D9" s="3">
        <f>ABS(表2[[#This Row],[实际数据]]-表2[[#This Row],[预测数据]])/A9*1</f>
        <v>0.226576852418861</v>
      </c>
      <c r="O9" s="18">
        <v>1633</v>
      </c>
      <c r="P9">
        <v>2848</v>
      </c>
      <c r="R9" s="3">
        <f t="shared" si="0"/>
        <v>0.74402939375382726</v>
      </c>
    </row>
    <row r="10" spans="1:19">
      <c r="A10">
        <v>5343</v>
      </c>
      <c r="B10">
        <v>3360</v>
      </c>
      <c r="D10" s="3">
        <f>ABS(表2[[#This Row],[实际数据]]-表2[[#This Row],[预测数据]])/A10*1</f>
        <v>0.13119970054276622</v>
      </c>
      <c r="O10" s="17">
        <v>5343</v>
      </c>
      <c r="P10">
        <v>4368</v>
      </c>
      <c r="R10" s="3">
        <f t="shared" si="0"/>
        <v>0.18248175182481752</v>
      </c>
    </row>
    <row r="11" spans="1:19">
      <c r="A11">
        <v>6116</v>
      </c>
      <c r="B11">
        <v>3798</v>
      </c>
      <c r="D11" s="3">
        <f>ABS(表2[[#This Row],[实际数据]]-表2[[#This Row],[预测数据]])/A11*1</f>
        <v>5.1177240026160892E-2</v>
      </c>
      <c r="O11" s="18">
        <v>6116</v>
      </c>
      <c r="P11">
        <v>4937</v>
      </c>
      <c r="R11" s="3">
        <f t="shared" si="0"/>
        <v>0.19277305428384564</v>
      </c>
    </row>
    <row r="12" spans="1:19">
      <c r="A12">
        <v>5196</v>
      </c>
      <c r="B12">
        <v>3210</v>
      </c>
      <c r="D12" s="3">
        <f>ABS(表2[[#This Row],[实际数据]]-表2[[#This Row],[预测数据]])/A12*1</f>
        <v>9.0646651270207851E-2</v>
      </c>
      <c r="O12" s="17">
        <v>5196</v>
      </c>
      <c r="P12">
        <v>4173</v>
      </c>
      <c r="R12" s="3">
        <f t="shared" si="0"/>
        <v>0.19688221709006928</v>
      </c>
    </row>
    <row r="13" spans="1:19">
      <c r="A13">
        <v>4213</v>
      </c>
      <c r="B13">
        <v>2861</v>
      </c>
      <c r="D13" s="3">
        <f>ABS(表2[[#This Row],[实际数据]]-表2[[#This Row],[预测数据]])/A13*1</f>
        <v>5.2219321148825066E-3</v>
      </c>
      <c r="O13" s="18">
        <v>4213</v>
      </c>
      <c r="P13">
        <v>3719</v>
      </c>
      <c r="R13" s="3">
        <f t="shared" si="0"/>
        <v>0.11725611203417992</v>
      </c>
    </row>
    <row r="14" spans="1:19">
      <c r="A14">
        <v>3185</v>
      </c>
      <c r="B14">
        <v>2546</v>
      </c>
      <c r="D14" s="3">
        <f>ABS(表2[[#This Row],[实际数据]]-表2[[#This Row],[预测数据]])/A14*1</f>
        <v>1.2872841444270016E-2</v>
      </c>
      <c r="O14" s="17">
        <v>3185</v>
      </c>
      <c r="P14">
        <v>3309</v>
      </c>
      <c r="R14" s="3">
        <f t="shared" si="0"/>
        <v>3.8932496075353221E-2</v>
      </c>
    </row>
    <row r="15" spans="1:19">
      <c r="A15">
        <v>3024</v>
      </c>
      <c r="B15">
        <v>2286</v>
      </c>
      <c r="D15" s="3">
        <f>ABS(表2[[#This Row],[实际数据]]-表2[[#This Row],[预测数据]])/A15*1</f>
        <v>4.1997354497354498E-2</v>
      </c>
      <c r="O15" s="18">
        <v>3024</v>
      </c>
      <c r="P15">
        <v>2971</v>
      </c>
      <c r="R15" s="3">
        <f t="shared" si="0"/>
        <v>1.7526455026455025E-2</v>
      </c>
    </row>
    <row r="16" spans="1:19">
      <c r="A16">
        <v>3358</v>
      </c>
      <c r="B16">
        <v>3169</v>
      </c>
      <c r="D16" s="3">
        <f>ABS(表2[[#This Row],[实际数据]]-表2[[#This Row],[预测数据]])/A16*1</f>
        <v>5.3901131625967838E-2</v>
      </c>
      <c r="O16" s="17">
        <v>3358</v>
      </c>
      <c r="P16">
        <v>3872</v>
      </c>
      <c r="R16" s="3">
        <f t="shared" si="0"/>
        <v>0.15306730196545562</v>
      </c>
    </row>
    <row r="17" spans="1:18">
      <c r="A17">
        <v>3838</v>
      </c>
      <c r="B17">
        <v>3628</v>
      </c>
      <c r="D17" s="3">
        <f>ABS(表2[[#This Row],[实际数据]]-表2[[#This Row],[预测数据]])/A17*1</f>
        <v>4.1688379364252211E-3</v>
      </c>
      <c r="O17" s="18">
        <v>3838</v>
      </c>
      <c r="P17">
        <v>4442</v>
      </c>
      <c r="R17" s="3">
        <f t="shared" si="0"/>
        <v>0.15737363210005212</v>
      </c>
    </row>
    <row r="18" spans="1:18">
      <c r="A18">
        <v>3574</v>
      </c>
      <c r="B18">
        <v>3664</v>
      </c>
      <c r="D18" s="3">
        <f>ABS(表2[[#This Row],[实际数据]]-表2[[#This Row],[预测数据]])/A18*1</f>
        <v>5.735870173475098E-2</v>
      </c>
      <c r="O18" s="17">
        <v>3574</v>
      </c>
      <c r="P18">
        <v>4878</v>
      </c>
      <c r="R18" s="3">
        <f t="shared" si="0"/>
        <v>0.36485730274202577</v>
      </c>
    </row>
    <row r="19" spans="1:18">
      <c r="A19">
        <v>3624</v>
      </c>
      <c r="B19">
        <v>3496</v>
      </c>
      <c r="D19" s="3">
        <f>ABS(表2[[#This Row],[实际数据]]-表2[[#This Row],[预测数据]])/A19*1</f>
        <v>1.8211920529801324E-2</v>
      </c>
      <c r="O19" s="18">
        <v>3624</v>
      </c>
      <c r="P19">
        <v>5146</v>
      </c>
      <c r="R19" s="3">
        <f t="shared" si="0"/>
        <v>0.41997792494481234</v>
      </c>
    </row>
    <row r="20" spans="1:18">
      <c r="A20">
        <v>3296</v>
      </c>
      <c r="B20">
        <v>3198</v>
      </c>
      <c r="D20" s="3">
        <f>ABS(表2[[#This Row],[实际数据]]-表2[[#This Row],[预测数据]])/A20*1</f>
        <v>7.7669902912621352E-2</v>
      </c>
      <c r="O20" s="17">
        <v>3296</v>
      </c>
      <c r="P20">
        <v>4028</v>
      </c>
      <c r="R20" s="3">
        <f t="shared" si="0"/>
        <v>0.22208737864077671</v>
      </c>
    </row>
    <row r="21" spans="1:18">
      <c r="A21">
        <v>3750</v>
      </c>
      <c r="B21">
        <v>3350</v>
      </c>
      <c r="D21" s="3">
        <f>ABS(表2[[#This Row],[实际数据]]-表2[[#This Row],[预测数据]])/A21*1</f>
        <v>1.04E-2</v>
      </c>
      <c r="O21" s="18">
        <v>3750</v>
      </c>
      <c r="P21">
        <v>3833</v>
      </c>
      <c r="R21" s="3">
        <f t="shared" si="0"/>
        <v>2.2133333333333335E-2</v>
      </c>
    </row>
    <row r="22" spans="1:18">
      <c r="A22">
        <v>3741</v>
      </c>
      <c r="B22">
        <v>3231</v>
      </c>
      <c r="D22" s="3">
        <f>ABS(表2[[#This Row],[实际数据]]-表2[[#This Row],[预测数据]])/A22*1</f>
        <v>6.9232825447741245E-2</v>
      </c>
      <c r="O22" s="17">
        <v>3741</v>
      </c>
      <c r="P22">
        <v>3536</v>
      </c>
      <c r="R22" s="3">
        <f t="shared" si="0"/>
        <v>5.4798182304196738E-2</v>
      </c>
    </row>
    <row r="23" spans="1:18">
      <c r="A23">
        <v>2746</v>
      </c>
      <c r="B23">
        <v>2259</v>
      </c>
      <c r="D23" s="3">
        <f>ABS(表2[[#This Row],[实际数据]]-表2[[#This Row],[预测数据]])/A23*1</f>
        <v>0.15659140568099053</v>
      </c>
      <c r="O23" s="18">
        <v>2746</v>
      </c>
      <c r="P23">
        <v>2302</v>
      </c>
      <c r="R23" s="3">
        <f t="shared" si="0"/>
        <v>0.1616897305171158</v>
      </c>
    </row>
    <row r="24" spans="1:18">
      <c r="A24">
        <v>1753</v>
      </c>
      <c r="B24">
        <v>1000</v>
      </c>
      <c r="D24" s="3">
        <f>ABS(表2[[#This Row],[实际数据]]-表2[[#This Row],[预测数据]])/A24*1</f>
        <v>9.5835710211066738E-2</v>
      </c>
      <c r="O24" s="17">
        <v>1753</v>
      </c>
      <c r="P24">
        <v>1110</v>
      </c>
      <c r="R24" s="3">
        <f t="shared" si="0"/>
        <v>0.36679977181973761</v>
      </c>
    </row>
    <row r="25" spans="1:18">
      <c r="A25">
        <v>780</v>
      </c>
      <c r="B25">
        <v>618</v>
      </c>
      <c r="D25" s="3">
        <f>ABS(表2[[#This Row],[实际数据]]-表2[[#This Row],[预测数据]])/A25*1</f>
        <v>8.7179487179487175E-2</v>
      </c>
      <c r="O25" s="18">
        <v>780</v>
      </c>
      <c r="P25">
        <v>592</v>
      </c>
      <c r="R25" s="3">
        <f t="shared" si="0"/>
        <v>0.24102564102564103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F2" sqref="F2"/>
    </sheetView>
  </sheetViews>
  <sheetFormatPr defaultRowHeight="14.25"/>
  <cols>
    <col min="1" max="1" width="14.125" customWidth="1"/>
    <col min="2" max="2" width="16" customWidth="1"/>
    <col min="3" max="3" width="11.75" customWidth="1"/>
    <col min="4" max="4" width="13.375" customWidth="1"/>
    <col min="5" max="5" width="12.875" customWidth="1"/>
  </cols>
  <sheetData>
    <row r="1" spans="1:6">
      <c r="A1" s="8" t="s">
        <v>33</v>
      </c>
      <c r="B1" s="7" t="s">
        <v>34</v>
      </c>
      <c r="C1" s="8" t="s">
        <v>35</v>
      </c>
      <c r="D1" s="8" t="s">
        <v>12</v>
      </c>
      <c r="E1" s="8" t="s">
        <v>13</v>
      </c>
      <c r="F1" s="8" t="s">
        <v>14</v>
      </c>
    </row>
    <row r="2" spans="1:6">
      <c r="A2">
        <v>64</v>
      </c>
      <c r="B2">
        <v>80</v>
      </c>
      <c r="C2">
        <v>130.68558536511199</v>
      </c>
      <c r="D2" s="19">
        <f>ABS(表15[[#This Row],[11号周日预测效果]]-表15[[#This Row],[10号周六数据]])/表15[[#This Row],[10号周六数据]]</f>
        <v>0.25</v>
      </c>
      <c r="E2">
        <f>表15[绝对误差百分比]</f>
        <v>0.25</v>
      </c>
      <c r="F2">
        <v>0.98007856398912796</v>
      </c>
    </row>
    <row r="3" spans="1:6">
      <c r="A3">
        <v>13</v>
      </c>
      <c r="B3">
        <v>18</v>
      </c>
      <c r="D3" s="19">
        <f>ABS(表15[[#This Row],[11号周日预测效果]]-表15[[#This Row],[10号周六数据]])/表15[[#This Row],[10号周六数据]]</f>
        <v>0.38461538461538464</v>
      </c>
    </row>
    <row r="4" spans="1:6">
      <c r="A4">
        <v>12</v>
      </c>
      <c r="B4">
        <v>16</v>
      </c>
      <c r="D4" s="19">
        <f>ABS(表15[[#This Row],[11号周日预测效果]]-表15[[#This Row],[10号周六数据]])/表15[[#This Row],[10号周六数据]]</f>
        <v>0.33333333333333331</v>
      </c>
    </row>
    <row r="5" spans="1:6">
      <c r="A5">
        <v>9</v>
      </c>
      <c r="B5">
        <v>15</v>
      </c>
      <c r="D5" s="19">
        <f>ABS(表15[[#This Row],[11号周日预测效果]]-表15[[#This Row],[10号周六数据]])/表15[[#This Row],[10号周六数据]]</f>
        <v>0.66666666666666663</v>
      </c>
    </row>
    <row r="6" spans="1:6">
      <c r="A6">
        <v>7</v>
      </c>
      <c r="B6">
        <v>13</v>
      </c>
      <c r="D6" s="19">
        <f>ABS(表15[[#This Row],[11号周日预测效果]]-表15[[#This Row],[10号周六数据]])/表15[[#This Row],[10号周六数据]]</f>
        <v>0.8571428571428571</v>
      </c>
    </row>
    <row r="7" spans="1:6">
      <c r="A7">
        <v>24</v>
      </c>
      <c r="B7">
        <v>32</v>
      </c>
      <c r="D7" s="19">
        <f>ABS(表15[[#This Row],[11号周日预测效果]]-表15[[#This Row],[10号周六数据]])/表15[[#This Row],[10号周六数据]]</f>
        <v>0.33333333333333331</v>
      </c>
    </row>
    <row r="8" spans="1:6">
      <c r="A8">
        <v>393</v>
      </c>
      <c r="B8">
        <v>933</v>
      </c>
      <c r="D8" s="19">
        <f>ABS(表15[[#This Row],[11号周日预测效果]]-表15[[#This Row],[10号周六数据]])/表15[[#This Row],[10号周六数据]]</f>
        <v>1.3740458015267176</v>
      </c>
    </row>
    <row r="9" spans="1:6">
      <c r="A9">
        <v>1633</v>
      </c>
      <c r="B9">
        <v>2485</v>
      </c>
      <c r="D9" s="19">
        <f>ABS(表15[[#This Row],[11号周日预测效果]]-表15[[#This Row],[10号周六数据]])/表15[[#This Row],[10号周六数据]]</f>
        <v>0.52173913043478259</v>
      </c>
    </row>
    <row r="10" spans="1:6">
      <c r="A10">
        <v>5343</v>
      </c>
      <c r="B10">
        <v>4368</v>
      </c>
      <c r="D10" s="19">
        <f>ABS(表15[[#This Row],[11号周日预测效果]]-表15[[#This Row],[10号周六数据]])/表15[[#This Row],[10号周六数据]]</f>
        <v>0.18248175182481752</v>
      </c>
    </row>
    <row r="11" spans="1:6">
      <c r="A11">
        <v>6116</v>
      </c>
      <c r="B11">
        <v>4937</v>
      </c>
      <c r="D11" s="19">
        <f>ABS(表15[[#This Row],[11号周日预测效果]]-表15[[#This Row],[10号周六数据]])/表15[[#This Row],[10号周六数据]]</f>
        <v>0.19277305428384564</v>
      </c>
    </row>
    <row r="12" spans="1:6">
      <c r="A12">
        <v>5196</v>
      </c>
      <c r="B12">
        <v>4173</v>
      </c>
      <c r="D12" s="19">
        <f>ABS(表15[[#This Row],[11号周日预测效果]]-表15[[#This Row],[10号周六数据]])/表15[[#This Row],[10号周六数据]]</f>
        <v>0.19688221709006928</v>
      </c>
    </row>
    <row r="13" spans="1:6">
      <c r="A13">
        <v>4213</v>
      </c>
      <c r="B13">
        <v>3719</v>
      </c>
      <c r="D13" s="19">
        <f>ABS(表15[[#This Row],[11号周日预测效果]]-表15[[#This Row],[10号周六数据]])/表15[[#This Row],[10号周六数据]]</f>
        <v>0.11725611203417992</v>
      </c>
    </row>
    <row r="14" spans="1:6">
      <c r="A14">
        <v>3185</v>
      </c>
      <c r="B14">
        <v>3309</v>
      </c>
      <c r="D14" s="19">
        <f>ABS(表15[[#This Row],[11号周日预测效果]]-表15[[#This Row],[10号周六数据]])/表15[[#This Row],[10号周六数据]]</f>
        <v>3.8932496075353221E-2</v>
      </c>
    </row>
    <row r="15" spans="1:6">
      <c r="A15">
        <v>3024</v>
      </c>
      <c r="B15">
        <v>2971</v>
      </c>
      <c r="D15" s="19">
        <f>ABS(表15[[#This Row],[11号周日预测效果]]-表15[[#This Row],[10号周六数据]])/表15[[#This Row],[10号周六数据]]</f>
        <v>1.7526455026455025E-2</v>
      </c>
    </row>
    <row r="16" spans="1:6">
      <c r="A16">
        <v>3358</v>
      </c>
      <c r="B16">
        <v>4119</v>
      </c>
      <c r="D16" s="19">
        <f>ABS(表15[[#This Row],[11号周日预测效果]]-表15[[#This Row],[10号周六数据]])/表15[[#This Row],[10号周六数据]]</f>
        <v>0.22662298987492555</v>
      </c>
    </row>
    <row r="17" spans="1:4">
      <c r="A17">
        <v>3838</v>
      </c>
      <c r="B17">
        <v>4716</v>
      </c>
      <c r="D17" s="19">
        <f>ABS(表15[[#This Row],[11号周日预测效果]]-表15[[#This Row],[10号周六数据]])/表15[[#This Row],[10号周六数据]]</f>
        <v>0.22876498176133403</v>
      </c>
    </row>
    <row r="18" spans="1:4">
      <c r="A18">
        <v>3574</v>
      </c>
      <c r="B18">
        <v>4763</v>
      </c>
      <c r="D18" s="19">
        <f>ABS(表15[[#This Row],[11号周日预测效果]]-表15[[#This Row],[10号周六数据]])/表15[[#This Row],[10号周六数据]]</f>
        <v>0.33268047006155566</v>
      </c>
    </row>
    <row r="19" spans="1:4">
      <c r="A19">
        <v>3624</v>
      </c>
      <c r="B19">
        <v>4544</v>
      </c>
      <c r="D19" s="19">
        <f>ABS(表15[[#This Row],[11号周日预测效果]]-表15[[#This Row],[10号周六数据]])/表15[[#This Row],[10号周六数据]]</f>
        <v>0.25386313465783666</v>
      </c>
    </row>
    <row r="20" spans="1:4">
      <c r="A20">
        <v>3296</v>
      </c>
      <c r="B20">
        <v>4157</v>
      </c>
      <c r="D20" s="19">
        <f>ABS(表15[[#This Row],[11号周日预测效果]]-表15[[#This Row],[10号周六数据]])/表15[[#This Row],[10号周六数据]]</f>
        <v>0.26122572815533979</v>
      </c>
    </row>
    <row r="21" spans="1:4">
      <c r="A21">
        <v>3750</v>
      </c>
      <c r="B21">
        <v>4355</v>
      </c>
      <c r="D21" s="19">
        <f>ABS(表15[[#This Row],[11号周日预测效果]]-表15[[#This Row],[10号周六数据]])/表15[[#This Row],[10号周六数据]]</f>
        <v>0.16133333333333333</v>
      </c>
    </row>
    <row r="22" spans="1:4">
      <c r="A22">
        <v>3741</v>
      </c>
      <c r="B22">
        <v>4200</v>
      </c>
      <c r="D22" s="19">
        <f>ABS(表15[[#This Row],[11号周日预测效果]]-表15[[#This Row],[10号周六数据]])/表15[[#This Row],[10号周六数据]]</f>
        <v>0.12269446672012831</v>
      </c>
    </row>
    <row r="23" spans="1:4">
      <c r="A23">
        <v>2746</v>
      </c>
      <c r="B23">
        <v>2936</v>
      </c>
      <c r="D23" s="19">
        <f>ABS(表15[[#This Row],[11号周日预测效果]]-表15[[#This Row],[10号周六数据]])/表15[[#This Row],[10号周六数据]]</f>
        <v>6.9191551347414421E-2</v>
      </c>
    </row>
    <row r="24" spans="1:4">
      <c r="A24">
        <v>1753</v>
      </c>
      <c r="B24">
        <v>1300</v>
      </c>
      <c r="D24" s="19">
        <f>ABS(表15[[#This Row],[11号周日预测效果]]-表15[[#This Row],[10号周六数据]])/表15[[#This Row],[10号周六数据]]</f>
        <v>0.25841414717626926</v>
      </c>
    </row>
    <row r="25" spans="1:4" ht="12" customHeight="1">
      <c r="A25">
        <v>780</v>
      </c>
      <c r="B25">
        <v>803</v>
      </c>
      <c r="D25" s="19">
        <f>ABS(表15[[#This Row],[11号周日预测效果]]-表15[[#This Row],[10号周六数据]])/表15[[#This Row],[10号周六数据]]</f>
        <v>2.9487179487179487E-2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总体效果</vt:lpstr>
      <vt:lpstr>12号预测效果-周一</vt:lpstr>
      <vt:lpstr>13号预测效果-周二</vt:lpstr>
      <vt:lpstr>7号预测效果-周三</vt:lpstr>
      <vt:lpstr>15号预测效果-周四</vt:lpstr>
      <vt:lpstr>8号预测效果-周四</vt:lpstr>
      <vt:lpstr>9号预测效果-周五</vt:lpstr>
      <vt:lpstr>10号预测效果-周六</vt:lpstr>
      <vt:lpstr>11号 周日预测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2016-12-28T06:28:42Z</dcterms:modified>
</cp:coreProperties>
</file>