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showInkAnnotation="0" autoCompressPictures="0"/>
  <mc:AlternateContent xmlns:mc="http://schemas.openxmlformats.org/markup-compatibility/2006">
    <mc:Choice Requires="x15">
      <x15ac:absPath xmlns:x15ac="http://schemas.microsoft.com/office/spreadsheetml/2010/11/ac" url="C:\Users\USER\Downloads\financial_ratios_chatbot_app\"/>
    </mc:Choice>
  </mc:AlternateContent>
  <xr:revisionPtr revIDLastSave="0" documentId="13_ncr:1_{8007F986-4230-42C4-9699-CBB123432BE7}" xr6:coauthVersionLast="47" xr6:coauthVersionMax="47" xr10:uidLastSave="{00000000-0000-0000-0000-000000000000}"/>
  <bookViews>
    <workbookView xWindow="-110" yWindow="-110" windowWidth="19420" windowHeight="10300" tabRatio="824" firstSheet="4" activeTab="4" xr2:uid="{8483C62D-2695-4DDF-BEF3-813FA3F7F919}"/>
  </bookViews>
  <sheets>
    <sheet name="About Apple" sheetId="18" state="hidden" r:id="rId1"/>
    <sheet name="FINANCIAL STATEMENTS" sheetId="1" state="hidden" r:id="rId2"/>
    <sheet name="RATIO COMPARISON" sheetId="4" state="hidden" r:id="rId3"/>
    <sheet name="FIN. STMNTS for MSFT-Competitor" sheetId="5" state="hidden" r:id="rId4"/>
    <sheet name="FINANCIALSTATEMENTS" sheetId="19" r:id="rId5"/>
    <sheet name="Data Preparation (TOPGLOVE)" sheetId="22" state="hidden" r:id="rId6"/>
    <sheet name="Data Preparation hartalega" sheetId="25" state="hidden" r:id="rId7"/>
  </sheets>
  <definedNames>
    <definedName name="_xlnm.Print_Area" localSheetId="3">'FIN. STMNTS for MSFT-Competitor'!$B$1:$M$123</definedName>
    <definedName name="_xlnm.Print_Area" localSheetId="1">'FINANCIAL STATEMENTS'!$B$1:$I$109</definedName>
    <definedName name="_xlnm.Print_Area" localSheetId="4">FINANCIALSTATEMENTS!$B$1:$I$99</definedName>
    <definedName name="_xlnm.Print_Area" localSheetId="2">'RATIO COMPARISON'!$B$1:$O$37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9" l="1"/>
  <c r="E31" i="19"/>
  <c r="E33" i="19"/>
  <c r="E34" i="19"/>
  <c r="E44" i="19"/>
  <c r="E51" i="19"/>
  <c r="E52" i="19"/>
  <c r="E53" i="19"/>
  <c r="D88" i="25"/>
  <c r="J88" i="25"/>
  <c r="P88" i="25"/>
  <c r="D89" i="25"/>
  <c r="J89" i="25"/>
  <c r="P89" i="25"/>
  <c r="D90" i="25"/>
  <c r="J90" i="25"/>
  <c r="P90" i="25"/>
  <c r="D91" i="25"/>
  <c r="J91" i="25"/>
  <c r="P91" i="25"/>
  <c r="D92" i="25"/>
  <c r="J92" i="25"/>
  <c r="P92" i="25"/>
  <c r="C114" i="22"/>
  <c r="C115" i="22"/>
  <c r="C116" i="22"/>
  <c r="C117" i="22"/>
  <c r="C113" i="22"/>
  <c r="P92" i="22"/>
  <c r="P91" i="22"/>
  <c r="P90" i="22"/>
  <c r="P89" i="22"/>
  <c r="P88" i="22"/>
  <c r="J92" i="22"/>
  <c r="J91" i="22"/>
  <c r="J90" i="22"/>
  <c r="J89" i="22"/>
  <c r="J88" i="22"/>
  <c r="D92" i="22"/>
  <c r="D91" i="22"/>
  <c r="D90" i="22"/>
  <c r="D89" i="22"/>
  <c r="D88" i="22"/>
  <c r="I11" i="5"/>
  <c r="E227" i="19"/>
  <c r="E94" i="19"/>
  <c r="G222" i="19"/>
  <c r="G227" i="19"/>
  <c r="G94" i="19"/>
  <c r="I94" i="19"/>
  <c r="E125" i="19"/>
  <c r="G125" i="19"/>
  <c r="I125" i="19"/>
  <c r="G118" i="19"/>
  <c r="I118" i="19"/>
  <c r="K118" i="19"/>
  <c r="M118" i="19"/>
  <c r="K94" i="19"/>
  <c r="M94" i="19"/>
  <c r="M74" i="19"/>
  <c r="M86" i="19"/>
  <c r="E74" i="19"/>
  <c r="E86" i="19"/>
  <c r="E88" i="19"/>
  <c r="E105" i="19"/>
  <c r="G74" i="19"/>
  <c r="G86" i="19"/>
  <c r="G88" i="19"/>
  <c r="G105" i="19"/>
  <c r="I74" i="19"/>
  <c r="I86" i="19"/>
  <c r="I88" i="19"/>
  <c r="I105" i="19"/>
  <c r="K74" i="19"/>
  <c r="K86" i="19"/>
  <c r="K88" i="19"/>
  <c r="K105" i="19"/>
  <c r="E60" i="19"/>
  <c r="E63" i="19"/>
  <c r="G60" i="19"/>
  <c r="G63" i="19"/>
  <c r="I60" i="19"/>
  <c r="I63" i="19"/>
  <c r="K60" i="19"/>
  <c r="K63" i="19"/>
  <c r="M60" i="19"/>
  <c r="M63" i="19"/>
  <c r="K44" i="19"/>
  <c r="K51" i="19"/>
  <c r="G51" i="19"/>
  <c r="I51" i="19"/>
  <c r="M51" i="19"/>
  <c r="G44" i="19"/>
  <c r="I44" i="19"/>
  <c r="M44" i="19"/>
  <c r="G31" i="19"/>
  <c r="G33" i="19"/>
  <c r="I31" i="19"/>
  <c r="I33" i="19"/>
  <c r="M31" i="19"/>
  <c r="M33" i="19"/>
  <c r="K31" i="19"/>
  <c r="K33" i="19"/>
  <c r="G21" i="19"/>
  <c r="I21" i="19"/>
  <c r="K21" i="19"/>
  <c r="M21" i="19"/>
  <c r="I15" i="5"/>
  <c r="E209" i="19"/>
  <c r="E181" i="19"/>
  <c r="E182" i="19"/>
  <c r="E186" i="19"/>
  <c r="E173" i="19"/>
  <c r="I227" i="19"/>
  <c r="G209" i="19"/>
  <c r="I209" i="19"/>
  <c r="G181" i="19"/>
  <c r="G182" i="19"/>
  <c r="G186" i="19"/>
  <c r="G229" i="19"/>
  <c r="G232" i="19"/>
  <c r="I181" i="19"/>
  <c r="I182" i="19"/>
  <c r="I186" i="19"/>
  <c r="G173" i="19"/>
  <c r="I173" i="19"/>
  <c r="K227" i="19"/>
  <c r="K209" i="19"/>
  <c r="K181" i="19"/>
  <c r="K182" i="19"/>
  <c r="K186" i="19"/>
  <c r="M227" i="19"/>
  <c r="M209" i="19"/>
  <c r="M181" i="19"/>
  <c r="M182" i="19"/>
  <c r="M186" i="19"/>
  <c r="K173" i="19"/>
  <c r="M173" i="19"/>
  <c r="E56" i="1"/>
  <c r="F54" i="1"/>
  <c r="E70" i="1"/>
  <c r="G56" i="1"/>
  <c r="G70" i="1"/>
  <c r="I56" i="1"/>
  <c r="I62" i="1"/>
  <c r="J59" i="1"/>
  <c r="I70" i="1"/>
  <c r="I101" i="5"/>
  <c r="I107" i="5"/>
  <c r="I108" i="5"/>
  <c r="I110" i="5"/>
  <c r="I26" i="5"/>
  <c r="G101" i="5"/>
  <c r="G107" i="5"/>
  <c r="G108" i="5"/>
  <c r="G110" i="5"/>
  <c r="G58" i="5"/>
  <c r="G65" i="5"/>
  <c r="G25" i="5"/>
  <c r="I58" i="5"/>
  <c r="I12" i="5"/>
  <c r="I65" i="5"/>
  <c r="I25" i="5"/>
  <c r="I19" i="5"/>
  <c r="I90" i="5"/>
  <c r="I23" i="5"/>
  <c r="I77" i="5"/>
  <c r="I83" i="5"/>
  <c r="E101" i="5"/>
  <c r="E107" i="5"/>
  <c r="E108" i="5"/>
  <c r="E110" i="5"/>
  <c r="E58" i="5"/>
  <c r="E9" i="5"/>
  <c r="K9" i="4"/>
  <c r="E65" i="5"/>
  <c r="E24" i="5"/>
  <c r="K26" i="4"/>
  <c r="M26" i="4"/>
  <c r="E90" i="5"/>
  <c r="E77" i="5"/>
  <c r="E83" i="5"/>
  <c r="E22" i="5"/>
  <c r="K24" i="4"/>
  <c r="M24" i="4"/>
  <c r="E29" i="5"/>
  <c r="G90" i="5"/>
  <c r="G91" i="5"/>
  <c r="G23" i="5"/>
  <c r="E18" i="5"/>
  <c r="G17" i="5"/>
  <c r="I17" i="5"/>
  <c r="E17" i="5"/>
  <c r="K18" i="4"/>
  <c r="M18" i="4"/>
  <c r="G16" i="5"/>
  <c r="I16" i="5"/>
  <c r="E16" i="5"/>
  <c r="G15" i="5"/>
  <c r="E15" i="5"/>
  <c r="K16" i="4"/>
  <c r="M16" i="4"/>
  <c r="G77" i="5"/>
  <c r="G12" i="5"/>
  <c r="G11" i="5"/>
  <c r="E11" i="5"/>
  <c r="K11" i="4"/>
  <c r="M11" i="4"/>
  <c r="G10" i="5"/>
  <c r="E99" i="1"/>
  <c r="E101" i="1"/>
  <c r="G80" i="1"/>
  <c r="G81" i="1"/>
  <c r="I80" i="1"/>
  <c r="E80" i="1"/>
  <c r="G62" i="1"/>
  <c r="H60" i="1"/>
  <c r="H57" i="1"/>
  <c r="F53" i="1"/>
  <c r="J53" i="1"/>
  <c r="H53" i="1"/>
  <c r="I18" i="5"/>
  <c r="G18" i="5"/>
  <c r="I99" i="1"/>
  <c r="I101" i="1"/>
  <c r="I91" i="1"/>
  <c r="I32" i="4"/>
  <c r="I74" i="1"/>
  <c r="I81" i="1"/>
  <c r="I19" i="4"/>
  <c r="I18" i="4"/>
  <c r="G18" i="4"/>
  <c r="E18" i="4"/>
  <c r="O18" i="4"/>
  <c r="I17" i="4"/>
  <c r="I16" i="4"/>
  <c r="G16" i="4"/>
  <c r="E16" i="4"/>
  <c r="I10" i="4"/>
  <c r="E10" i="4"/>
  <c r="O28" i="4"/>
  <c r="I29" i="5"/>
  <c r="G29" i="5"/>
  <c r="E91" i="1"/>
  <c r="E32" i="4"/>
  <c r="E96" i="1"/>
  <c r="G99" i="1"/>
  <c r="G101" i="1"/>
  <c r="G33" i="4"/>
  <c r="O33" i="4"/>
  <c r="G96" i="1"/>
  <c r="I96" i="1"/>
  <c r="G91" i="1"/>
  <c r="G32" i="4"/>
  <c r="O32" i="4"/>
  <c r="E74" i="1"/>
  <c r="E24" i="4"/>
  <c r="O24" i="4"/>
  <c r="E19" i="4"/>
  <c r="G19" i="4"/>
  <c r="O19" i="4"/>
  <c r="K19" i="4"/>
  <c r="M19" i="4"/>
  <c r="E17" i="4"/>
  <c r="G17" i="4"/>
  <c r="K17" i="4"/>
  <c r="E11" i="4"/>
  <c r="O11" i="4"/>
  <c r="K32" i="4"/>
  <c r="M32" i="4"/>
  <c r="G83" i="5"/>
  <c r="G22" i="5"/>
  <c r="J52" i="1"/>
  <c r="H50" i="1"/>
  <c r="I12" i="4"/>
  <c r="H54" i="1"/>
  <c r="H49" i="1"/>
  <c r="G13" i="4"/>
  <c r="J49" i="1"/>
  <c r="I13" i="4"/>
  <c r="M13" i="4"/>
  <c r="J55" i="1"/>
  <c r="F51" i="1"/>
  <c r="E12" i="4"/>
  <c r="G74" i="1"/>
  <c r="J50" i="1"/>
  <c r="J51" i="1"/>
  <c r="J54" i="1"/>
  <c r="F52" i="1"/>
  <c r="H51" i="1"/>
  <c r="H52" i="1"/>
  <c r="H55" i="1"/>
  <c r="G10" i="4"/>
  <c r="O10" i="4"/>
  <c r="G12" i="4"/>
  <c r="O12" i="4"/>
  <c r="E20" i="4"/>
  <c r="O20" i="4"/>
  <c r="E26" i="4"/>
  <c r="O26" i="4"/>
  <c r="E25" i="4"/>
  <c r="O25" i="4"/>
  <c r="O17" i="4"/>
  <c r="G19" i="5"/>
  <c r="I27" i="4"/>
  <c r="I26" i="4"/>
  <c r="J58" i="1"/>
  <c r="J61" i="1"/>
  <c r="J56" i="1"/>
  <c r="J60" i="1"/>
  <c r="I20" i="4"/>
  <c r="E91" i="5"/>
  <c r="H59" i="1"/>
  <c r="G27" i="4"/>
  <c r="O27" i="4"/>
  <c r="G20" i="4"/>
  <c r="H58" i="1"/>
  <c r="G26" i="4"/>
  <c r="I22" i="5"/>
  <c r="K33" i="4"/>
  <c r="M33" i="4"/>
  <c r="E34" i="4"/>
  <c r="E33" i="4"/>
  <c r="E35" i="4"/>
  <c r="O16" i="4"/>
  <c r="G35" i="4"/>
  <c r="O35" i="4"/>
  <c r="G34" i="4"/>
  <c r="O34" i="4"/>
  <c r="I34" i="4"/>
  <c r="I35" i="4"/>
  <c r="I33" i="4"/>
  <c r="I24" i="4"/>
  <c r="E81" i="1"/>
  <c r="E112" i="5"/>
  <c r="E115" i="5"/>
  <c r="E32" i="5"/>
  <c r="K35" i="4"/>
  <c r="M35" i="4"/>
  <c r="E26" i="5"/>
  <c r="K28" i="4"/>
  <c r="M28" i="4"/>
  <c r="G24" i="4"/>
  <c r="G25" i="4"/>
  <c r="G26" i="5"/>
  <c r="G112" i="5"/>
  <c r="G115" i="5"/>
  <c r="G31" i="5"/>
  <c r="G11" i="4"/>
  <c r="I11" i="4"/>
  <c r="E27" i="4"/>
  <c r="E23" i="5"/>
  <c r="K25" i="4"/>
  <c r="M25" i="4"/>
  <c r="I25" i="4"/>
  <c r="G32" i="5"/>
  <c r="F50" i="1"/>
  <c r="E31" i="5"/>
  <c r="K34" i="4"/>
  <c r="M34" i="4"/>
  <c r="H61" i="1"/>
  <c r="F49" i="1"/>
  <c r="E13" i="4"/>
  <c r="O13" i="4"/>
  <c r="M17" i="4"/>
  <c r="J57" i="1"/>
  <c r="I9" i="5"/>
  <c r="F55" i="1"/>
  <c r="E62" i="1"/>
  <c r="E19" i="5"/>
  <c r="K20" i="4"/>
  <c r="M20" i="4"/>
  <c r="E12" i="5"/>
  <c r="K12" i="4"/>
  <c r="M12" i="4"/>
  <c r="I24" i="5"/>
  <c r="I112" i="5"/>
  <c r="I115" i="5"/>
  <c r="H56" i="1"/>
  <c r="G24" i="5"/>
  <c r="G9" i="5"/>
  <c r="M34" i="19"/>
  <c r="I91" i="5"/>
  <c r="E25" i="5"/>
  <c r="K27" i="4"/>
  <c r="M27" i="4"/>
  <c r="E10" i="5"/>
  <c r="K10" i="4"/>
  <c r="M10" i="4"/>
  <c r="I10" i="5"/>
  <c r="F56" i="1"/>
  <c r="K34" i="19"/>
  <c r="E229" i="19"/>
  <c r="E232" i="19"/>
  <c r="M229" i="19"/>
  <c r="I229" i="19"/>
  <c r="I232" i="19"/>
  <c r="K229" i="19"/>
  <c r="K232" i="19"/>
  <c r="M232" i="19"/>
  <c r="K52" i="19"/>
  <c r="G52" i="19"/>
  <c r="M88" i="19"/>
  <c r="M105" i="19"/>
  <c r="M119" i="19"/>
  <c r="M125" i="19"/>
  <c r="M52" i="19"/>
  <c r="I52" i="19"/>
  <c r="K45" i="19"/>
  <c r="I34" i="19"/>
  <c r="G34" i="19"/>
  <c r="G134" i="19"/>
  <c r="E134" i="19"/>
  <c r="M134" i="19"/>
  <c r="K134" i="19"/>
  <c r="I134" i="19"/>
  <c r="I119" i="19"/>
  <c r="E119" i="19"/>
  <c r="G119" i="19"/>
  <c r="K119" i="19"/>
  <c r="K125" i="19"/>
  <c r="G45" i="19"/>
  <c r="I45" i="19"/>
  <c r="M45" i="19"/>
  <c r="E45" i="19"/>
  <c r="I9" i="1"/>
  <c r="I9" i="4"/>
  <c r="M9" i="4"/>
  <c r="G9" i="1"/>
  <c r="G9" i="4"/>
  <c r="E9" i="1"/>
  <c r="E9" i="4"/>
  <c r="O9" i="4"/>
  <c r="I31" i="5"/>
  <c r="I32" i="5"/>
  <c r="F58" i="1"/>
  <c r="F57" i="1"/>
  <c r="F61" i="1"/>
  <c r="F60" i="1"/>
  <c r="F59" i="1"/>
  <c r="E64" i="19"/>
  <c r="G64" i="19"/>
  <c r="K64" i="19"/>
  <c r="I64" i="19"/>
  <c r="K53" i="19"/>
  <c r="G53" i="19"/>
  <c r="I53" i="19"/>
  <c r="M64" i="19"/>
  <c r="M53" i="19"/>
</calcChain>
</file>

<file path=xl/sharedStrings.xml><?xml version="1.0" encoding="utf-8"?>
<sst xmlns="http://schemas.openxmlformats.org/spreadsheetml/2006/main" count="615" uniqueCount="375">
  <si>
    <t>Apple Inc</t>
  </si>
  <si>
    <t>An Analysis of Apple Stock Potential</t>
  </si>
  <si>
    <t>Presented by:  Ryan Carreon and Nik Heisinger</t>
  </si>
  <si>
    <t>About Apple</t>
  </si>
  <si>
    <t>The Company designs, manufactures, and markets mobile communication and media devices, personal computers, and
portable digital music players, and sells a variety of related software, services, accessories, networking solutions, and thirdparty
digital content and applications. The Company’s products and services include iPhone®, iPad®, Mac®, iPod®, Apple
TV®, a portfolio of consumer and professional software applications, the iOS and OS X® operating systems, iCloud®, and a
variety of accessory, service and support offerings. In September 2014, the Company announced Apple Watch™, which is
expected to be available in early calendar year 2015, and Apple Pay™, which became available in the U.S. in October 2014.
The Company also sells and delivers digital content and applications through the iTunes Store®, App Store™, iBooks Store™
and Mac App Store. The Company sells its products worldwide through its retail stores, online stores and direct sales force, as
well as through third-party cellular network carriers, wholesalers, retailers and value-added resellers. In addition, the Company
sells a variety of third-party iPhone, iPad, Mac and iPod compatible products, including application software, and various
accessories, through its online and retail stores. The Company sells to consumers, small and mid-sized businesses (“SMB”)
and education, enterprise and government customers. The Company’s fiscal year is the 52 or 53-week period that ends on the
last Saturday of September. The Company is a California corporation established in 1977.</t>
  </si>
  <si>
    <t>Mission Statement: Apple designs Macs, the best personal computers in the world, along with OS X, iLife, iWork and professional software. Apple leads the digital music revolution with its iPods and iTunes online store. Apple has reinvented the mobile phone with its revolutionary iPhone and App Store, and is defining the future of mobile media and computing devices with iPad.</t>
  </si>
  <si>
    <t>History: Intel, founded in 1968 to build computer memory products, introduced the world's first microprocessor in 1971. Intel has an employee base of 82,500 (as of 2010) with about 55% of those employees living in the United States.</t>
  </si>
  <si>
    <t>Objectives: 
 200 million to 250 million units of iPhone 6, iPhone 6 Plus and Apple Watch after the company asked suppliers to prepare chips for the devices. Deducting the 30 million to 40 million chips for the upcoming Apple Watch, the shipments will be just enough to produce over 200 million units of iPhone 6 and iPhone 6 Plus.</t>
  </si>
  <si>
    <t>Values: 
 Different kinds of people
 Make a difference in the world
 honor Indivividuality 
 Best work of our lives</t>
  </si>
  <si>
    <t>Board of Directors</t>
  </si>
  <si>
    <t>CEO: Tim Cook is the CEO of Apple and serves on its Board of Directors.
Before being named CEO in August 2011, Tim was Apple's Chief Operating Officer and was responsible for all of the company’s worldwide sales and operations, including end-to-end management of Apple’s supply chain, sales activities, and service and support in all markets and countries. He also headed Apple’s Macintosh division and played a key role in the continued development of strategic reseller and supplier relationships, ensuring flexibility in response to an increasingly demanding marketplace. Prior to joining Apple, Tim was vice president of Corporate Materials for Compaq and was responsible for procuring and managing all of Compaq’s product inventory. Previous to his work at Compaq, Tim was the chief operating officer of the Reseller Division at Intelligent Electronics.</t>
  </si>
  <si>
    <t>Executive Vice President: Andy D. Bryant is executive vice president, Technology, Manufacturing and Enterprise Services, and chief administrative officer of Intel Corporation. He is responsible for technology development and manufacturing, financial operations, human resources, information technology and e-business functions and activities worldwide.</t>
  </si>
  <si>
    <t>Executive Vice President: Angela Ahrendts is Apple's senior vice president of retail and online stores, reporting to CEO Tim Cook. Angela is responsible for the operation and expansion of Apple retail and online stores, which have redefined the shopping experience for hundreds of millions of customers around the world. Apple retail stores set the standard for customer service with innovative features like the Genius Bar, personal setup and one-to-one personal training to help customers get the most out of their Apple products. Angela joined Apple from Burberry, where she served as CEO and led the company through a period of outstanding global growth. Prior to Burberry, she was executive vice president at Liz Claiborne Inc., and earlier in her career she served as president of Donna Karan International.</t>
  </si>
  <si>
    <t>Board Of Directors</t>
  </si>
  <si>
    <t>Arthur D Levinson, Ph. D.</t>
  </si>
  <si>
    <t>Tim Cook</t>
  </si>
  <si>
    <t>Chairman of the Board, Apple</t>
  </si>
  <si>
    <t>CEO</t>
  </si>
  <si>
    <t>Former Chairman and CEO</t>
  </si>
  <si>
    <t>Apple</t>
  </si>
  <si>
    <t>Genentech</t>
  </si>
  <si>
    <t>Andrea Jung</t>
  </si>
  <si>
    <t>Ronald D Sugar, Ph.D.</t>
  </si>
  <si>
    <t>President and CEO</t>
  </si>
  <si>
    <t>Grameen America, Inc.</t>
  </si>
  <si>
    <t>Northrop Grumman</t>
  </si>
  <si>
    <t>Albert Gore Jr.</t>
  </si>
  <si>
    <t>Susan L wagner</t>
  </si>
  <si>
    <t>Former Vice President of the United States</t>
  </si>
  <si>
    <t xml:space="preserve">Co-founder and Director </t>
  </si>
  <si>
    <t>BlackRock</t>
  </si>
  <si>
    <t>Rober A Iger</t>
  </si>
  <si>
    <t>Chairman and CEO</t>
  </si>
  <si>
    <t>The Walt Disney Company</t>
  </si>
  <si>
    <t xml:space="preserve"> AAPL RATIOS</t>
  </si>
  <si>
    <t>Short term solvency ratios</t>
  </si>
  <si>
    <t xml:space="preserve">  </t>
  </si>
  <si>
    <t>Current Ratio</t>
  </si>
  <si>
    <t>Quick Ratio</t>
  </si>
  <si>
    <t>Cash Ratio</t>
  </si>
  <si>
    <t>Net Working Capital to Current Liabilities</t>
  </si>
  <si>
    <t>Asset Utilization or Turnover ratios</t>
  </si>
  <si>
    <t>Average Collection Period</t>
  </si>
  <si>
    <t>Inventory Turnover Ratios</t>
  </si>
  <si>
    <t>Receivable Turnover</t>
  </si>
  <si>
    <t xml:space="preserve">Fixed Asset Turnover </t>
  </si>
  <si>
    <t>Total Asset Turnover</t>
  </si>
  <si>
    <t>Financial Leverage ratios</t>
  </si>
  <si>
    <t>Total Debt Ratio (TD/TA)</t>
  </si>
  <si>
    <t>Debt/Equity</t>
  </si>
  <si>
    <t>Equity Ratio (TE/TA)</t>
  </si>
  <si>
    <t>Long-term Debt Ratio (LTD/TA)</t>
  </si>
  <si>
    <t>Times Interest Earned Ratio (EBIT/TI) there are no interest payments</t>
  </si>
  <si>
    <t>Profitability ratios</t>
  </si>
  <si>
    <t xml:space="preserve">Gross Profit Margin </t>
  </si>
  <si>
    <t>Net Profit Margin</t>
  </si>
  <si>
    <t>ROA (NI/TA)</t>
  </si>
  <si>
    <t>ROE (NI/TE)</t>
  </si>
  <si>
    <t>ROEWGW (NI/TEWGW): This accounts for Goodwill</t>
  </si>
  <si>
    <t>Market value ratios</t>
  </si>
  <si>
    <t>Price/Earnings Ratio</t>
  </si>
  <si>
    <t>FINANCIAL STATEMENTS</t>
  </si>
  <si>
    <t>Balance Sheet for AAPL</t>
  </si>
  <si>
    <t>Three Years Ended September 29, 2014</t>
  </si>
  <si>
    <t>(In Millions, Except Par Value)</t>
  </si>
  <si>
    <t>Assets</t>
  </si>
  <si>
    <t>Current Assets:</t>
  </si>
  <si>
    <t>Cash and cash equivalents</t>
  </si>
  <si>
    <t>Short-term marketable securities</t>
  </si>
  <si>
    <t>Accounts receivable, less allowances of $98 and $53, respectively</t>
  </si>
  <si>
    <t>Inventories</t>
  </si>
  <si>
    <t>Deferred tax assets</t>
  </si>
  <si>
    <t>Vendor non trade receivables</t>
  </si>
  <si>
    <t>Other current assets</t>
  </si>
  <si>
    <t>Total current assets</t>
  </si>
  <si>
    <t>Long term marketable securities</t>
  </si>
  <si>
    <t>Property, plant and equipment, net</t>
  </si>
  <si>
    <t>Goodwill</t>
  </si>
  <si>
    <t>Acquired intangible assets, net</t>
  </si>
  <si>
    <t>Other long-term assets</t>
  </si>
  <si>
    <t>Total assets</t>
  </si>
  <si>
    <t>Liabilities and stockholders' equity</t>
  </si>
  <si>
    <t>Current Liabilities</t>
  </si>
  <si>
    <t>Accounts payable</t>
  </si>
  <si>
    <t>Accrued expenses</t>
  </si>
  <si>
    <t>Deferred revenue</t>
  </si>
  <si>
    <t>Commercial paper</t>
  </si>
  <si>
    <t>Total current liabilities</t>
  </si>
  <si>
    <t>Defered revenue- non-current</t>
  </si>
  <si>
    <t>Long-term debt</t>
  </si>
  <si>
    <t>Other non-current liabilities</t>
  </si>
  <si>
    <t>Total Liabilities</t>
  </si>
  <si>
    <t>Stockholders' equity:</t>
  </si>
  <si>
    <t>Common stock and additional paid-in capital, $0.00001 par value, 12,,600,000 shares authorized; 5,866,161 issued and 6,294,494 outstanding, respectively…</t>
  </si>
  <si>
    <t>Accumulated other comprehensive income (loss)</t>
  </si>
  <si>
    <t>Retained earnings</t>
  </si>
  <si>
    <t>Total stockholders' equity</t>
  </si>
  <si>
    <t>Total liabilities and stockholders' equity</t>
  </si>
  <si>
    <t>Income Statement</t>
  </si>
  <si>
    <t>Three Years Ended December 25, 2010</t>
  </si>
  <si>
    <t>(In Millions, Except Per Share Data)</t>
  </si>
  <si>
    <t>Net revenue</t>
  </si>
  <si>
    <t>Cost of sales</t>
  </si>
  <si>
    <t>Gross margin</t>
  </si>
  <si>
    <t>Research and development</t>
  </si>
  <si>
    <t>Selling , general and administrative</t>
  </si>
  <si>
    <t>Restructuring and asset impairment charges</t>
  </si>
  <si>
    <t>Amortization of acquisition-related intangibles</t>
  </si>
  <si>
    <t>Operating expenses</t>
  </si>
  <si>
    <t>Operating income (EBIT)</t>
  </si>
  <si>
    <t>Other Income</t>
  </si>
  <si>
    <t>Income before taxes</t>
  </si>
  <si>
    <t>Provision for taxes</t>
  </si>
  <si>
    <t>Net income</t>
  </si>
  <si>
    <t>Basic earnings per common share</t>
  </si>
  <si>
    <t>Diluted earnings per common share</t>
  </si>
  <si>
    <t>Weighted average common shares outstanding:</t>
  </si>
  <si>
    <t>Basic</t>
  </si>
  <si>
    <t>Diluted</t>
  </si>
  <si>
    <t>RATIO COMPARISON</t>
  </si>
  <si>
    <t>COMMENTARY</t>
  </si>
  <si>
    <t>MICRO</t>
  </si>
  <si>
    <t>Cross-Sectional</t>
  </si>
  <si>
    <t>Time-Series</t>
  </si>
  <si>
    <t>Solvency</t>
  </si>
  <si>
    <t>Current Assets/Current Liabilities</t>
  </si>
  <si>
    <t>Quick Ratio (Acid Test)</t>
  </si>
  <si>
    <t>Current Assets - Inventory/Current Liabilities</t>
  </si>
  <si>
    <t>Cash/Current Liabilities</t>
  </si>
  <si>
    <t>Net. Capital to Current Liabilities</t>
  </si>
  <si>
    <t>Networking Capital/Current Liabilities</t>
  </si>
  <si>
    <t>Cash as a % of Current Assets</t>
  </si>
  <si>
    <t>Efficiency</t>
  </si>
  <si>
    <t>Accounts Receivable/(Sales / 360)</t>
  </si>
  <si>
    <t>Inventory Turnover</t>
  </si>
  <si>
    <t>Total Revenues/Inventory</t>
  </si>
  <si>
    <t>Total Revenues/Accounts Receivable</t>
  </si>
  <si>
    <t>Fixed Asset Turnover</t>
  </si>
  <si>
    <t>Total Revenues/Fixed Assets</t>
  </si>
  <si>
    <t>Total Revenues/Total Assets</t>
  </si>
  <si>
    <t>Financial Leverage Ratios</t>
  </si>
  <si>
    <t xml:space="preserve">Total Debt Ratio </t>
  </si>
  <si>
    <t>Total Debt/Total Assets</t>
  </si>
  <si>
    <t>Debt-Equity Ratio</t>
  </si>
  <si>
    <t>Total Debt/Total Equity</t>
  </si>
  <si>
    <t>Equity Ratio</t>
  </si>
  <si>
    <t>Total Equity/Total Assets</t>
  </si>
  <si>
    <t>Long-term Debt / Total Assets</t>
  </si>
  <si>
    <t>Times Interest Earned</t>
  </si>
  <si>
    <t>EBIT/Total Interest Payments</t>
  </si>
  <si>
    <t>Profitability</t>
  </si>
  <si>
    <t>Gross Profit Margin (GPM)</t>
  </si>
  <si>
    <t>Gross Profits/Net Operating Income</t>
  </si>
  <si>
    <t>Net Profit Margin (NPM)</t>
  </si>
  <si>
    <t>Net Profits/Net Operating Income</t>
  </si>
  <si>
    <t>Return on Total Assets (ROA)</t>
  </si>
  <si>
    <t>Net Income/Total Assets</t>
  </si>
  <si>
    <t>Return on Equity (ROE)</t>
  </si>
  <si>
    <t>RETURN ON EQUITY</t>
  </si>
  <si>
    <t xml:space="preserve">             Microsoft (MSFT)</t>
  </si>
  <si>
    <t>RATIOS</t>
  </si>
  <si>
    <t>Times Interest Earned Ratio (EBIT/TI)</t>
  </si>
  <si>
    <t>Balance Sheet</t>
  </si>
  <si>
    <t>Short-term investments</t>
  </si>
  <si>
    <t>Accounts Receivable, Net</t>
  </si>
  <si>
    <t>Deferred Income Taxes</t>
  </si>
  <si>
    <t>Other</t>
  </si>
  <si>
    <t>Long Term Assets:</t>
  </si>
  <si>
    <t>Equity and other investments</t>
  </si>
  <si>
    <t>Intangible Assets</t>
  </si>
  <si>
    <t>Other long term assets</t>
  </si>
  <si>
    <t>Accounts Payable</t>
  </si>
  <si>
    <t>Short term debt</t>
  </si>
  <si>
    <t>Current Portion long term debt</t>
  </si>
  <si>
    <t>Accrued compensation</t>
  </si>
  <si>
    <t>Income Taxes</t>
  </si>
  <si>
    <t>Short term unearned revenue</t>
  </si>
  <si>
    <t>Securities lending payable</t>
  </si>
  <si>
    <t>Long term unearned revenue</t>
  </si>
  <si>
    <t>Other long-term liabilities</t>
  </si>
  <si>
    <r>
      <t>Common stock and paid-in capital – shares authorized 24,000; outstanding </t>
    </r>
    <r>
      <rPr>
        <sz val="13"/>
        <color indexed="8"/>
        <rFont val="Segoe UI Semibold"/>
        <family val="2"/>
      </rPr>
      <t>8,239</t>
    </r>
    <r>
      <rPr>
        <sz val="13"/>
        <color indexed="8"/>
        <rFont val="Arial"/>
        <family val="2"/>
      </rPr>
      <t> and 8,328</t>
    </r>
  </si>
  <si>
    <t>Retained Earnings</t>
  </si>
  <si>
    <t>Accumulated other comprehensive income</t>
  </si>
  <si>
    <t>Cost of revenue</t>
  </si>
  <si>
    <t>Sales and marketing</t>
  </si>
  <si>
    <t>General and administrative</t>
  </si>
  <si>
    <t>Goodwill impairment</t>
  </si>
  <si>
    <t>Integration and restructuring</t>
  </si>
  <si>
    <t>Total</t>
  </si>
  <si>
    <t>Operating income</t>
  </si>
  <si>
    <t>Net Income</t>
  </si>
  <si>
    <t>Dilluted earnings per common share</t>
  </si>
  <si>
    <t>Dilluted</t>
  </si>
  <si>
    <t>Five Years Ended August 31, 2023</t>
  </si>
  <si>
    <t>(RM'000)</t>
  </si>
  <si>
    <t>Non-current Assets:</t>
  </si>
  <si>
    <t>Property, plant and equipment</t>
  </si>
  <si>
    <t>Land use rights</t>
  </si>
  <si>
    <t>Right-of-use assets</t>
  </si>
  <si>
    <t>Investment properties</t>
  </si>
  <si>
    <t>Investment in an associate</t>
  </si>
  <si>
    <t>Biological assets</t>
  </si>
  <si>
    <t>Investment securities: Unquoted investments</t>
  </si>
  <si>
    <t>Intangible assets</t>
  </si>
  <si>
    <t>Total non-current assets</t>
  </si>
  <si>
    <t>Trade and other receivables</t>
  </si>
  <si>
    <t>Tax recoverable</t>
  </si>
  <si>
    <t>Investment securities: Money market funds</t>
  </si>
  <si>
    <t>Investment securities: Debt securities</t>
  </si>
  <si>
    <t>Derivative financial instruments</t>
  </si>
  <si>
    <t>Cash and bank balances</t>
  </si>
  <si>
    <t>Assets held for sale</t>
  </si>
  <si>
    <t>Equity and liabilities</t>
  </si>
  <si>
    <t>Current Liabilities:</t>
  </si>
  <si>
    <t>Loans and borrowings</t>
  </si>
  <si>
    <t>Trade and other payables</t>
  </si>
  <si>
    <t>Contract liabilities</t>
  </si>
  <si>
    <t>Lease liabilities</t>
  </si>
  <si>
    <t>Income tax payable</t>
  </si>
  <si>
    <t>Net current assets</t>
  </si>
  <si>
    <t>Non-current Liabilities:</t>
  </si>
  <si>
    <t>Deferred tax liabilities</t>
  </si>
  <si>
    <t>Provisions</t>
  </si>
  <si>
    <t>Total non-current liabilities</t>
  </si>
  <si>
    <t>Total liabilities</t>
  </si>
  <si>
    <t>Net assets</t>
  </si>
  <si>
    <t>Equity attributable to owners of the Company</t>
  </si>
  <si>
    <t>Share capital</t>
  </si>
  <si>
    <t>Treasury shares</t>
  </si>
  <si>
    <t>Other reserves</t>
  </si>
  <si>
    <t>Perpetual Sukuk</t>
  </si>
  <si>
    <t>Non-controlling interests</t>
  </si>
  <si>
    <t>Total equity</t>
  </si>
  <si>
    <t>Total equity and liabilities</t>
  </si>
  <si>
    <t>(RM'000, Except Per Share Data)</t>
  </si>
  <si>
    <t>Revenue</t>
  </si>
  <si>
    <t>Gross profit</t>
  </si>
  <si>
    <t>Other items of income:</t>
  </si>
  <si>
    <t>Interest income</t>
  </si>
  <si>
    <t>Other income</t>
  </si>
  <si>
    <t>Other items of expense:</t>
  </si>
  <si>
    <t>Distribution and selling costs</t>
  </si>
  <si>
    <t>Administrative and general expenses</t>
  </si>
  <si>
    <t>Impairment losses on goodwill, property, plant and</t>
  </si>
  <si>
    <t>equipment and right-of-use assets</t>
  </si>
  <si>
    <t>Property, plant and equipment written off</t>
  </si>
  <si>
    <t>Finance costs</t>
  </si>
  <si>
    <t>Share of results of an associate</t>
  </si>
  <si>
    <t>(Loss)/profit before tax</t>
  </si>
  <si>
    <t>Income tax credit/(expense)</t>
  </si>
  <si>
    <t>(Loss)/profit net of tax</t>
  </si>
  <si>
    <t>(Loss)/profit attributable to:</t>
  </si>
  <si>
    <t>Owners of the parent</t>
  </si>
  <si>
    <t>Holders of Perpetual Sukuk</t>
  </si>
  <si>
    <t>(Loss)/earnings per share attributable to owners of the parent (sen)</t>
  </si>
  <si>
    <t>Statements of Comprehensive Income</t>
  </si>
  <si>
    <t>Other comprehensive (loss)/income:</t>
  </si>
  <si>
    <t>Items that may be reclassified subsequently to profit or loss:</t>
  </si>
  <si>
    <t>Net movement on debt securities at fair value through other</t>
  </si>
  <si>
    <t>comprehensive income</t>
  </si>
  <si>
    <t>Cash flow hedge</t>
  </si>
  <si>
    <t>Foreign currency translation differences of foreign operations</t>
  </si>
  <si>
    <t>Revaluation of right-of-use assets upon transfer of properties</t>
  </si>
  <si>
    <t>to investment properties</t>
  </si>
  <si>
    <t>Revaluation of property, plant and equipment upon</t>
  </si>
  <si>
    <t>transfer of properties to investment properties</t>
  </si>
  <si>
    <t>Income tax effect relating to the components of other</t>
  </si>
  <si>
    <t>Other comprehensive income/(loss) for the year, net of tax</t>
  </si>
  <si>
    <t>Total comprehensive (loss)/income for the year</t>
  </si>
  <si>
    <t>Total comprehensive (loss)/income attributable to:</t>
  </si>
  <si>
    <t>Statements of Cash Flows</t>
  </si>
  <si>
    <t>Operating activities</t>
  </si>
  <si>
    <t>Adjustments for:</t>
  </si>
  <si>
    <t>Gross dividends</t>
  </si>
  <si>
    <t>Depreciation of property, plant and equipment</t>
  </si>
  <si>
    <t>Depreciation of right-of-use assets</t>
  </si>
  <si>
    <t>Amortisation of land use rights</t>
  </si>
  <si>
    <t>Amortisation of intangible assets</t>
  </si>
  <si>
    <t>Loss/(gain) on disposal of property, plant and equipment</t>
  </si>
  <si>
    <t>Revaluation loss of property, plant and equipment</t>
  </si>
  <si>
    <t xml:space="preserve">Net loss from fair value remeasurement on investment </t>
  </si>
  <si>
    <t>properties</t>
  </si>
  <si>
    <t>Gain on disposal of land use right</t>
  </si>
  <si>
    <t>Gain on disposal of right-of-use assets</t>
  </si>
  <si>
    <t>Gain on lease modifications</t>
  </si>
  <si>
    <t>Gain on lease termination</t>
  </si>
  <si>
    <t>Bad debts written off</t>
  </si>
  <si>
    <t>Gain on disposal of debt securities</t>
  </si>
  <si>
    <t>Gain on disposal of money market funds</t>
  </si>
  <si>
    <t>Net allowance for expected credit loss</t>
  </si>
  <si>
    <t>Impairment of goodwill</t>
  </si>
  <si>
    <t>Impairment of assets held for sales</t>
  </si>
  <si>
    <t>Impairment of property, plant and equipment</t>
  </si>
  <si>
    <t>Impairment of right-of-use assets</t>
  </si>
  <si>
    <t>Inventories written off</t>
  </si>
  <si>
    <t xml:space="preserve">(Reversal)/allowance for inventories written down on </t>
  </si>
  <si>
    <t>unsold goods</t>
  </si>
  <si>
    <t>Biological assets written off</t>
  </si>
  <si>
    <t>Shares granted under ESGP</t>
  </si>
  <si>
    <t>Share options granted under ESOS</t>
  </si>
  <si>
    <t>Unrealised foreign exchange loss/(gain)</t>
  </si>
  <si>
    <t>Net fair value loss on derivative financial instruments</t>
  </si>
  <si>
    <t>Net fair value loss on investment securities at fair</t>
  </si>
  <si>
    <t>value through profit or loss</t>
  </si>
  <si>
    <t>Impairment loss on investment in subsidiaries</t>
  </si>
  <si>
    <t>Addition/(reversal) of impairment loss on other receivables</t>
  </si>
  <si>
    <t>Total adjustments</t>
  </si>
  <si>
    <t>Operating cash flows before changes in working capital</t>
  </si>
  <si>
    <t>Changes in working capital:</t>
  </si>
  <si>
    <t>Receivables</t>
  </si>
  <si>
    <t>Payables</t>
  </si>
  <si>
    <t>Total changes in working capital</t>
  </si>
  <si>
    <t>Cash flows (used in)/generated from operations</t>
  </si>
  <si>
    <t>Interest paid</t>
  </si>
  <si>
    <t>Income taxes paid</t>
  </si>
  <si>
    <t>Income taxes refund</t>
  </si>
  <si>
    <t>Net cash flows generated from operating activities</t>
  </si>
  <si>
    <t>Investing activities</t>
  </si>
  <si>
    <t>Purchase of property, plant and equipment</t>
  </si>
  <si>
    <t>Additions to investment properties</t>
  </si>
  <si>
    <t>Purchase of land use rights</t>
  </si>
  <si>
    <t>Purchase of right-of-use assets</t>
  </si>
  <si>
    <t>Purchase of intangible assets</t>
  </si>
  <si>
    <t>Purchase of biological assets</t>
  </si>
  <si>
    <t>Placement of money market funds</t>
  </si>
  <si>
    <t>Withdrawal of money market funds</t>
  </si>
  <si>
    <t>Purchase of debt securities</t>
  </si>
  <si>
    <t>Proceeds from disposal of debt securities</t>
  </si>
  <si>
    <t>Proceeds from disposal of right-of-use assets</t>
  </si>
  <si>
    <t>Interest received</t>
  </si>
  <si>
    <t>Net increase in bank balances pledged with banks</t>
  </si>
  <si>
    <t>Decrease/(Increase) in monies held in debt service reserve account</t>
  </si>
  <si>
    <t>Dividends from subsidiaries</t>
  </si>
  <si>
    <t>Proceeds from disposal of property, plant and</t>
  </si>
  <si>
    <t>equipment</t>
  </si>
  <si>
    <t>Additions to investment in subsidiaries</t>
  </si>
  <si>
    <t>Net cash outflow on acquisition of subsidiaries</t>
  </si>
  <si>
    <t>Repayment from subsidiaries</t>
  </si>
  <si>
    <t>Net cash flows (used in)/generated from investing activities</t>
  </si>
  <si>
    <t>Financing activities</t>
  </si>
  <si>
    <t>Proceeds from issuance of ordinary shares pursuant to</t>
  </si>
  <si>
    <t>ESOS</t>
  </si>
  <si>
    <t>Transaction cost</t>
  </si>
  <si>
    <t>Dividends paid on ordinary shares</t>
  </si>
  <si>
    <t>Dividends paid on NCI</t>
  </si>
  <si>
    <t>Issuance of shares to NCI</t>
  </si>
  <si>
    <t>Repayment of loans and borrowings</t>
  </si>
  <si>
    <t>Drawdown of loans and borrowings</t>
  </si>
  <si>
    <t>Proceeds from issuance of exchangeable bonds</t>
  </si>
  <si>
    <t>Redemption of Perpetual Sukuk</t>
  </si>
  <si>
    <t>Distribution paid to holders of Perpetual Sukuk</t>
  </si>
  <si>
    <t>Proceeds from part disposal of equity interest in a</t>
  </si>
  <si>
    <t>subsidiary company</t>
  </si>
  <si>
    <t>Payment of principal portion of lease liabilities</t>
  </si>
  <si>
    <t>Purchase of treasury shares</t>
  </si>
  <si>
    <t>Net cash flows generated from/(used in) financing activities</t>
  </si>
  <si>
    <t>Net decrease in cash and cash equivalents</t>
  </si>
  <si>
    <t>Effect of changes in foreign exchange rate</t>
  </si>
  <si>
    <t>Cash and cash equivalents at the beginning of each year</t>
  </si>
  <si>
    <t>Cash and cash equivalents at 31 August</t>
  </si>
  <si>
    <t>Year</t>
  </si>
  <si>
    <t>Ratio</t>
  </si>
  <si>
    <t>Total Debt Ratio</t>
  </si>
  <si>
    <t>Long-term Debt Ratio</t>
  </si>
  <si>
    <t>ROA</t>
  </si>
  <si>
    <t>ROE</t>
  </si>
  <si>
    <t>Total Assets</t>
  </si>
  <si>
    <t>Total Liabilites</t>
  </si>
  <si>
    <t>Total Equity and Liabilities</t>
  </si>
  <si>
    <t>Non-current Assets</t>
  </si>
  <si>
    <t>Current Assets</t>
  </si>
  <si>
    <t>Non-current liabilities</t>
  </si>
  <si>
    <t>Current liabilities</t>
  </si>
  <si>
    <t>Total Equity</t>
  </si>
  <si>
    <t>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</si>
</sst>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5" formatCode="0_);\(0\)"/>
    <numFmt numFmtId="166" formatCode="#,##0.0000_);\(#,##0.0000\)"/>
    <numFmt numFmtId="167" formatCode="#,##0.000;\-#,##0.000"/>
    <numFmt numFmtId="168" formatCode="#,##0.0000;\-#,##0.0000"/>
    <numFmt numFmtId="169" formatCode="#,##0;\(#,##0\)"/>
    <numFmt numFmtId="170" formatCode="_(* #,##0_);_(* \(#,##0\);_(* &quot;-&quot;??_);_(@_)"/>
    <numFmt numFmtId="171" formatCode="_-* #,##0_-;\-* #,##0_-;_-* &quot;-&quot;??_-;_-@_-"/>
    <numFmt numFmtId="172" formatCode="#,##0;\(#,##0\);&quot;-&quot;"/>
    <numFmt numFmtId="173" formatCode="#,##0.00;\(#,##0.00\);&quot;-&quot;"/>
  </numFmts>
  <fonts count="53" x14ac:knownFonts="1">
    <font>
      <sz val="11"/>
      <color theme="1"/>
      <name val="Calibri"/>
      <family val="2"/>
      <scheme val="minor"/>
    </font>
    <font>
      <sz val="10"/>
      <name val="Arial"/>
      <family val="2"/>
    </font>
    <font>
      <sz val="10"/>
      <name val="Arial"/>
      <family val="2"/>
    </font>
    <font>
      <sz val="13"/>
      <color indexed="8"/>
      <name val="Arial"/>
      <family val="2"/>
    </font>
    <font>
      <sz val="13"/>
      <color indexed="8"/>
      <name val="Segoe UI Semibold"/>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8"/>
      <color theme="1"/>
      <name val="Calibri"/>
      <family val="2"/>
      <scheme val="minor"/>
    </font>
    <font>
      <b/>
      <sz val="16"/>
      <color theme="1"/>
      <name val="Calibri"/>
      <family val="2"/>
      <scheme val="minor"/>
    </font>
    <font>
      <b/>
      <sz val="24"/>
      <color theme="1"/>
      <name val="Calibri"/>
      <family val="2"/>
      <scheme val="minor"/>
    </font>
    <font>
      <sz val="24"/>
      <color theme="1"/>
      <name val="Calibri"/>
      <family val="2"/>
      <scheme val="minor"/>
    </font>
    <font>
      <sz val="10"/>
      <name val="Calibri"/>
      <family val="2"/>
      <scheme val="minor"/>
    </font>
    <font>
      <b/>
      <u/>
      <sz val="10"/>
      <color theme="1"/>
      <name val="Calibri"/>
      <family val="2"/>
      <scheme val="minor"/>
    </font>
    <font>
      <b/>
      <u/>
      <sz val="18"/>
      <color theme="1"/>
      <name val="Calibri"/>
      <family val="2"/>
      <scheme val="minor"/>
    </font>
    <font>
      <u/>
      <sz val="18"/>
      <color theme="1"/>
      <name val="Calibri"/>
      <family val="2"/>
      <scheme val="minor"/>
    </font>
    <font>
      <sz val="24"/>
      <name val="Calibri"/>
      <family val="2"/>
      <scheme val="minor"/>
    </font>
    <font>
      <sz val="10"/>
      <color rgb="FFFF0000"/>
      <name val="Calibri"/>
      <family val="2"/>
      <scheme val="minor"/>
    </font>
    <font>
      <i/>
      <sz val="10"/>
      <color theme="1"/>
      <name val="Calibri"/>
      <family val="2"/>
      <scheme val="minor"/>
    </font>
    <font>
      <b/>
      <i/>
      <sz val="16"/>
      <color theme="1"/>
      <name val="Calibri"/>
      <family val="2"/>
      <scheme val="minor"/>
    </font>
    <font>
      <b/>
      <i/>
      <sz val="10"/>
      <color theme="1"/>
      <name val="Calibri"/>
      <family val="2"/>
      <scheme val="minor"/>
    </font>
    <font>
      <sz val="10"/>
      <color indexed="8"/>
      <name val="Calibri"/>
      <family val="2"/>
      <scheme val="minor"/>
    </font>
    <font>
      <sz val="10"/>
      <color theme="0"/>
      <name val="Calibri"/>
      <family val="2"/>
      <scheme val="minor"/>
    </font>
    <font>
      <sz val="24"/>
      <color theme="0"/>
      <name val="Calibri"/>
      <family val="2"/>
      <scheme val="minor"/>
    </font>
    <font>
      <b/>
      <sz val="24"/>
      <color theme="0"/>
      <name val="Calibri"/>
      <family val="2"/>
      <scheme val="minor"/>
    </font>
    <font>
      <i/>
      <sz val="8"/>
      <color indexed="8"/>
      <name val="Calibri"/>
      <family val="2"/>
      <scheme val="minor"/>
    </font>
    <font>
      <i/>
      <sz val="8"/>
      <name val="Calibri"/>
      <family val="2"/>
      <scheme val="minor"/>
    </font>
    <font>
      <i/>
      <sz val="8"/>
      <color theme="1"/>
      <name val="Calibri"/>
      <family val="2"/>
      <scheme val="minor"/>
    </font>
    <font>
      <sz val="8"/>
      <color theme="1"/>
      <name val="Calibri"/>
      <family val="2"/>
      <scheme val="minor"/>
    </font>
    <font>
      <sz val="9"/>
      <name val="Calibri"/>
      <family val="2"/>
      <scheme val="minor"/>
    </font>
    <font>
      <b/>
      <u/>
      <sz val="16"/>
      <color theme="1"/>
      <name val="Calibri"/>
      <family val="2"/>
      <scheme val="minor"/>
    </font>
    <font>
      <b/>
      <i/>
      <sz val="8"/>
      <name val="Calibri"/>
      <family val="2"/>
      <scheme val="minor"/>
    </font>
    <font>
      <u/>
      <sz val="10"/>
      <color theme="1"/>
      <name val="Calibri"/>
      <family val="2"/>
      <scheme val="minor"/>
    </font>
    <font>
      <sz val="11"/>
      <color theme="4"/>
      <name val="Calibri"/>
      <family val="2"/>
      <scheme val="minor"/>
    </font>
    <font>
      <sz val="8"/>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bgColor indexed="64"/>
      </patternFill>
    </fill>
    <fill>
      <patternFill patternType="solid">
        <fgColor theme="0"/>
        <bgColor indexed="64"/>
      </patternFill>
    </fill>
    <fill>
      <patternFill patternType="solid">
        <fgColor rgb="FF99CCFF"/>
        <bgColor indexed="64"/>
      </patternFill>
    </fill>
  </fills>
  <borders count="68">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left>
      <right style="thin">
        <color theme="0"/>
      </right>
      <top/>
      <bottom style="medium">
        <color theme="4" tint="-0.24994659260841701"/>
      </bottom>
      <diagonal/>
    </border>
    <border>
      <left style="thin">
        <color theme="0"/>
      </left>
      <right style="thin">
        <color theme="0"/>
      </right>
      <top/>
      <bottom style="thick">
        <color theme="4" tint="-0.24994659260841701"/>
      </bottom>
      <diagonal/>
    </border>
    <border>
      <left style="thin">
        <color theme="0"/>
      </left>
      <right style="thin">
        <color theme="0"/>
      </right>
      <top/>
      <bottom/>
      <diagonal/>
    </border>
    <border>
      <left style="thin">
        <color theme="0"/>
      </left>
      <right style="thin">
        <color theme="0"/>
      </right>
      <top style="thick">
        <color theme="4" tint="-0.24994659260841701"/>
      </top>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style="double">
        <color indexed="64"/>
      </top>
      <bottom style="double">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ck">
        <color theme="4" tint="-0.24994659260841701"/>
      </top>
      <bottom style="thin">
        <color theme="0"/>
      </bottom>
      <diagonal/>
    </border>
    <border>
      <left style="thin">
        <color theme="0"/>
      </left>
      <right style="thin">
        <color theme="0"/>
      </right>
      <top style="thin">
        <color theme="0"/>
      </top>
      <bottom style="thick">
        <color theme="4" tint="-0.24994659260841701"/>
      </bottom>
      <diagonal/>
    </border>
    <border>
      <left style="medium">
        <color theme="0"/>
      </left>
      <right style="medium">
        <color theme="0"/>
      </right>
      <top/>
      <bottom/>
      <diagonal/>
    </border>
    <border>
      <left/>
      <right style="thin">
        <color theme="0"/>
      </right>
      <top/>
      <bottom/>
      <diagonal/>
    </border>
    <border>
      <left style="thin">
        <color theme="0"/>
      </left>
      <right/>
      <top/>
      <bottom/>
      <diagonal/>
    </border>
    <border>
      <left style="thin">
        <color theme="0"/>
      </left>
      <right/>
      <top style="thick">
        <color theme="4" tint="-0.24994659260841701"/>
      </top>
      <bottom style="thin">
        <color theme="0"/>
      </bottom>
      <diagonal/>
    </border>
    <border>
      <left style="thin">
        <color theme="0"/>
      </left>
      <right/>
      <top/>
      <bottom style="thick">
        <color theme="4" tint="-0.24994659260841701"/>
      </bottom>
      <diagonal/>
    </border>
    <border>
      <left style="thin">
        <color theme="0"/>
      </left>
      <right/>
      <top style="thick">
        <color theme="4" tint="-0.24994659260841701"/>
      </top>
      <bottom/>
      <diagonal/>
    </border>
    <border>
      <left style="thin">
        <color theme="0"/>
      </left>
      <right/>
      <top style="thin">
        <color theme="0"/>
      </top>
      <bottom style="thick">
        <color theme="4" tint="-0.24994659260841701"/>
      </bottom>
      <diagonal/>
    </border>
    <border>
      <left style="thin">
        <color theme="0"/>
      </left>
      <right/>
      <top/>
      <bottom style="medium">
        <color theme="4" tint="-0.24994659260841701"/>
      </bottom>
      <diagonal/>
    </border>
    <border>
      <left style="thin">
        <color theme="0"/>
      </left>
      <right/>
      <top style="thin">
        <color theme="0"/>
      </top>
      <bottom style="thin">
        <color theme="0"/>
      </bottom>
      <diagonal/>
    </border>
    <border>
      <left/>
      <right/>
      <top style="thick">
        <color theme="4" tint="-0.24994659260841701"/>
      </top>
      <bottom/>
      <diagonal/>
    </border>
    <border>
      <left style="thin">
        <color theme="0"/>
      </left>
      <right style="medium">
        <color theme="0"/>
      </right>
      <top/>
      <bottom/>
      <diagonal/>
    </border>
    <border>
      <left style="medium">
        <color indexed="64"/>
      </left>
      <right style="thin">
        <color theme="0"/>
      </right>
      <top/>
      <bottom/>
      <diagonal/>
    </border>
    <border>
      <left style="medium">
        <color indexed="64"/>
      </left>
      <right style="thin">
        <color theme="0"/>
      </right>
      <top/>
      <bottom style="medium">
        <color indexed="64"/>
      </bottom>
      <diagonal/>
    </border>
    <border>
      <left style="thin">
        <color indexed="64"/>
      </left>
      <right style="thin">
        <color theme="0"/>
      </right>
      <top/>
      <bottom/>
      <diagonal/>
    </border>
    <border>
      <left style="medium">
        <color indexed="64"/>
      </left>
      <right style="thin">
        <color theme="0"/>
      </right>
      <top style="medium">
        <color indexed="64"/>
      </top>
      <bottom style="thin">
        <color indexed="64"/>
      </bottom>
      <diagonal/>
    </border>
    <border>
      <left style="thin">
        <color theme="0"/>
      </left>
      <right/>
      <top/>
      <bottom style="medium">
        <color theme="4" tint="-0.249977111117893"/>
      </bottom>
      <diagonal/>
    </border>
    <border>
      <left/>
      <right/>
      <top/>
      <bottom style="medium">
        <color theme="4" tint="-0.249977111117893"/>
      </bottom>
      <diagonal/>
    </border>
    <border>
      <left style="thin">
        <color theme="0"/>
      </left>
      <right/>
      <top style="medium">
        <color theme="4" tint="-0.249977111117893"/>
      </top>
      <bottom/>
      <diagonal/>
    </border>
    <border>
      <left/>
      <right/>
      <top style="medium">
        <color theme="4" tint="-0.249977111117893"/>
      </top>
      <bottom/>
      <diagonal/>
    </border>
    <border>
      <left/>
      <right/>
      <top/>
      <bottom style="thick">
        <color theme="4" tint="-0.24994659260841701"/>
      </bottom>
      <diagonal/>
    </border>
    <border>
      <left/>
      <right style="thin">
        <color theme="0"/>
      </right>
      <top/>
      <bottom style="medium">
        <color theme="4" tint="-0.24994659260841701"/>
      </bottom>
      <diagonal/>
    </border>
    <border>
      <left/>
      <right/>
      <top style="thin">
        <color theme="0"/>
      </top>
      <bottom style="thin">
        <color theme="0"/>
      </bottom>
      <diagonal/>
    </border>
    <border>
      <left/>
      <right/>
      <top style="thick">
        <color theme="4" tint="-0.24994659260841701"/>
      </top>
      <bottom style="thin">
        <color theme="0"/>
      </bottom>
      <diagonal/>
    </border>
    <border>
      <left/>
      <right/>
      <top style="thin">
        <color theme="0"/>
      </top>
      <bottom style="thick">
        <color theme="4" tint="-0.24994659260841701"/>
      </bottom>
      <diagonal/>
    </border>
    <border>
      <left style="thin">
        <color theme="0"/>
      </left>
      <right/>
      <top style="thin">
        <color theme="0"/>
      </top>
      <bottom/>
      <diagonal/>
    </border>
    <border>
      <left/>
      <right/>
      <top style="thin">
        <color theme="0"/>
      </top>
      <bottom/>
      <diagonal/>
    </border>
    <border>
      <left style="thin">
        <color theme="0"/>
      </left>
      <right style="thin">
        <color theme="0"/>
      </right>
      <top style="thin">
        <color indexed="64"/>
      </top>
      <bottom style="double">
        <color indexed="64"/>
      </bottom>
      <diagonal/>
    </border>
  </borders>
  <cellStyleXfs count="69">
    <xf numFmtId="0" fontId="0" fillId="0" borderId="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22" applyNumberFormat="0" applyAlignment="0" applyProtection="0"/>
    <xf numFmtId="0" fontId="17" fillId="0" borderId="27" applyNumberFormat="0" applyFill="0" applyAlignment="0" applyProtection="0"/>
    <xf numFmtId="0" fontId="18" fillId="31" borderId="0" applyNumberFormat="0" applyBorder="0" applyAlignment="0" applyProtection="0"/>
    <xf numFmtId="0" fontId="2" fillId="0" borderId="0"/>
    <xf numFmtId="0" fontId="1" fillId="0" borderId="0"/>
    <xf numFmtId="0" fontId="5" fillId="0" borderId="0"/>
    <xf numFmtId="0" fontId="5" fillId="0" borderId="0"/>
    <xf numFmtId="0" fontId="1" fillId="0" borderId="0"/>
    <xf numFmtId="0" fontId="5" fillId="32" borderId="28" applyNumberFormat="0" applyFont="0" applyAlignment="0" applyProtection="0"/>
    <xf numFmtId="0" fontId="5" fillId="32" borderId="28" applyNumberFormat="0" applyFont="0" applyAlignment="0" applyProtection="0"/>
    <xf numFmtId="0" fontId="19" fillId="27" borderId="29" applyNumberFormat="0" applyAlignment="0" applyProtection="0"/>
    <xf numFmtId="9" fontId="5"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0" fontId="20" fillId="0" borderId="0" applyNumberFormat="0" applyFill="0" applyBorder="0" applyAlignment="0" applyProtection="0"/>
    <xf numFmtId="0" fontId="21" fillId="0" borderId="30" applyNumberFormat="0" applyFill="0" applyAlignment="0" applyProtection="0"/>
    <xf numFmtId="0" fontId="22" fillId="0" borderId="0" applyNumberFormat="0" applyFill="0" applyBorder="0" applyAlignment="0" applyProtection="0"/>
  </cellStyleXfs>
  <cellXfs count="270">
    <xf numFmtId="0" fontId="0" fillId="0" borderId="0" xfId="0"/>
    <xf numFmtId="0" fontId="23" fillId="0" borderId="0" xfId="0" applyFont="1"/>
    <xf numFmtId="0" fontId="24" fillId="0" borderId="0" xfId="0" applyFont="1"/>
    <xf numFmtId="0" fontId="24" fillId="0" borderId="0" xfId="0" applyFont="1" applyAlignment="1">
      <alignment vertical="center"/>
    </xf>
    <xf numFmtId="37" fontId="24" fillId="0" borderId="0" xfId="0" applyNumberFormat="1" applyFont="1"/>
    <xf numFmtId="0" fontId="25" fillId="33" borderId="0" xfId="59" applyFont="1" applyFill="1"/>
    <xf numFmtId="37" fontId="23" fillId="33" borderId="1" xfId="0" applyNumberFormat="1" applyFont="1" applyFill="1" applyBorder="1"/>
    <xf numFmtId="0" fontId="26" fillId="0" borderId="0" xfId="0" applyFont="1"/>
    <xf numFmtId="0" fontId="27" fillId="0" borderId="0" xfId="0" applyFont="1"/>
    <xf numFmtId="0" fontId="24" fillId="34" borderId="0" xfId="0" applyFont="1" applyFill="1" applyAlignment="1">
      <alignment vertical="center"/>
    </xf>
    <xf numFmtId="0" fontId="26" fillId="34" borderId="0" xfId="0" applyFont="1" applyFill="1"/>
    <xf numFmtId="0" fontId="24" fillId="34" borderId="0" xfId="0" applyFont="1" applyFill="1"/>
    <xf numFmtId="0" fontId="27" fillId="34" borderId="0" xfId="0" applyFont="1" applyFill="1"/>
    <xf numFmtId="0" fontId="23" fillId="34" borderId="0" xfId="0" applyFont="1" applyFill="1"/>
    <xf numFmtId="37" fontId="24" fillId="34" borderId="0" xfId="0" applyNumberFormat="1" applyFont="1" applyFill="1"/>
    <xf numFmtId="0" fontId="28" fillId="34" borderId="0" xfId="0" applyFont="1" applyFill="1" applyAlignment="1">
      <alignment horizontal="center" vertical="center"/>
    </xf>
    <xf numFmtId="37" fontId="29" fillId="34" borderId="0" xfId="0" applyNumberFormat="1" applyFont="1" applyFill="1" applyAlignment="1">
      <alignment horizontal="center" vertical="center"/>
    </xf>
    <xf numFmtId="0" fontId="24" fillId="0" borderId="31" xfId="0" applyFont="1" applyBorder="1" applyAlignment="1">
      <alignment vertical="center"/>
    </xf>
    <xf numFmtId="0" fontId="28" fillId="0" borderId="31" xfId="0" applyFont="1" applyBorder="1" applyAlignment="1">
      <alignment horizontal="center" vertical="center"/>
    </xf>
    <xf numFmtId="37" fontId="29" fillId="0" borderId="31" xfId="0" applyNumberFormat="1" applyFont="1" applyBorder="1" applyAlignment="1">
      <alignment horizontal="center" vertical="center"/>
    </xf>
    <xf numFmtId="0" fontId="30" fillId="0" borderId="32" xfId="59" applyFont="1" applyBorder="1"/>
    <xf numFmtId="0" fontId="24" fillId="0" borderId="32" xfId="0" applyFont="1" applyBorder="1"/>
    <xf numFmtId="39" fontId="24" fillId="0" borderId="32" xfId="0" applyNumberFormat="1" applyFont="1" applyBorder="1" applyAlignment="1">
      <alignment horizontal="center"/>
    </xf>
    <xf numFmtId="0" fontId="24" fillId="0" borderId="33" xfId="0" applyFont="1" applyBorder="1"/>
    <xf numFmtId="165" fontId="31" fillId="0" borderId="33" xfId="0" applyNumberFormat="1" applyFont="1" applyBorder="1" applyAlignment="1">
      <alignment horizontal="center"/>
    </xf>
    <xf numFmtId="165" fontId="23" fillId="0" borderId="33" xfId="0" applyNumberFormat="1" applyFont="1" applyBorder="1" applyAlignment="1">
      <alignment horizontal="center"/>
    </xf>
    <xf numFmtId="0" fontId="30" fillId="0" borderId="33" xfId="59" applyFont="1" applyBorder="1"/>
    <xf numFmtId="39" fontId="24" fillId="0" borderId="33" xfId="0" applyNumberFormat="1" applyFont="1" applyBorder="1" applyAlignment="1">
      <alignment horizontal="center"/>
    </xf>
    <xf numFmtId="0" fontId="24" fillId="0" borderId="34" xfId="0" applyFont="1" applyBorder="1"/>
    <xf numFmtId="37" fontId="24" fillId="0" borderId="34" xfId="0" applyNumberFormat="1" applyFont="1" applyBorder="1"/>
    <xf numFmtId="0" fontId="27" fillId="35" borderId="33" xfId="0" applyFont="1" applyFill="1" applyBorder="1" applyAlignment="1">
      <alignment horizontal="centerContinuous"/>
    </xf>
    <xf numFmtId="37" fontId="27" fillId="35" borderId="33" xfId="0" applyNumberFormat="1" applyFont="1" applyFill="1" applyBorder="1" applyAlignment="1">
      <alignment horizontal="centerContinuous"/>
    </xf>
    <xf numFmtId="0" fontId="23" fillId="0" borderId="33" xfId="0" applyFont="1" applyBorder="1"/>
    <xf numFmtId="37" fontId="23" fillId="0" borderId="33" xfId="0" applyNumberFormat="1" applyFont="1" applyBorder="1"/>
    <xf numFmtId="0" fontId="31" fillId="0" borderId="33" xfId="0" applyFont="1" applyBorder="1"/>
    <xf numFmtId="37" fontId="24" fillId="0" borderId="33" xfId="0" applyNumberFormat="1" applyFont="1" applyBorder="1"/>
    <xf numFmtId="37" fontId="24" fillId="0" borderId="35" xfId="0" applyNumberFormat="1" applyFont="1" applyBorder="1"/>
    <xf numFmtId="37" fontId="23" fillId="0" borderId="36" xfId="0" applyNumberFormat="1" applyFont="1" applyBorder="1"/>
    <xf numFmtId="0" fontId="24" fillId="0" borderId="33" xfId="0" applyFont="1" applyBorder="1" applyAlignment="1">
      <alignment wrapText="1"/>
    </xf>
    <xf numFmtId="37" fontId="24" fillId="0" borderId="32" xfId="0" applyNumberFormat="1" applyFont="1" applyBorder="1"/>
    <xf numFmtId="39" fontId="23" fillId="0" borderId="33" xfId="0" applyNumberFormat="1" applyFont="1" applyBorder="1"/>
    <xf numFmtId="39" fontId="23" fillId="0" borderId="37" xfId="0" applyNumberFormat="1" applyFont="1" applyBorder="1"/>
    <xf numFmtId="37" fontId="23" fillId="0" borderId="37" xfId="0" applyNumberFormat="1" applyFont="1" applyBorder="1"/>
    <xf numFmtId="0" fontId="32" fillId="0" borderId="38" xfId="0" applyFont="1" applyBorder="1" applyAlignment="1">
      <alignment horizontal="centerContinuous"/>
    </xf>
    <xf numFmtId="37" fontId="33" fillId="0" borderId="38" xfId="0" applyNumberFormat="1" applyFont="1" applyBorder="1" applyAlignment="1">
      <alignment horizontal="centerContinuous"/>
    </xf>
    <xf numFmtId="0" fontId="30" fillId="34" borderId="0" xfId="59" applyFont="1" applyFill="1"/>
    <xf numFmtId="39" fontId="24" fillId="34" borderId="0" xfId="0" applyNumberFormat="1" applyFont="1" applyFill="1" applyAlignment="1">
      <alignment horizontal="center"/>
    </xf>
    <xf numFmtId="0" fontId="24" fillId="33" borderId="0" xfId="0" applyFont="1" applyFill="1"/>
    <xf numFmtId="37" fontId="24" fillId="33" borderId="0" xfId="0" applyNumberFormat="1" applyFont="1" applyFill="1" applyAlignment="1">
      <alignment horizontal="center"/>
    </xf>
    <xf numFmtId="39" fontId="24" fillId="33" borderId="0" xfId="0" applyNumberFormat="1" applyFont="1" applyFill="1" applyAlignment="1">
      <alignment horizontal="center"/>
    </xf>
    <xf numFmtId="0" fontId="23" fillId="33" borderId="0" xfId="0" applyFont="1" applyFill="1"/>
    <xf numFmtId="37" fontId="24" fillId="33" borderId="0" xfId="0" applyNumberFormat="1" applyFont="1" applyFill="1"/>
    <xf numFmtId="37" fontId="23" fillId="33" borderId="0" xfId="0" applyNumberFormat="1" applyFont="1" applyFill="1"/>
    <xf numFmtId="0" fontId="29" fillId="34" borderId="0" xfId="0" applyFont="1" applyFill="1"/>
    <xf numFmtId="0" fontId="34" fillId="34" borderId="0" xfId="59" applyFont="1" applyFill="1"/>
    <xf numFmtId="39" fontId="29" fillId="34" borderId="0" xfId="0" applyNumberFormat="1" applyFont="1" applyFill="1" applyAlignment="1">
      <alignment horizontal="center"/>
    </xf>
    <xf numFmtId="0" fontId="24" fillId="0" borderId="39" xfId="0" applyFont="1" applyBorder="1" applyAlignment="1">
      <alignment vertical="center"/>
    </xf>
    <xf numFmtId="0" fontId="23" fillId="0" borderId="39" xfId="0" applyFont="1" applyBorder="1" applyAlignment="1">
      <alignment horizontal="center" vertical="center"/>
    </xf>
    <xf numFmtId="37" fontId="24" fillId="0" borderId="39" xfId="0" applyNumberFormat="1" applyFont="1" applyBorder="1" applyAlignment="1">
      <alignment horizontal="center" vertical="center"/>
    </xf>
    <xf numFmtId="0" fontId="30" fillId="0" borderId="39" xfId="59" applyFont="1" applyBorder="1"/>
    <xf numFmtId="0" fontId="24" fillId="0" borderId="39" xfId="0" applyFont="1" applyBorder="1"/>
    <xf numFmtId="39" fontId="24" fillId="0" borderId="39" xfId="0" applyNumberFormat="1" applyFont="1" applyBorder="1" applyAlignment="1">
      <alignment horizontal="center"/>
    </xf>
    <xf numFmtId="0" fontId="32" fillId="0" borderId="40" xfId="0" applyFont="1" applyBorder="1" applyAlignment="1">
      <alignment horizontal="centerContinuous"/>
    </xf>
    <xf numFmtId="37" fontId="33" fillId="0" borderId="40" xfId="0" applyNumberFormat="1" applyFont="1" applyBorder="1" applyAlignment="1">
      <alignment horizontal="centerContinuous"/>
    </xf>
    <xf numFmtId="165" fontId="31" fillId="0" borderId="34" xfId="0" applyNumberFormat="1" applyFont="1" applyBorder="1" applyAlignment="1">
      <alignment horizontal="center"/>
    </xf>
    <xf numFmtId="165" fontId="23" fillId="0" borderId="34" xfId="0" applyNumberFormat="1" applyFont="1" applyBorder="1" applyAlignment="1">
      <alignment horizontal="center"/>
    </xf>
    <xf numFmtId="0" fontId="35" fillId="0" borderId="0" xfId="0" applyFont="1"/>
    <xf numFmtId="37" fontId="35" fillId="0" borderId="0" xfId="0" applyNumberFormat="1" applyFont="1"/>
    <xf numFmtId="37" fontId="33" fillId="34" borderId="0" xfId="0" applyNumberFormat="1" applyFont="1" applyFill="1" applyAlignment="1">
      <alignment horizontal="centerContinuous"/>
    </xf>
    <xf numFmtId="0" fontId="27" fillId="34" borderId="0" xfId="0" applyFont="1" applyFill="1" applyAlignment="1">
      <alignment horizontal="centerContinuous"/>
    </xf>
    <xf numFmtId="37" fontId="27" fillId="34" borderId="0" xfId="0" applyNumberFormat="1" applyFont="1" applyFill="1" applyAlignment="1">
      <alignment horizontal="centerContinuous"/>
    </xf>
    <xf numFmtId="37" fontId="23" fillId="34" borderId="0" xfId="0" applyNumberFormat="1" applyFont="1" applyFill="1"/>
    <xf numFmtId="0" fontId="31" fillId="34" borderId="0" xfId="0" applyFont="1" applyFill="1"/>
    <xf numFmtId="165" fontId="31" fillId="34" borderId="0" xfId="0" applyNumberFormat="1" applyFont="1" applyFill="1" applyAlignment="1">
      <alignment horizontal="center"/>
    </xf>
    <xf numFmtId="165" fontId="23" fillId="34" borderId="0" xfId="0" applyNumberFormat="1" applyFont="1" applyFill="1" applyAlignment="1">
      <alignment horizontal="center"/>
    </xf>
    <xf numFmtId="39" fontId="23" fillId="34" borderId="0" xfId="0" applyNumberFormat="1" applyFont="1" applyFill="1"/>
    <xf numFmtId="0" fontId="36" fillId="34" borderId="0" xfId="0" applyFont="1" applyFill="1" applyAlignment="1">
      <alignment vertical="center"/>
    </xf>
    <xf numFmtId="0" fontId="36" fillId="33" borderId="0" xfId="0" applyFont="1" applyFill="1"/>
    <xf numFmtId="0" fontId="36" fillId="34" borderId="0" xfId="0" applyFont="1" applyFill="1"/>
    <xf numFmtId="0" fontId="37" fillId="34" borderId="0" xfId="0" applyFont="1" applyFill="1" applyAlignment="1">
      <alignment horizontal="centerContinuous"/>
    </xf>
    <xf numFmtId="0" fontId="38" fillId="34" borderId="0" xfId="0" applyFont="1" applyFill="1"/>
    <xf numFmtId="0" fontId="36" fillId="0" borderId="0" xfId="0" applyFont="1"/>
    <xf numFmtId="0" fontId="39" fillId="0" borderId="41" xfId="56" applyFont="1" applyBorder="1"/>
    <xf numFmtId="0" fontId="24" fillId="0" borderId="42" xfId="0" applyFont="1" applyBorder="1"/>
    <xf numFmtId="0" fontId="30" fillId="0" borderId="43" xfId="59" applyFont="1" applyBorder="1"/>
    <xf numFmtId="0" fontId="30" fillId="0" borderId="41" xfId="56" applyFont="1" applyBorder="1"/>
    <xf numFmtId="37" fontId="24" fillId="34" borderId="0" xfId="0" applyNumberFormat="1" applyFont="1" applyFill="1" applyAlignment="1">
      <alignment horizontal="center"/>
    </xf>
    <xf numFmtId="37" fontId="24" fillId="0" borderId="44" xfId="0" applyNumberFormat="1" applyFont="1" applyBorder="1" applyAlignment="1">
      <alignment horizontal="center" vertical="center"/>
    </xf>
    <xf numFmtId="39" fontId="24" fillId="0" borderId="45" xfId="0" applyNumberFormat="1" applyFont="1" applyBorder="1" applyAlignment="1">
      <alignment horizontal="center"/>
    </xf>
    <xf numFmtId="39" fontId="24" fillId="0" borderId="43" xfId="0" applyNumberFormat="1" applyFont="1" applyBorder="1" applyAlignment="1">
      <alignment horizontal="center"/>
    </xf>
    <xf numFmtId="0" fontId="24" fillId="0" borderId="45" xfId="0" applyFont="1" applyBorder="1"/>
    <xf numFmtId="37" fontId="24" fillId="34" borderId="0" xfId="0" applyNumberFormat="1" applyFont="1" applyFill="1" applyAlignment="1">
      <alignment horizontal="center" vertical="center"/>
    </xf>
    <xf numFmtId="0" fontId="40" fillId="36" borderId="0" xfId="0" applyFont="1" applyFill="1" applyAlignment="1">
      <alignment vertical="center"/>
    </xf>
    <xf numFmtId="37" fontId="41" fillId="36" borderId="0" xfId="0" applyNumberFormat="1" applyFont="1" applyFill="1" applyAlignment="1">
      <alignment horizontal="centerContinuous" vertical="center"/>
    </xf>
    <xf numFmtId="0" fontId="42" fillId="36" borderId="0" xfId="0" applyFont="1" applyFill="1" applyAlignment="1">
      <alignment horizontal="left" vertical="center"/>
    </xf>
    <xf numFmtId="37" fontId="41" fillId="34" borderId="0" xfId="0" applyNumberFormat="1" applyFont="1" applyFill="1" applyAlignment="1">
      <alignment horizontal="centerContinuous" vertical="center"/>
    </xf>
    <xf numFmtId="165" fontId="23" fillId="0" borderId="46" xfId="0" applyNumberFormat="1" applyFont="1" applyBorder="1" applyAlignment="1">
      <alignment horizontal="center"/>
    </xf>
    <xf numFmtId="39" fontId="24" fillId="0" borderId="44" xfId="0" applyNumberFormat="1" applyFont="1" applyBorder="1" applyAlignment="1">
      <alignment horizontal="center"/>
    </xf>
    <xf numFmtId="37" fontId="33" fillId="0" borderId="47" xfId="0" applyNumberFormat="1" applyFont="1" applyBorder="1" applyAlignment="1">
      <alignment horizontal="centerContinuous"/>
    </xf>
    <xf numFmtId="37" fontId="24" fillId="0" borderId="46" xfId="0" applyNumberFormat="1" applyFont="1" applyBorder="1"/>
    <xf numFmtId="37" fontId="23" fillId="0" borderId="43" xfId="0" applyNumberFormat="1" applyFont="1" applyBorder="1"/>
    <xf numFmtId="165" fontId="23" fillId="0" borderId="43" xfId="0" applyNumberFormat="1" applyFont="1" applyBorder="1" applyAlignment="1">
      <alignment horizontal="center"/>
    </xf>
    <xf numFmtId="37" fontId="24" fillId="0" borderId="43" xfId="0" applyNumberFormat="1" applyFont="1" applyBorder="1"/>
    <xf numFmtId="37" fontId="24" fillId="0" borderId="45" xfId="0" applyNumberFormat="1" applyFont="1" applyBorder="1"/>
    <xf numFmtId="39" fontId="23" fillId="0" borderId="43" xfId="0" applyNumberFormat="1" applyFont="1" applyBorder="1"/>
    <xf numFmtId="37" fontId="35" fillId="34" borderId="0" xfId="0" applyNumberFormat="1" applyFont="1" applyFill="1"/>
    <xf numFmtId="37" fontId="29" fillId="0" borderId="48" xfId="0" applyNumberFormat="1" applyFont="1" applyBorder="1" applyAlignment="1">
      <alignment horizontal="center" vertical="center"/>
    </xf>
    <xf numFmtId="0" fontId="24" fillId="34" borderId="0" xfId="0" applyFont="1" applyFill="1" applyAlignment="1">
      <alignment horizontal="left" vertical="center"/>
    </xf>
    <xf numFmtId="0" fontId="32" fillId="34" borderId="0" xfId="0" applyFont="1" applyFill="1" applyAlignment="1">
      <alignment horizontal="center"/>
    </xf>
    <xf numFmtId="0" fontId="30" fillId="34" borderId="0" xfId="59" applyFont="1" applyFill="1" applyAlignment="1">
      <alignment horizontal="center"/>
    </xf>
    <xf numFmtId="2" fontId="24" fillId="0" borderId="33" xfId="0" applyNumberFormat="1" applyFont="1" applyBorder="1" applyAlignment="1">
      <alignment horizontal="center"/>
    </xf>
    <xf numFmtId="10" fontId="24" fillId="34" borderId="0" xfId="0" applyNumberFormat="1" applyFont="1" applyFill="1"/>
    <xf numFmtId="2" fontId="24" fillId="34" borderId="0" xfId="0" applyNumberFormat="1" applyFont="1" applyFill="1"/>
    <xf numFmtId="39" fontId="30" fillId="0" borderId="33" xfId="0" applyNumberFormat="1" applyFont="1" applyBorder="1" applyAlignment="1">
      <alignment horizontal="center"/>
    </xf>
    <xf numFmtId="39" fontId="30" fillId="33" borderId="0" xfId="0" applyNumberFormat="1" applyFont="1" applyFill="1" applyAlignment="1">
      <alignment horizontal="center"/>
    </xf>
    <xf numFmtId="0" fontId="32" fillId="0" borderId="49" xfId="0" applyFont="1" applyBorder="1" applyAlignment="1">
      <alignment horizontal="center"/>
    </xf>
    <xf numFmtId="0" fontId="24" fillId="0" borderId="44" xfId="0" applyFont="1" applyBorder="1" applyAlignment="1">
      <alignment horizontal="center" vertical="center"/>
    </xf>
    <xf numFmtId="0" fontId="30" fillId="0" borderId="47" xfId="59" applyFont="1" applyBorder="1" applyAlignment="1">
      <alignment horizontal="center"/>
    </xf>
    <xf numFmtId="0" fontId="25" fillId="33" borderId="0" xfId="59" applyFont="1" applyFill="1" applyAlignment="1">
      <alignment horizontal="left"/>
    </xf>
    <xf numFmtId="0" fontId="43" fillId="0" borderId="33" xfId="59" applyFont="1" applyBorder="1"/>
    <xf numFmtId="0" fontId="44" fillId="0" borderId="33" xfId="59" applyFont="1" applyBorder="1"/>
    <xf numFmtId="0" fontId="45" fillId="0" borderId="33" xfId="0" applyFont="1" applyBorder="1"/>
    <xf numFmtId="0" fontId="45" fillId="33" borderId="0" xfId="0" applyFont="1" applyFill="1"/>
    <xf numFmtId="0" fontId="44" fillId="0" borderId="41" xfId="56" applyFont="1" applyBorder="1"/>
    <xf numFmtId="0" fontId="46" fillId="0" borderId="32" xfId="0" applyFont="1" applyBorder="1"/>
    <xf numFmtId="0" fontId="24" fillId="0" borderId="34" xfId="0" applyFont="1" applyBorder="1" applyAlignment="1">
      <alignment vertical="center" wrapText="1"/>
    </xf>
    <xf numFmtId="0" fontId="36" fillId="0" borderId="34" xfId="0" applyFont="1" applyBorder="1" applyAlignment="1">
      <alignment vertical="center" wrapText="1"/>
    </xf>
    <xf numFmtId="165" fontId="31" fillId="0" borderId="34" xfId="0" applyNumberFormat="1" applyFont="1" applyBorder="1" applyAlignment="1">
      <alignment horizontal="center" vertical="center" wrapText="1"/>
    </xf>
    <xf numFmtId="165" fontId="23" fillId="0" borderId="34" xfId="0" applyNumberFormat="1" applyFont="1" applyBorder="1" applyAlignment="1">
      <alignment horizontal="center" vertical="center" wrapText="1"/>
    </xf>
    <xf numFmtId="165" fontId="31" fillId="0" borderId="46" xfId="0" applyNumberFormat="1" applyFont="1" applyBorder="1" applyAlignment="1">
      <alignment horizontal="center" vertical="center" wrapText="1"/>
    </xf>
    <xf numFmtId="0" fontId="47" fillId="0" borderId="43" xfId="59" applyFont="1" applyBorder="1"/>
    <xf numFmtId="0" fontId="44" fillId="0" borderId="0" xfId="56" applyFont="1"/>
    <xf numFmtId="0" fontId="30" fillId="34" borderId="50" xfId="59" applyFont="1" applyFill="1" applyBorder="1"/>
    <xf numFmtId="0" fontId="30" fillId="37" borderId="50" xfId="59" applyFont="1" applyFill="1" applyBorder="1"/>
    <xf numFmtId="0" fontId="39" fillId="0" borderId="43" xfId="56" applyFont="1" applyBorder="1"/>
    <xf numFmtId="0" fontId="25" fillId="33" borderId="43" xfId="59" applyFont="1" applyFill="1" applyBorder="1"/>
    <xf numFmtId="0" fontId="39" fillId="0" borderId="51" xfId="56" applyFont="1" applyBorder="1"/>
    <xf numFmtId="0" fontId="30" fillId="0" borderId="51" xfId="56" applyFont="1" applyBorder="1"/>
    <xf numFmtId="0" fontId="30" fillId="0" borderId="43" xfId="56" applyFont="1" applyBorder="1"/>
    <xf numFmtId="166" fontId="24" fillId="0" borderId="33" xfId="0" applyNumberFormat="1" applyFont="1" applyBorder="1" applyAlignment="1">
      <alignment horizontal="center"/>
    </xf>
    <xf numFmtId="166" fontId="24" fillId="33" borderId="0" xfId="0" applyNumberFormat="1" applyFont="1" applyFill="1" applyAlignment="1">
      <alignment horizontal="center"/>
    </xf>
    <xf numFmtId="166" fontId="24" fillId="0" borderId="32" xfId="0" applyNumberFormat="1" applyFont="1" applyBorder="1" applyAlignment="1">
      <alignment horizontal="center"/>
    </xf>
    <xf numFmtId="0" fontId="24" fillId="0" borderId="0" xfId="0" applyFont="1" applyAlignment="1">
      <alignment vertical="top" wrapText="1"/>
    </xf>
    <xf numFmtId="0" fontId="24" fillId="34" borderId="0" xfId="0" applyFont="1" applyFill="1" applyAlignment="1">
      <alignment vertical="top" wrapText="1"/>
    </xf>
    <xf numFmtId="0" fontId="24" fillId="34" borderId="0" xfId="0" applyFont="1" applyFill="1" applyAlignment="1">
      <alignment horizontal="left" vertical="top" wrapText="1"/>
    </xf>
    <xf numFmtId="0" fontId="0" fillId="34" borderId="0" xfId="0" applyFill="1"/>
    <xf numFmtId="0" fontId="24" fillId="37" borderId="0" xfId="0" applyFont="1" applyFill="1" applyAlignment="1">
      <alignment vertical="top" wrapText="1"/>
    </xf>
    <xf numFmtId="0" fontId="0" fillId="37" borderId="0" xfId="0" applyFill="1"/>
    <xf numFmtId="0" fontId="24" fillId="35" borderId="0" xfId="0" applyFont="1" applyFill="1"/>
    <xf numFmtId="0" fontId="48" fillId="0" borderId="38" xfId="0" applyFont="1" applyBorder="1" applyAlignment="1">
      <alignment horizontal="centerContinuous"/>
    </xf>
    <xf numFmtId="0" fontId="36" fillId="35" borderId="0" xfId="0" applyFont="1" applyFill="1"/>
    <xf numFmtId="39" fontId="24" fillId="35" borderId="0" xfId="0" applyNumberFormat="1" applyFont="1" applyFill="1" applyAlignment="1">
      <alignment horizontal="center"/>
    </xf>
    <xf numFmtId="0" fontId="23" fillId="35" borderId="0" xfId="0" applyFont="1" applyFill="1"/>
    <xf numFmtId="37" fontId="23" fillId="35" borderId="0" xfId="0" applyNumberFormat="1" applyFont="1" applyFill="1"/>
    <xf numFmtId="0" fontId="49" fillId="35" borderId="2" xfId="56" applyFont="1" applyFill="1" applyBorder="1"/>
    <xf numFmtId="165" fontId="31" fillId="0" borderId="33" xfId="0" applyNumberFormat="1" applyFont="1" applyBorder="1" applyAlignment="1">
      <alignment horizontal="right"/>
    </xf>
    <xf numFmtId="0" fontId="24" fillId="0" borderId="43" xfId="0" applyFont="1" applyBorder="1"/>
    <xf numFmtId="165" fontId="23" fillId="0" borderId="33" xfId="0" applyNumberFormat="1" applyFont="1" applyBorder="1" applyAlignment="1">
      <alignment horizontal="right"/>
    </xf>
    <xf numFmtId="0" fontId="29" fillId="37" borderId="0" xfId="0" applyFont="1" applyFill="1"/>
    <xf numFmtId="0" fontId="34" fillId="37" borderId="0" xfId="59" applyFont="1" applyFill="1"/>
    <xf numFmtId="39" fontId="29" fillId="37" borderId="0" xfId="0" applyNumberFormat="1" applyFont="1" applyFill="1" applyAlignment="1">
      <alignment horizontal="center"/>
    </xf>
    <xf numFmtId="9" fontId="24" fillId="38" borderId="2" xfId="63" applyFont="1" applyFill="1" applyBorder="1"/>
    <xf numFmtId="37" fontId="23" fillId="33" borderId="3" xfId="0" applyNumberFormat="1" applyFont="1" applyFill="1" applyBorder="1"/>
    <xf numFmtId="37" fontId="23" fillId="33" borderId="4" xfId="0" applyNumberFormat="1" applyFont="1" applyFill="1" applyBorder="1"/>
    <xf numFmtId="37" fontId="23" fillId="33" borderId="5" xfId="0" applyNumberFormat="1" applyFont="1" applyFill="1" applyBorder="1"/>
    <xf numFmtId="0" fontId="23" fillId="0" borderId="43" xfId="0" applyFont="1" applyBorder="1"/>
    <xf numFmtId="37" fontId="23" fillId="0" borderId="6" xfId="0" applyNumberFormat="1" applyFont="1" applyBorder="1"/>
    <xf numFmtId="37" fontId="23" fillId="0" borderId="7" xfId="0" applyNumberFormat="1" applyFont="1" applyBorder="1"/>
    <xf numFmtId="9" fontId="24" fillId="38" borderId="8" xfId="63" applyFont="1" applyFill="1" applyBorder="1"/>
    <xf numFmtId="9" fontId="24" fillId="38" borderId="9" xfId="63" applyFont="1" applyFill="1" applyBorder="1"/>
    <xf numFmtId="37" fontId="23" fillId="0" borderId="52" xfId="0" applyNumberFormat="1" applyFont="1" applyBorder="1"/>
    <xf numFmtId="9" fontId="24" fillId="38" borderId="10" xfId="63" applyFont="1" applyFill="1" applyBorder="1"/>
    <xf numFmtId="37" fontId="23" fillId="0" borderId="53" xfId="0" applyNumberFormat="1" applyFont="1" applyBorder="1"/>
    <xf numFmtId="9" fontId="24" fillId="38" borderId="11" xfId="63" applyFont="1" applyFill="1" applyBorder="1"/>
    <xf numFmtId="9" fontId="24" fillId="38" borderId="12" xfId="63" applyFont="1" applyFill="1" applyBorder="1"/>
    <xf numFmtId="37" fontId="24" fillId="0" borderId="13" xfId="0" applyNumberFormat="1" applyFont="1" applyBorder="1"/>
    <xf numFmtId="37" fontId="24" fillId="0" borderId="9" xfId="0" applyNumberFormat="1" applyFont="1" applyBorder="1"/>
    <xf numFmtId="37" fontId="24" fillId="0" borderId="54" xfId="0" applyNumberFormat="1" applyFont="1" applyBorder="1"/>
    <xf numFmtId="37" fontId="24" fillId="0" borderId="14" xfId="0" applyNumberFormat="1" applyFont="1" applyBorder="1"/>
    <xf numFmtId="9" fontId="24" fillId="38" borderId="15" xfId="63" applyFont="1" applyFill="1" applyBorder="1"/>
    <xf numFmtId="37" fontId="23" fillId="0" borderId="16" xfId="0" applyNumberFormat="1" applyFont="1" applyBorder="1"/>
    <xf numFmtId="9" fontId="24" fillId="38" borderId="17" xfId="63" applyFont="1" applyFill="1" applyBorder="1"/>
    <xf numFmtId="9" fontId="24" fillId="38" borderId="18" xfId="63" applyFont="1" applyFill="1" applyBorder="1"/>
    <xf numFmtId="37" fontId="23" fillId="0" borderId="55" xfId="0" applyNumberFormat="1" applyFont="1" applyBorder="1"/>
    <xf numFmtId="9" fontId="24" fillId="38" borderId="19" xfId="63" applyFont="1" applyFill="1" applyBorder="1"/>
    <xf numFmtId="9" fontId="24" fillId="38" borderId="20" xfId="63" applyFont="1" applyFill="1" applyBorder="1"/>
    <xf numFmtId="37" fontId="41" fillId="36" borderId="0" xfId="0" applyNumberFormat="1" applyFont="1" applyFill="1" applyAlignment="1">
      <alignment horizontal="center" vertical="center"/>
    </xf>
    <xf numFmtId="37" fontId="15" fillId="34" borderId="0" xfId="51" applyNumberFormat="1" applyFill="1" applyBorder="1"/>
    <xf numFmtId="0" fontId="23" fillId="34" borderId="0" xfId="40" applyNumberFormat="1" applyFont="1" applyFill="1" applyBorder="1"/>
    <xf numFmtId="39" fontId="50" fillId="34" borderId="0" xfId="0" applyNumberFormat="1" applyFont="1" applyFill="1" applyAlignment="1">
      <alignment horizontal="left"/>
    </xf>
    <xf numFmtId="9" fontId="24" fillId="38" borderId="21" xfId="63" applyFont="1" applyFill="1" applyBorder="1"/>
    <xf numFmtId="39" fontId="24" fillId="0" borderId="33" xfId="0" applyNumberFormat="1" applyFont="1" applyBorder="1" applyAlignment="1">
      <alignment horizontal="left"/>
    </xf>
    <xf numFmtId="167" fontId="24" fillId="0" borderId="33" xfId="0" applyNumberFormat="1" applyFont="1" applyBorder="1" applyAlignment="1">
      <alignment horizontal="center"/>
    </xf>
    <xf numFmtId="168" fontId="24" fillId="0" borderId="33" xfId="0" applyNumberFormat="1" applyFont="1" applyBorder="1" applyAlignment="1">
      <alignment horizontal="center"/>
    </xf>
    <xf numFmtId="0" fontId="51" fillId="37" borderId="0" xfId="0" applyFont="1" applyFill="1"/>
    <xf numFmtId="0" fontId="30" fillId="0" borderId="33" xfId="0" applyFont="1" applyBorder="1"/>
    <xf numFmtId="39" fontId="30" fillId="0" borderId="43" xfId="0" applyNumberFormat="1" applyFont="1" applyBorder="1" applyAlignment="1">
      <alignment horizontal="center"/>
    </xf>
    <xf numFmtId="0" fontId="15" fillId="0" borderId="0" xfId="51"/>
    <xf numFmtId="169" fontId="24" fillId="0" borderId="33" xfId="0" applyNumberFormat="1" applyFont="1" applyBorder="1"/>
    <xf numFmtId="170" fontId="24" fillId="0" borderId="33" xfId="40" applyNumberFormat="1" applyFont="1" applyBorder="1" applyAlignment="1">
      <alignment horizontal="right"/>
    </xf>
    <xf numFmtId="165" fontId="24" fillId="0" borderId="33" xfId="0" applyNumberFormat="1" applyFont="1" applyBorder="1" applyAlignment="1">
      <alignment horizontal="center"/>
    </xf>
    <xf numFmtId="49" fontId="0" fillId="0" borderId="0" xfId="0" applyNumberFormat="1"/>
    <xf numFmtId="2" fontId="0" fillId="0" borderId="0" xfId="0" applyNumberFormat="1"/>
    <xf numFmtId="39" fontId="24" fillId="0" borderId="33" xfId="0" applyNumberFormat="1" applyFont="1" applyBorder="1" applyAlignment="1">
      <alignment horizontal="right"/>
    </xf>
    <xf numFmtId="39" fontId="0" fillId="0" borderId="0" xfId="0" applyNumberFormat="1" applyAlignment="1">
      <alignment horizontal="right"/>
    </xf>
    <xf numFmtId="2" fontId="0" fillId="0" borderId="0" xfId="0" applyNumberFormat="1" applyAlignment="1">
      <alignment horizontal="right"/>
    </xf>
    <xf numFmtId="39" fontId="0" fillId="0" borderId="0" xfId="0" applyNumberFormat="1"/>
    <xf numFmtId="171" fontId="0" fillId="0" borderId="0" xfId="40" applyNumberFormat="1" applyFont="1"/>
    <xf numFmtId="171" fontId="0" fillId="0" borderId="0" xfId="0" applyNumberFormat="1"/>
    <xf numFmtId="170" fontId="0" fillId="0" borderId="0" xfId="40" applyNumberFormat="1" applyFont="1"/>
    <xf numFmtId="170" fontId="0" fillId="0" borderId="0" xfId="0" applyNumberFormat="1"/>
    <xf numFmtId="43" fontId="0" fillId="0" borderId="0" xfId="40" applyFont="1"/>
    <xf numFmtId="172" fontId="24" fillId="0" borderId="33" xfId="0" applyNumberFormat="1" applyFont="1" applyBorder="1"/>
    <xf numFmtId="172" fontId="24" fillId="0" borderId="42" xfId="0" applyNumberFormat="1" applyFont="1" applyBorder="1"/>
    <xf numFmtId="172" fontId="24" fillId="0" borderId="0" xfId="0" applyNumberFormat="1" applyFont="1"/>
    <xf numFmtId="172" fontId="24" fillId="0" borderId="33" xfId="0" applyNumberFormat="1" applyFont="1" applyBorder="1" applyAlignment="1">
      <alignment horizontal="right"/>
    </xf>
    <xf numFmtId="172" fontId="23" fillId="0" borderId="36" xfId="0" applyNumberFormat="1" applyFont="1" applyBorder="1"/>
    <xf numFmtId="172" fontId="23" fillId="0" borderId="36" xfId="0" applyNumberFormat="1" applyFont="1" applyBorder="1" applyAlignment="1">
      <alignment horizontal="right"/>
    </xf>
    <xf numFmtId="172" fontId="23" fillId="33" borderId="1" xfId="0" applyNumberFormat="1" applyFont="1" applyFill="1" applyBorder="1"/>
    <xf numFmtId="172" fontId="23" fillId="33" borderId="0" xfId="0" applyNumberFormat="1" applyFont="1" applyFill="1"/>
    <xf numFmtId="172" fontId="23" fillId="0" borderId="33" xfId="0" applyNumberFormat="1" applyFont="1" applyBorder="1"/>
    <xf numFmtId="172" fontId="23" fillId="0" borderId="0" xfId="0" applyNumberFormat="1" applyFont="1"/>
    <xf numFmtId="172" fontId="24" fillId="33" borderId="0" xfId="0" applyNumberFormat="1" applyFont="1" applyFill="1"/>
    <xf numFmtId="172" fontId="24" fillId="0" borderId="35" xfId="0" applyNumberFormat="1" applyFont="1" applyBorder="1"/>
    <xf numFmtId="172" fontId="25" fillId="0" borderId="33" xfId="0" applyNumberFormat="1" applyFont="1" applyBorder="1"/>
    <xf numFmtId="173" fontId="23" fillId="0" borderId="33" xfId="0" applyNumberFormat="1" applyFont="1" applyBorder="1"/>
    <xf numFmtId="172" fontId="24" fillId="0" borderId="33" xfId="40" applyNumberFormat="1" applyFont="1" applyBorder="1" applyAlignment="1">
      <alignment horizontal="right"/>
    </xf>
    <xf numFmtId="172" fontId="23" fillId="0" borderId="67" xfId="0" applyNumberFormat="1" applyFont="1" applyBorder="1"/>
    <xf numFmtId="172" fontId="24" fillId="0" borderId="33" xfId="0" applyNumberFormat="1" applyFont="1" applyBorder="1" applyAlignment="1">
      <alignment horizontal="center"/>
    </xf>
    <xf numFmtId="172" fontId="24" fillId="0" borderId="33" xfId="40" applyNumberFormat="1" applyFont="1" applyBorder="1" applyAlignment="1">
      <alignment horizontal="center"/>
    </xf>
    <xf numFmtId="172" fontId="23" fillId="0" borderId="36" xfId="40" applyNumberFormat="1" applyFont="1" applyBorder="1" applyAlignment="1">
      <alignment horizontal="right"/>
    </xf>
    <xf numFmtId="172" fontId="24" fillId="0" borderId="33" xfId="40" applyNumberFormat="1" applyFont="1" applyBorder="1"/>
    <xf numFmtId="172" fontId="24" fillId="0" borderId="36" xfId="40" applyNumberFormat="1" applyFont="1" applyBorder="1" applyAlignment="1">
      <alignment horizontal="right"/>
    </xf>
    <xf numFmtId="172" fontId="23" fillId="33" borderId="1" xfId="40" applyNumberFormat="1" applyFont="1" applyFill="1" applyBorder="1" applyAlignment="1">
      <alignment horizontal="right"/>
    </xf>
    <xf numFmtId="172" fontId="23" fillId="33" borderId="0" xfId="40" applyNumberFormat="1" applyFont="1" applyFill="1" applyBorder="1" applyAlignment="1">
      <alignment horizontal="right"/>
    </xf>
    <xf numFmtId="172" fontId="25" fillId="33" borderId="1" xfId="40" applyNumberFormat="1" applyFont="1" applyFill="1" applyBorder="1" applyAlignment="1">
      <alignment horizontal="right"/>
    </xf>
    <xf numFmtId="172" fontId="25" fillId="33" borderId="0" xfId="40" applyNumberFormat="1" applyFont="1" applyFill="1" applyBorder="1" applyAlignment="1">
      <alignment horizontal="right"/>
    </xf>
    <xf numFmtId="0" fontId="0" fillId="37" borderId="0" xfId="0" applyFill="1" applyAlignment="1">
      <alignment horizontal="left" vertical="top" wrapText="1"/>
    </xf>
    <xf numFmtId="0" fontId="21" fillId="37" borderId="0" xfId="0" applyFont="1" applyFill="1" applyAlignment="1">
      <alignment horizontal="center"/>
    </xf>
    <xf numFmtId="0" fontId="32" fillId="0" borderId="43" xfId="0" applyFont="1" applyBorder="1" applyAlignment="1">
      <alignment horizontal="center"/>
    </xf>
    <xf numFmtId="0" fontId="32" fillId="0" borderId="0" xfId="0" applyFont="1" applyAlignment="1">
      <alignment horizontal="center"/>
    </xf>
    <xf numFmtId="0" fontId="24" fillId="0" borderId="0" xfId="0" applyFont="1" applyAlignment="1">
      <alignment horizontal="left" vertical="top" wrapText="1"/>
    </xf>
    <xf numFmtId="0" fontId="24" fillId="37" borderId="0" xfId="0" applyFont="1" applyFill="1" applyAlignment="1">
      <alignment horizontal="left" vertical="top" wrapText="1"/>
    </xf>
    <xf numFmtId="0" fontId="24" fillId="37" borderId="0" xfId="0" applyFont="1" applyFill="1" applyAlignment="1">
      <alignment horizontal="center" vertical="top" wrapText="1"/>
    </xf>
    <xf numFmtId="0" fontId="31" fillId="37" borderId="0" xfId="0" applyFont="1" applyFill="1" applyAlignment="1">
      <alignment horizontal="center" vertical="top" wrapText="1"/>
    </xf>
    <xf numFmtId="0" fontId="30" fillId="0" borderId="56" xfId="59" applyFont="1" applyBorder="1" applyAlignment="1">
      <alignment horizontal="center"/>
    </xf>
    <xf numFmtId="0" fontId="30" fillId="0" borderId="57" xfId="59" applyFont="1" applyBorder="1" applyAlignment="1">
      <alignment horizontal="center"/>
    </xf>
    <xf numFmtId="0" fontId="24" fillId="0" borderId="58" xfId="0" applyFont="1" applyBorder="1" applyAlignment="1">
      <alignment horizontal="center" vertical="center"/>
    </xf>
    <xf numFmtId="0" fontId="24" fillId="0" borderId="59" xfId="0" applyFont="1" applyBorder="1" applyAlignment="1">
      <alignment horizontal="center" vertical="center"/>
    </xf>
    <xf numFmtId="0" fontId="24" fillId="0" borderId="58" xfId="0" applyFont="1" applyBorder="1" applyAlignment="1">
      <alignment horizontal="center"/>
    </xf>
    <xf numFmtId="0" fontId="24" fillId="0" borderId="59" xfId="0" applyFont="1" applyBorder="1" applyAlignment="1">
      <alignment horizontal="center"/>
    </xf>
    <xf numFmtId="0" fontId="27" fillId="35" borderId="43" xfId="0" applyFont="1" applyFill="1" applyBorder="1" applyAlignment="1">
      <alignment horizontal="center"/>
    </xf>
    <xf numFmtId="0" fontId="27" fillId="35" borderId="0" xfId="0" applyFont="1" applyFill="1" applyAlignment="1">
      <alignment horizontal="center"/>
    </xf>
    <xf numFmtId="0" fontId="24" fillId="0" borderId="33" xfId="0" applyFont="1" applyBorder="1" applyAlignment="1">
      <alignment wrapText="1"/>
    </xf>
    <xf numFmtId="0" fontId="24" fillId="0" borderId="60" xfId="0" applyFont="1" applyBorder="1" applyAlignment="1">
      <alignment horizontal="left" vertical="top" wrapText="1"/>
    </xf>
    <xf numFmtId="0" fontId="28" fillId="0" borderId="48" xfId="0" applyFont="1" applyBorder="1" applyAlignment="1">
      <alignment horizontal="center" vertical="center"/>
    </xf>
    <xf numFmtId="0" fontId="28" fillId="0" borderId="61" xfId="0" applyFont="1" applyBorder="1" applyAlignment="1">
      <alignment horizontal="center" vertical="center"/>
    </xf>
    <xf numFmtId="0" fontId="24" fillId="34" borderId="0" xfId="0" applyFont="1" applyFill="1" applyAlignment="1">
      <alignment wrapText="1"/>
    </xf>
    <xf numFmtId="0" fontId="32" fillId="0" borderId="49" xfId="0" applyFont="1" applyBorder="1" applyAlignment="1">
      <alignment horizontal="center"/>
    </xf>
    <xf numFmtId="0" fontId="0" fillId="0" borderId="62" xfId="0" applyBorder="1" applyAlignment="1">
      <alignment horizontal="center"/>
    </xf>
    <xf numFmtId="0" fontId="24" fillId="0" borderId="44" xfId="0" applyFont="1" applyBorder="1" applyAlignment="1">
      <alignment horizontal="center" vertical="center"/>
    </xf>
    <xf numFmtId="0" fontId="24" fillId="0" borderId="63" xfId="0" applyFont="1" applyBorder="1" applyAlignment="1">
      <alignment horizontal="center" vertical="center"/>
    </xf>
    <xf numFmtId="0" fontId="30" fillId="0" borderId="47" xfId="59" applyFont="1" applyBorder="1" applyAlignment="1">
      <alignment horizontal="center"/>
    </xf>
    <xf numFmtId="0" fontId="30" fillId="0" borderId="64" xfId="59" applyFont="1" applyBorder="1" applyAlignment="1">
      <alignment horizontal="center"/>
    </xf>
    <xf numFmtId="0" fontId="24" fillId="0" borderId="0" xfId="0" applyFont="1" applyAlignment="1">
      <alignment horizontal="center"/>
    </xf>
    <xf numFmtId="0" fontId="24" fillId="0" borderId="43" xfId="0" applyFont="1" applyBorder="1" applyAlignment="1">
      <alignment wrapText="1"/>
    </xf>
    <xf numFmtId="0" fontId="24" fillId="0" borderId="42" xfId="0" applyFont="1" applyBorder="1" applyAlignment="1">
      <alignment wrapText="1"/>
    </xf>
    <xf numFmtId="0" fontId="32" fillId="0" borderId="65" xfId="0" applyFont="1" applyBorder="1" applyAlignment="1">
      <alignment horizontal="center"/>
    </xf>
    <xf numFmtId="0" fontId="32" fillId="0" borderId="66" xfId="0" applyFont="1" applyBorder="1" applyAlignment="1">
      <alignment horizontal="center"/>
    </xf>
    <xf numFmtId="0" fontId="32" fillId="0" borderId="62" xfId="0" applyFont="1" applyBorder="1" applyAlignment="1">
      <alignment horizontal="center"/>
    </xf>
  </cellXfs>
  <cellStyles count="69">
    <cellStyle name="20% - Accent1" xfId="1" builtinId="30" customBuiltin="1"/>
    <cellStyle name="20% - Accent1 2" xfId="2" xr:uid="{5D2B5F2F-DFBD-40C0-880A-EAAE93C96FBC}"/>
    <cellStyle name="20% - Accent2" xfId="3" builtinId="34" customBuiltin="1"/>
    <cellStyle name="20% - Accent2 2" xfId="4" xr:uid="{B1E8BC7E-6481-409B-9F7E-BE5D93357508}"/>
    <cellStyle name="20% - Accent3" xfId="5" builtinId="38" customBuiltin="1"/>
    <cellStyle name="20% - Accent3 2" xfId="6" xr:uid="{179DCFC4-5963-478D-AB0A-BCDA24EE73EF}"/>
    <cellStyle name="20% - Accent4" xfId="7" builtinId="42" customBuiltin="1"/>
    <cellStyle name="20% - Accent4 2" xfId="8" xr:uid="{BB076269-5F5C-42F0-BBEB-74FCBCCC171D}"/>
    <cellStyle name="20% - Accent5" xfId="9" builtinId="46" customBuiltin="1"/>
    <cellStyle name="20% - Accent5 2" xfId="10" xr:uid="{90538422-D007-4F9F-BB65-AEBB5C8717DC}"/>
    <cellStyle name="20% - Accent6" xfId="11" builtinId="50" customBuiltin="1"/>
    <cellStyle name="20% - Accent6 2" xfId="12" xr:uid="{3642A1F7-EDAC-45F0-9D89-FAA4E22C9902}"/>
    <cellStyle name="40% - Accent1" xfId="13" builtinId="31" customBuiltin="1"/>
    <cellStyle name="40% - Accent1 2" xfId="14" xr:uid="{752355F8-4D48-4024-BD12-9B2917572BDE}"/>
    <cellStyle name="40% - Accent2" xfId="15" builtinId="35" customBuiltin="1"/>
    <cellStyle name="40% - Accent2 2" xfId="16" xr:uid="{21CF97D4-6B60-45B1-9E11-3A5DD404156B}"/>
    <cellStyle name="40% - Accent3" xfId="17" builtinId="39" customBuiltin="1"/>
    <cellStyle name="40% - Accent3 2" xfId="18" xr:uid="{1F551E56-A688-4F58-B371-CD8A6741AD25}"/>
    <cellStyle name="40% - Accent4" xfId="19" builtinId="43" customBuiltin="1"/>
    <cellStyle name="40% - Accent4 2" xfId="20" xr:uid="{8405B94D-8D41-428F-99FA-D02799099AAC}"/>
    <cellStyle name="40% - Accent5" xfId="21" builtinId="47" customBuiltin="1"/>
    <cellStyle name="40% - Accent5 2" xfId="22" xr:uid="{ABE4BDDD-1C2D-4FFC-80C1-AC22871A625D}"/>
    <cellStyle name="40% - Accent6" xfId="23" builtinId="51" customBuiltin="1"/>
    <cellStyle name="40% - Accent6 2" xfId="24" xr:uid="{8985F695-7D5F-4ADB-9E56-9EB6C0969BAC}"/>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Bad" xfId="37" builtinId="27" customBuiltin="1"/>
    <cellStyle name="Calculation" xfId="38" builtinId="22" customBuiltin="1"/>
    <cellStyle name="Check Cell" xfId="39" builtinId="23" customBuiltin="1"/>
    <cellStyle name="Comma" xfId="40" builtinId="3"/>
    <cellStyle name="Comma 2" xfId="41" xr:uid="{FF204652-36A2-4ED1-A13E-EA70F35AEF80}"/>
    <cellStyle name="Comma 3" xfId="42" xr:uid="{EA8DCE33-466A-4D6D-B8DB-6A90EA8324FC}"/>
    <cellStyle name="Currency 2" xfId="43" xr:uid="{5F6CED6E-2077-4522-9F94-723D4F2B4995}"/>
    <cellStyle name="Currency 3" xfId="44" xr:uid="{FF578167-471D-4095-85D0-CC2AE5CC608E}"/>
    <cellStyle name="Explanatory Text" xfId="45" builtinId="53" customBuiltin="1"/>
    <cellStyle name="Good" xfId="46" builtinId="26" customBuiltin="1"/>
    <cellStyle name="Heading 1" xfId="47" builtinId="16" customBuiltin="1"/>
    <cellStyle name="Heading 2" xfId="48" builtinId="17" customBuiltin="1"/>
    <cellStyle name="Heading 3" xfId="49" builtinId="18" customBuiltin="1"/>
    <cellStyle name="Heading 4" xfId="50" builtinId="19" customBuiltin="1"/>
    <cellStyle name="Hyperlink" xfId="51" builtinId="8"/>
    <cellStyle name="Input" xfId="52" builtinId="20" customBuiltin="1"/>
    <cellStyle name="Linked Cell" xfId="53" builtinId="24" customBuiltin="1"/>
    <cellStyle name="Neutral" xfId="54" builtinId="28" customBuiltin="1"/>
    <cellStyle name="Normal" xfId="0" builtinId="0"/>
    <cellStyle name="Normal 2" xfId="55" xr:uid="{C3370E21-BE53-4FD7-A1C3-31CB928073A0}"/>
    <cellStyle name="Normal 2 2" xfId="56" xr:uid="{64010C33-69FB-4E45-AEEF-796BFA4FEA3C}"/>
    <cellStyle name="Normal 3" xfId="57" xr:uid="{1C295A1E-EEC2-4EB7-AEF3-2F4F9B24F8F9}"/>
    <cellStyle name="Normal 3 2" xfId="58" xr:uid="{941365EA-5552-4FBE-A41E-1A8FF2EE30FE}"/>
    <cellStyle name="Normal 4" xfId="59" xr:uid="{E275F1F7-0162-4D23-A3E4-0DE7A0F228E5}"/>
    <cellStyle name="Note 2" xfId="60" xr:uid="{B2CE5F1D-2720-4235-A7B0-D96284FFF1F4}"/>
    <cellStyle name="Note 2 2" xfId="61" xr:uid="{9EEB305F-4B35-47F1-8ED7-6C79266B5EB7}"/>
    <cellStyle name="Output" xfId="62" builtinId="21" customBuiltin="1"/>
    <cellStyle name="Percent" xfId="63" builtinId="5"/>
    <cellStyle name="Percent 2" xfId="64" xr:uid="{17A24DED-3E65-470D-B68A-A379573DCA99}"/>
    <cellStyle name="Percent 3" xfId="65" xr:uid="{2BE50C28-6004-4612-8C6A-312C642C1E8B}"/>
    <cellStyle name="Title" xfId="66" builtinId="15" customBuiltin="1"/>
    <cellStyle name="Total" xfId="67" builtinId="25" customBuiltin="1"/>
    <cellStyle name="Warning Text" xfId="68" builtinId="11" customBuiltin="1"/>
  </cellStyles>
  <dxfs count="3">
    <dxf>
      <font>
        <color rgb="FF00B050"/>
      </font>
    </dxf>
    <dxf>
      <font>
        <color rgb="FFFF0000"/>
      </font>
    </dxf>
    <dxf>
      <font>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Current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(TOPGLOVE)'!$B$6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(TOPGLOVE)'!$A$7:$A$11</c:f>
              <c:numCache>
                <c:formatCode>General</c:formatCode>
                <c:ptCount val="5"/>
                <c:pt idx="0">
                  <c:v>2019</c:v>
                </c:pt>
                <c:pt idx="1">
                  <c:v>2020</c:v>
                </c:pt>
                <c:pt idx="2">
                  <c:v>2021</c:v>
                </c:pt>
                <c:pt idx="3">
                  <c:v>2022</c:v>
                </c:pt>
                <c:pt idx="4">
                  <c:v>2023</c:v>
                </c:pt>
              </c:numCache>
            </c:numRef>
          </c:cat>
          <c:val>
            <c:numRef>
              <c:f>'Data Preparation (TOPGLOVE)'!$B$7:$B$11</c:f>
              <c:numCache>
                <c:formatCode>General</c:formatCode>
                <c:ptCount val="5"/>
                <c:pt idx="0">
                  <c:v>1.1200000000000001</c:v>
                </c:pt>
                <c:pt idx="1">
                  <c:v>2.0099999999999998</c:v>
                </c:pt>
                <c:pt idx="2">
                  <c:v>1.98</c:v>
                </c:pt>
                <c:pt idx="3">
                  <c:v>2.12</c:v>
                </c:pt>
                <c:pt idx="4">
                  <c:v>1.83</c:v>
                </c:pt>
              </c:numCache>
            </c:numRef>
          </c:val>
          <c:smooth val="0"/>
          <c:extLst>
            <c:ext xmlns:c16="http://schemas.microsoft.com/office/drawing/2014/chart" uri="{C3380CC4-5D6E-409C-BE32-E72D297353CC}">
              <c16:uniqueId val="{00000012-5727-434F-85DA-1FCE1307304F}"/>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Total Debt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(TOPGLOVE)'!$B$47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(TOPGLOVE)'!$A$48:$A$52</c:f>
              <c:numCache>
                <c:formatCode>General</c:formatCode>
                <c:ptCount val="5"/>
                <c:pt idx="0">
                  <c:v>2019</c:v>
                </c:pt>
                <c:pt idx="1">
                  <c:v>2020</c:v>
                </c:pt>
                <c:pt idx="2">
                  <c:v>2021</c:v>
                </c:pt>
                <c:pt idx="3">
                  <c:v>2022</c:v>
                </c:pt>
                <c:pt idx="4">
                  <c:v>2023</c:v>
                </c:pt>
              </c:numCache>
            </c:numRef>
          </c:cat>
          <c:val>
            <c:numRef>
              <c:f>'Data Preparation (TOPGLOVE)'!$B$48:$B$52</c:f>
              <c:numCache>
                <c:formatCode>#,##0.00_);\(#,##0.00\)</c:formatCode>
                <c:ptCount val="5"/>
                <c:pt idx="0">
                  <c:v>0.55097592298449161</c:v>
                </c:pt>
                <c:pt idx="1">
                  <c:v>0.28889172985323625</c:v>
                </c:pt>
                <c:pt idx="2">
                  <c:v>0.26192526514900599</c:v>
                </c:pt>
                <c:pt idx="3">
                  <c:v>0.16305559764978667</c:v>
                </c:pt>
                <c:pt idx="4">
                  <c:v>0.16079356290456656</c:v>
                </c:pt>
              </c:numCache>
            </c:numRef>
          </c:val>
          <c:smooth val="0"/>
          <c:extLst>
            <c:ext xmlns:c16="http://schemas.microsoft.com/office/drawing/2014/chart" uri="{C3380CC4-5D6E-409C-BE32-E72D297353CC}">
              <c16:uniqueId val="{00000001-F1B9-454A-B029-78827A9409B3}"/>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Debt/Equity</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(TOPGLOVE)'!$F$47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(TOPGLOVE)'!$E$48:$E$52</c:f>
              <c:numCache>
                <c:formatCode>General</c:formatCode>
                <c:ptCount val="5"/>
                <c:pt idx="0">
                  <c:v>2019</c:v>
                </c:pt>
                <c:pt idx="1">
                  <c:v>2020</c:v>
                </c:pt>
                <c:pt idx="2">
                  <c:v>2021</c:v>
                </c:pt>
                <c:pt idx="3">
                  <c:v>2022</c:v>
                </c:pt>
                <c:pt idx="4">
                  <c:v>2023</c:v>
                </c:pt>
              </c:numCache>
            </c:numRef>
          </c:cat>
          <c:val>
            <c:numRef>
              <c:f>'Data Preparation (TOPGLOVE)'!$F$48:$F$52</c:f>
              <c:numCache>
                <c:formatCode>#,##0.00_);\(#,##0.00\)</c:formatCode>
                <c:ptCount val="5"/>
                <c:pt idx="0">
                  <c:v>1.2270520695607643</c:v>
                </c:pt>
                <c:pt idx="1">
                  <c:v>0.40625561814041711</c:v>
                </c:pt>
                <c:pt idx="2">
                  <c:v>0.35487634623055447</c:v>
                </c:pt>
                <c:pt idx="3">
                  <c:v>0.19482249620394407</c:v>
                </c:pt>
                <c:pt idx="4">
                  <c:v>0.19160191795130538</c:v>
                </c:pt>
              </c:numCache>
            </c:numRef>
          </c:val>
          <c:smooth val="0"/>
          <c:extLst>
            <c:ext xmlns:c16="http://schemas.microsoft.com/office/drawing/2014/chart" uri="{C3380CC4-5D6E-409C-BE32-E72D297353CC}">
              <c16:uniqueId val="{00000001-88B7-4C2D-B1A7-7B54140662CC}"/>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Equity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(TOPGLOVE)'!$J$47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(TOPGLOVE)'!$I$48:$I$52</c:f>
              <c:numCache>
                <c:formatCode>General</c:formatCode>
                <c:ptCount val="5"/>
                <c:pt idx="0">
                  <c:v>2019</c:v>
                </c:pt>
                <c:pt idx="1">
                  <c:v>2020</c:v>
                </c:pt>
                <c:pt idx="2">
                  <c:v>2021</c:v>
                </c:pt>
                <c:pt idx="3">
                  <c:v>2022</c:v>
                </c:pt>
                <c:pt idx="4">
                  <c:v>2023</c:v>
                </c:pt>
              </c:numCache>
            </c:numRef>
          </c:cat>
          <c:val>
            <c:numRef>
              <c:f>'Data Preparation (TOPGLOVE)'!$J$48:$J$52</c:f>
              <c:numCache>
                <c:formatCode>#,##0.00_);\(#,##0.00\)</c:formatCode>
                <c:ptCount val="5"/>
                <c:pt idx="0">
                  <c:v>0.44902407701550839</c:v>
                </c:pt>
                <c:pt idx="1">
                  <c:v>0.71110827014676381</c:v>
                </c:pt>
                <c:pt idx="2">
                  <c:v>0.73807473485099395</c:v>
                </c:pt>
                <c:pt idx="3">
                  <c:v>0.83694440235021328</c:v>
                </c:pt>
                <c:pt idx="4">
                  <c:v>0.83920643709543341</c:v>
                </c:pt>
              </c:numCache>
            </c:numRef>
          </c:val>
          <c:smooth val="0"/>
          <c:extLst>
            <c:ext xmlns:c16="http://schemas.microsoft.com/office/drawing/2014/chart" uri="{C3380CC4-5D6E-409C-BE32-E72D297353CC}">
              <c16:uniqueId val="{00000001-7853-4849-8831-41259C3C0802}"/>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Long-term Debt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(TOPGLOVE)'!$N$47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(TOPGLOVE)'!$M$48:$M$52</c:f>
              <c:numCache>
                <c:formatCode>General</c:formatCode>
                <c:ptCount val="5"/>
                <c:pt idx="0">
                  <c:v>2019</c:v>
                </c:pt>
                <c:pt idx="1">
                  <c:v>2020</c:v>
                </c:pt>
                <c:pt idx="2">
                  <c:v>2021</c:v>
                </c:pt>
                <c:pt idx="3">
                  <c:v>2022</c:v>
                </c:pt>
                <c:pt idx="4">
                  <c:v>2023</c:v>
                </c:pt>
              </c:numCache>
            </c:numRef>
          </c:cat>
          <c:val>
            <c:numRef>
              <c:f>'Data Preparation (TOPGLOVE)'!$N$48:$N$52</c:f>
              <c:numCache>
                <c:formatCode>#,##0.00_);\(#,##0.00\)</c:formatCode>
                <c:ptCount val="5"/>
                <c:pt idx="0">
                  <c:v>0.24249635869312025</c:v>
                </c:pt>
                <c:pt idx="1">
                  <c:v>2.5998269691903161E-2</c:v>
                </c:pt>
                <c:pt idx="2">
                  <c:v>1.4924930671579968E-2</c:v>
                </c:pt>
                <c:pt idx="3">
                  <c:v>1.1453409078308822E-2</c:v>
                </c:pt>
                <c:pt idx="4">
                  <c:v>2.0036620751475945E-3</c:v>
                </c:pt>
              </c:numCache>
            </c:numRef>
          </c:val>
          <c:smooth val="0"/>
          <c:extLst>
            <c:ext xmlns:c16="http://schemas.microsoft.com/office/drawing/2014/chart" uri="{C3380CC4-5D6E-409C-BE32-E72D297353CC}">
              <c16:uniqueId val="{00000001-2169-45B9-A40A-7B796A3A5CB8}"/>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Gross Profit Margin </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(TOPGLOVE)'!$B$67</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(TOPGLOVE)'!$E$68:$E$72</c:f>
              <c:numCache>
                <c:formatCode>General</c:formatCode>
                <c:ptCount val="5"/>
                <c:pt idx="0">
                  <c:v>2019</c:v>
                </c:pt>
                <c:pt idx="1">
                  <c:v>2020</c:v>
                </c:pt>
                <c:pt idx="2">
                  <c:v>2021</c:v>
                </c:pt>
                <c:pt idx="3">
                  <c:v>2022</c:v>
                </c:pt>
                <c:pt idx="4">
                  <c:v>2023</c:v>
                </c:pt>
              </c:numCache>
            </c:numRef>
          </c:cat>
          <c:val>
            <c:numRef>
              <c:f>'Data Preparation (TOPGLOVE)'!$B$68:$B$72</c:f>
              <c:numCache>
                <c:formatCode>0.00</c:formatCode>
                <c:ptCount val="5"/>
                <c:pt idx="0">
                  <c:v>0.18412193439931648</c:v>
                </c:pt>
                <c:pt idx="1">
                  <c:v>0.39384397245043024</c:v>
                </c:pt>
                <c:pt idx="2">
                  <c:v>0.67855304694090857</c:v>
                </c:pt>
                <c:pt idx="3">
                  <c:v>0.17109068365962002</c:v>
                </c:pt>
                <c:pt idx="4">
                  <c:v>2.8495216020052977E-2</c:v>
                </c:pt>
              </c:numCache>
            </c:numRef>
          </c:val>
          <c:smooth val="0"/>
          <c:extLst>
            <c:ext xmlns:c16="http://schemas.microsoft.com/office/drawing/2014/chart" uri="{C3380CC4-5D6E-409C-BE32-E72D297353CC}">
              <c16:uniqueId val="{00000001-32B1-453A-AFA2-4E5BC6CCAD0D}"/>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Net Profit Margin</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(TOPGLOVE)'!$F$67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dLbl>
              <c:idx val="4"/>
              <c:layout>
                <c:manualLayout>
                  <c:x val="-7.8036729180104528E-2"/>
                  <c:y val="7.68169780131885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BB-4853-8CD0-4294116997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(TOPGLOVE)'!$E$68:$E$72</c:f>
              <c:numCache>
                <c:formatCode>General</c:formatCode>
                <c:ptCount val="5"/>
                <c:pt idx="0">
                  <c:v>2019</c:v>
                </c:pt>
                <c:pt idx="1">
                  <c:v>2020</c:v>
                </c:pt>
                <c:pt idx="2">
                  <c:v>2021</c:v>
                </c:pt>
                <c:pt idx="3">
                  <c:v>2022</c:v>
                </c:pt>
                <c:pt idx="4">
                  <c:v>2023</c:v>
                </c:pt>
              </c:numCache>
            </c:numRef>
          </c:cat>
          <c:val>
            <c:numRef>
              <c:f>'Data Preparation (TOPGLOVE)'!$F$68:$F$72</c:f>
              <c:numCache>
                <c:formatCode>0.00</c:formatCode>
                <c:ptCount val="5"/>
                <c:pt idx="0">
                  <c:v>7.6553917726606122E-2</c:v>
                </c:pt>
                <c:pt idx="1">
                  <c:v>0.24716380559002529</c:v>
                </c:pt>
                <c:pt idx="2">
                  <c:v>0.47819694143114394</c:v>
                </c:pt>
                <c:pt idx="3">
                  <c:v>5.0533446487289295E-2</c:v>
                </c:pt>
                <c:pt idx="4">
                  <c:v>-0.39231825328578812</c:v>
                </c:pt>
              </c:numCache>
            </c:numRef>
          </c:val>
          <c:smooth val="0"/>
          <c:extLst>
            <c:ext xmlns:c16="http://schemas.microsoft.com/office/drawing/2014/chart" uri="{C3380CC4-5D6E-409C-BE32-E72D297353CC}">
              <c16:uniqueId val="{00000001-0ABB-4853-8CD0-4294116997B9}"/>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ROA</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(TOPGLOVE)'!$J$67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(TOPGLOVE)'!$I$68:$I$72</c:f>
              <c:numCache>
                <c:formatCode>General</c:formatCode>
                <c:ptCount val="5"/>
                <c:pt idx="0">
                  <c:v>2019</c:v>
                </c:pt>
                <c:pt idx="1">
                  <c:v>2020</c:v>
                </c:pt>
                <c:pt idx="2">
                  <c:v>2021</c:v>
                </c:pt>
                <c:pt idx="3">
                  <c:v>2022</c:v>
                </c:pt>
                <c:pt idx="4">
                  <c:v>2023</c:v>
                </c:pt>
              </c:numCache>
            </c:numRef>
          </c:cat>
          <c:val>
            <c:numRef>
              <c:f>'Data Preparation (TOPGLOVE)'!$J$68:$J$72</c:f>
              <c:numCache>
                <c:formatCode>0.00</c:formatCode>
                <c:ptCount val="5"/>
                <c:pt idx="0">
                  <c:v>6.4615463050294419E-2</c:v>
                </c:pt>
                <c:pt idx="1">
                  <c:v>0.20547178922403078</c:v>
                </c:pt>
                <c:pt idx="2">
                  <c:v>0.79980094913080846</c:v>
                </c:pt>
                <c:pt idx="3">
                  <c:v>3.469262792436837E-2</c:v>
                </c:pt>
                <c:pt idx="4">
                  <c:v>-0.12540398240051434</c:v>
                </c:pt>
              </c:numCache>
            </c:numRef>
          </c:val>
          <c:smooth val="0"/>
          <c:extLst>
            <c:ext xmlns:c16="http://schemas.microsoft.com/office/drawing/2014/chart" uri="{C3380CC4-5D6E-409C-BE32-E72D297353CC}">
              <c16:uniqueId val="{00000001-A0E8-4D65-9ED9-8420743255DB}"/>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ROE</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(TOPGLOVE)'!$N$67</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(TOPGLOVE)'!$M$68:$M$72</c:f>
              <c:numCache>
                <c:formatCode>General</c:formatCode>
                <c:ptCount val="5"/>
                <c:pt idx="0">
                  <c:v>2019</c:v>
                </c:pt>
                <c:pt idx="1">
                  <c:v>2020</c:v>
                </c:pt>
                <c:pt idx="2">
                  <c:v>2021</c:v>
                </c:pt>
                <c:pt idx="3">
                  <c:v>2022</c:v>
                </c:pt>
                <c:pt idx="4">
                  <c:v>2023</c:v>
                </c:pt>
              </c:numCache>
            </c:numRef>
          </c:cat>
          <c:val>
            <c:numRef>
              <c:f>'Data Preparation (TOPGLOVE)'!$N$68:$N$72</c:f>
              <c:numCache>
                <c:formatCode>0.00</c:formatCode>
                <c:ptCount val="5"/>
                <c:pt idx="0">
                  <c:v>0.1439020007117853</c:v>
                </c:pt>
                <c:pt idx="1">
                  <c:v>0.28894585796565692</c:v>
                </c:pt>
                <c:pt idx="2">
                  <c:v>1.0836313876700794</c:v>
                </c:pt>
                <c:pt idx="3">
                  <c:v>4.1451532296468474E-2</c:v>
                </c:pt>
                <c:pt idx="4">
                  <c:v>-0.14943162594718462</c:v>
                </c:pt>
              </c:numCache>
            </c:numRef>
          </c:val>
          <c:smooth val="0"/>
          <c:extLst>
            <c:ext xmlns:c16="http://schemas.microsoft.com/office/drawing/2014/chart" uri="{C3380CC4-5D6E-409C-BE32-E72D297353CC}">
              <c16:uniqueId val="{00000001-CECC-4075-8B9B-C00047F4162A}"/>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Total Assets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Preparation (TOPGLOVE)'!$B$87</c:f>
              <c:strCache>
                <c:ptCount val="1"/>
                <c:pt idx="0">
                  <c:v>Non-current Assets</c:v>
                </c:pt>
              </c:strCache>
            </c:strRef>
          </c:tx>
          <c:spPr>
            <a:solidFill>
              <a:schemeClr val="accent1"/>
            </a:solidFill>
            <a:ln>
              <a:noFill/>
            </a:ln>
            <a:effectLst/>
          </c:spPr>
          <c:invertIfNegative val="0"/>
          <c:cat>
            <c:numRef>
              <c:f>'Data Preparation (TOPGLOVE)'!$A$88:$A$92</c:f>
              <c:numCache>
                <c:formatCode>General</c:formatCode>
                <c:ptCount val="5"/>
                <c:pt idx="0">
                  <c:v>2019</c:v>
                </c:pt>
                <c:pt idx="1">
                  <c:v>2020</c:v>
                </c:pt>
                <c:pt idx="2">
                  <c:v>2021</c:v>
                </c:pt>
                <c:pt idx="3">
                  <c:v>2022</c:v>
                </c:pt>
                <c:pt idx="4">
                  <c:v>2023</c:v>
                </c:pt>
              </c:numCache>
            </c:numRef>
          </c:cat>
          <c:val>
            <c:numRef>
              <c:f>'Data Preparation (TOPGLOVE)'!$B$88:$B$92</c:f>
              <c:numCache>
                <c:formatCode>_-* #,##0_-;\-* #,##0_-;_-* "-"??_-;_-@_-</c:formatCode>
                <c:ptCount val="5"/>
                <c:pt idx="0">
                  <c:v>3909108</c:v>
                </c:pt>
                <c:pt idx="1">
                  <c:v>4418311</c:v>
                </c:pt>
                <c:pt idx="2">
                  <c:v>5436667</c:v>
                </c:pt>
                <c:pt idx="3">
                  <c:v>6005593</c:v>
                </c:pt>
                <c:pt idx="4">
                  <c:v>5373545</c:v>
                </c:pt>
              </c:numCache>
            </c:numRef>
          </c:val>
          <c:extLst>
            <c:ext xmlns:c16="http://schemas.microsoft.com/office/drawing/2014/chart" uri="{C3380CC4-5D6E-409C-BE32-E72D297353CC}">
              <c16:uniqueId val="{00000000-9F8F-4B60-8378-516CB82BDA85}"/>
            </c:ext>
          </c:extLst>
        </c:ser>
        <c:ser>
          <c:idx val="1"/>
          <c:order val="1"/>
          <c:tx>
            <c:strRef>
              <c:f>'Data Preparation (TOPGLOVE)'!$C$87</c:f>
              <c:strCache>
                <c:ptCount val="1"/>
                <c:pt idx="0">
                  <c:v>Current Assets</c:v>
                </c:pt>
              </c:strCache>
            </c:strRef>
          </c:tx>
          <c:spPr>
            <a:solidFill>
              <a:schemeClr val="accent2"/>
            </a:solidFill>
            <a:ln>
              <a:noFill/>
            </a:ln>
            <a:effectLst/>
          </c:spPr>
          <c:invertIfNegative val="0"/>
          <c:cat>
            <c:numRef>
              <c:f>'Data Preparation (TOPGLOVE)'!$A$88:$A$92</c:f>
              <c:numCache>
                <c:formatCode>General</c:formatCode>
                <c:ptCount val="5"/>
                <c:pt idx="0">
                  <c:v>2019</c:v>
                </c:pt>
                <c:pt idx="1">
                  <c:v>2020</c:v>
                </c:pt>
                <c:pt idx="2">
                  <c:v>2021</c:v>
                </c:pt>
                <c:pt idx="3">
                  <c:v>2022</c:v>
                </c:pt>
                <c:pt idx="4">
                  <c:v>2023</c:v>
                </c:pt>
              </c:numCache>
            </c:numRef>
          </c:cat>
          <c:val>
            <c:numRef>
              <c:f>'Data Preparation (TOPGLOVE)'!$C$88:$C$92</c:f>
              <c:numCache>
                <c:formatCode>_-* #,##0_-;\-* #,##0_-;_-* "-"??_-;_-@_-</c:formatCode>
                <c:ptCount val="5"/>
                <c:pt idx="0">
                  <c:v>1779097</c:v>
                </c:pt>
                <c:pt idx="1">
                  <c:v>4287653</c:v>
                </c:pt>
                <c:pt idx="2">
                  <c:v>4345757</c:v>
                </c:pt>
                <c:pt idx="3">
                  <c:v>2111117</c:v>
                </c:pt>
                <c:pt idx="4">
                  <c:v>1688025</c:v>
                </c:pt>
              </c:numCache>
            </c:numRef>
          </c:val>
          <c:extLst>
            <c:ext xmlns:c16="http://schemas.microsoft.com/office/drawing/2014/chart" uri="{C3380CC4-5D6E-409C-BE32-E72D297353CC}">
              <c16:uniqueId val="{00000001-9F8F-4B60-8378-516CB82BDA85}"/>
            </c:ext>
          </c:extLst>
        </c:ser>
        <c:dLbls>
          <c:showLegendKey val="0"/>
          <c:showVal val="0"/>
          <c:showCatName val="0"/>
          <c:showSerName val="0"/>
          <c:showPercent val="0"/>
          <c:showBubbleSize val="0"/>
        </c:dLbls>
        <c:gapWidth val="219"/>
        <c:overlap val="-27"/>
        <c:axId val="1220965232"/>
        <c:axId val="1220965712"/>
      </c:barChart>
      <c:catAx>
        <c:axId val="12209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65712"/>
        <c:crosses val="autoZero"/>
        <c:auto val="1"/>
        <c:lblAlgn val="ctr"/>
        <c:lblOffset val="100"/>
        <c:noMultiLvlLbl val="0"/>
      </c:catAx>
      <c:valAx>
        <c:axId val="122096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65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rPr>
              <a:t>Total Liabilites</a:t>
            </a:r>
            <a:endParaRPr lang="en-US" sz="10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'Data Preparation (TOPGLOVE)'!$H$87</c:f>
              <c:strCache>
                <c:ptCount val="1"/>
                <c:pt idx="0">
                  <c:v>Non-current liabilities</c:v>
                </c:pt>
              </c:strCache>
            </c:strRef>
          </c:tx>
          <c:spPr>
            <a:solidFill>
              <a:schemeClr val="accent1"/>
            </a:solidFill>
            <a:ln>
              <a:noFill/>
            </a:ln>
            <a:effectLst/>
          </c:spPr>
          <c:invertIfNegative val="0"/>
          <c:cat>
            <c:numRef>
              <c:f>'Data Preparation (TOPGLOVE)'!$G$88:$G$92</c:f>
              <c:numCache>
                <c:formatCode>General</c:formatCode>
                <c:ptCount val="5"/>
                <c:pt idx="0">
                  <c:v>2019</c:v>
                </c:pt>
                <c:pt idx="1">
                  <c:v>2020</c:v>
                </c:pt>
                <c:pt idx="2">
                  <c:v>2021</c:v>
                </c:pt>
                <c:pt idx="3">
                  <c:v>2022</c:v>
                </c:pt>
                <c:pt idx="4">
                  <c:v>2023</c:v>
                </c:pt>
              </c:numCache>
            </c:numRef>
          </c:cat>
          <c:val>
            <c:numRef>
              <c:f>'Data Preparation (TOPGLOVE)'!$H$88:$H$92</c:f>
              <c:numCache>
                <c:formatCode>_-* #,##0_-;\-* #,##0_-;_-* "-"??_-;_-@_-</c:formatCode>
                <c:ptCount val="5"/>
                <c:pt idx="0">
                  <c:v>1542273</c:v>
                </c:pt>
                <c:pt idx="1">
                  <c:v>382557</c:v>
                </c:pt>
                <c:pt idx="2">
                  <c:v>363777</c:v>
                </c:pt>
                <c:pt idx="3">
                  <c:v>326987</c:v>
                </c:pt>
                <c:pt idx="4">
                  <c:v>211588</c:v>
                </c:pt>
              </c:numCache>
            </c:numRef>
          </c:val>
          <c:extLst>
            <c:ext xmlns:c16="http://schemas.microsoft.com/office/drawing/2014/chart" uri="{C3380CC4-5D6E-409C-BE32-E72D297353CC}">
              <c16:uniqueId val="{00000000-A678-4610-9B27-DAFA9F01703D}"/>
            </c:ext>
          </c:extLst>
        </c:ser>
        <c:ser>
          <c:idx val="1"/>
          <c:order val="1"/>
          <c:tx>
            <c:strRef>
              <c:f>'Data Preparation (TOPGLOVE)'!$I$87</c:f>
              <c:strCache>
                <c:ptCount val="1"/>
                <c:pt idx="0">
                  <c:v>Current liabilities</c:v>
                </c:pt>
              </c:strCache>
            </c:strRef>
          </c:tx>
          <c:spPr>
            <a:solidFill>
              <a:schemeClr val="accent2"/>
            </a:solidFill>
            <a:ln>
              <a:noFill/>
            </a:ln>
            <a:effectLst/>
          </c:spPr>
          <c:invertIfNegative val="0"/>
          <c:cat>
            <c:numRef>
              <c:f>'Data Preparation (TOPGLOVE)'!$G$88:$G$92</c:f>
              <c:numCache>
                <c:formatCode>General</c:formatCode>
                <c:ptCount val="5"/>
                <c:pt idx="0">
                  <c:v>2019</c:v>
                </c:pt>
                <c:pt idx="1">
                  <c:v>2020</c:v>
                </c:pt>
                <c:pt idx="2">
                  <c:v>2021</c:v>
                </c:pt>
                <c:pt idx="3">
                  <c:v>2022</c:v>
                </c:pt>
                <c:pt idx="4">
                  <c:v>2023</c:v>
                </c:pt>
              </c:numCache>
            </c:numRef>
          </c:cat>
          <c:val>
            <c:numRef>
              <c:f>'Data Preparation (TOPGLOVE)'!$I$88:$I$92</c:f>
              <c:numCache>
                <c:formatCode>_-* #,##0_-;\-* #,##0_-;_-* "-"??_-;_-@_-</c:formatCode>
                <c:ptCount val="5"/>
                <c:pt idx="0">
                  <c:v>1591791</c:v>
                </c:pt>
                <c:pt idx="1">
                  <c:v>2132524</c:v>
                </c:pt>
                <c:pt idx="2">
                  <c:v>2198487</c:v>
                </c:pt>
                <c:pt idx="3">
                  <c:v>996488</c:v>
                </c:pt>
                <c:pt idx="4">
                  <c:v>923867</c:v>
                </c:pt>
              </c:numCache>
            </c:numRef>
          </c:val>
          <c:extLst>
            <c:ext xmlns:c16="http://schemas.microsoft.com/office/drawing/2014/chart" uri="{C3380CC4-5D6E-409C-BE32-E72D297353CC}">
              <c16:uniqueId val="{00000001-A678-4610-9B27-DAFA9F01703D}"/>
            </c:ext>
          </c:extLst>
        </c:ser>
        <c:dLbls>
          <c:showLegendKey val="0"/>
          <c:showVal val="0"/>
          <c:showCatName val="0"/>
          <c:showSerName val="0"/>
          <c:showPercent val="0"/>
          <c:showBubbleSize val="0"/>
        </c:dLbls>
        <c:gapWidth val="219"/>
        <c:overlap val="-27"/>
        <c:axId val="1796666816"/>
        <c:axId val="1796655776"/>
      </c:barChart>
      <c:catAx>
        <c:axId val="179666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55776"/>
        <c:crosses val="autoZero"/>
        <c:auto val="1"/>
        <c:lblAlgn val="ctr"/>
        <c:lblOffset val="100"/>
        <c:noMultiLvlLbl val="0"/>
      </c:catAx>
      <c:valAx>
        <c:axId val="179665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66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Quick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(TOPGLOVE)'!$F$6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(TOPGLOVE)'!$E$7:$E$11</c:f>
              <c:numCache>
                <c:formatCode>General</c:formatCode>
                <c:ptCount val="5"/>
                <c:pt idx="0">
                  <c:v>2019</c:v>
                </c:pt>
                <c:pt idx="1">
                  <c:v>2020</c:v>
                </c:pt>
                <c:pt idx="2">
                  <c:v>2021</c:v>
                </c:pt>
                <c:pt idx="3">
                  <c:v>2022</c:v>
                </c:pt>
                <c:pt idx="4">
                  <c:v>2023</c:v>
                </c:pt>
              </c:numCache>
            </c:numRef>
          </c:cat>
          <c:val>
            <c:numRef>
              <c:f>'Data Preparation (TOPGLOVE)'!$F$7:$F$11</c:f>
              <c:numCache>
                <c:formatCode>General</c:formatCode>
                <c:ptCount val="5"/>
                <c:pt idx="0">
                  <c:v>0.72</c:v>
                </c:pt>
                <c:pt idx="1">
                  <c:v>1.76</c:v>
                </c:pt>
                <c:pt idx="2">
                  <c:v>1.46</c:v>
                </c:pt>
                <c:pt idx="3">
                  <c:v>1.54</c:v>
                </c:pt>
                <c:pt idx="4" formatCode="0.00">
                  <c:v>1.5</c:v>
                </c:pt>
              </c:numCache>
            </c:numRef>
          </c:val>
          <c:smooth val="0"/>
          <c:extLst>
            <c:ext xmlns:c16="http://schemas.microsoft.com/office/drawing/2014/chart" uri="{C3380CC4-5D6E-409C-BE32-E72D297353CC}">
              <c16:uniqueId val="{00000000-FAEA-455F-9CBA-2FE6549F942B}"/>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Equity and Liabilities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Preparation (TOPGLOVE)'!$N$87</c:f>
              <c:strCache>
                <c:ptCount val="1"/>
                <c:pt idx="0">
                  <c:v>Total Equity</c:v>
                </c:pt>
              </c:strCache>
            </c:strRef>
          </c:tx>
          <c:spPr>
            <a:solidFill>
              <a:schemeClr val="accent1"/>
            </a:solidFill>
            <a:ln>
              <a:noFill/>
            </a:ln>
            <a:effectLst/>
          </c:spPr>
          <c:invertIfNegative val="0"/>
          <c:cat>
            <c:numRef>
              <c:f>'Data Preparation (TOPGLOVE)'!$M$88:$M$92</c:f>
              <c:numCache>
                <c:formatCode>General</c:formatCode>
                <c:ptCount val="5"/>
                <c:pt idx="0">
                  <c:v>2019</c:v>
                </c:pt>
                <c:pt idx="1">
                  <c:v>2020</c:v>
                </c:pt>
                <c:pt idx="2">
                  <c:v>2021</c:v>
                </c:pt>
                <c:pt idx="3">
                  <c:v>2022</c:v>
                </c:pt>
                <c:pt idx="4">
                  <c:v>2023</c:v>
                </c:pt>
              </c:numCache>
            </c:numRef>
          </c:cat>
          <c:val>
            <c:numRef>
              <c:f>'Data Preparation (TOPGLOVE)'!$N$88:$N$92</c:f>
              <c:numCache>
                <c:formatCode>_-* #,##0_-;\-* #,##0_-;_-* "-"??_-;_-@_-</c:formatCode>
                <c:ptCount val="5"/>
                <c:pt idx="0">
                  <c:v>2554141</c:v>
                </c:pt>
                <c:pt idx="1">
                  <c:v>6190883</c:v>
                </c:pt>
                <c:pt idx="2">
                  <c:v>7220160</c:v>
                </c:pt>
                <c:pt idx="3">
                  <c:v>6793235</c:v>
                </c:pt>
                <c:pt idx="4">
                  <c:v>5926115</c:v>
                </c:pt>
              </c:numCache>
            </c:numRef>
          </c:val>
          <c:extLst>
            <c:ext xmlns:c16="http://schemas.microsoft.com/office/drawing/2014/chart" uri="{C3380CC4-5D6E-409C-BE32-E72D297353CC}">
              <c16:uniqueId val="{00000000-037F-43C2-8470-4E65C147665E}"/>
            </c:ext>
          </c:extLst>
        </c:ser>
        <c:ser>
          <c:idx val="1"/>
          <c:order val="1"/>
          <c:tx>
            <c:strRef>
              <c:f>'Data Preparation (TOPGLOVE)'!$O$87</c:f>
              <c:strCache>
                <c:ptCount val="1"/>
                <c:pt idx="0">
                  <c:v>Total Liabilities</c:v>
                </c:pt>
              </c:strCache>
            </c:strRef>
          </c:tx>
          <c:spPr>
            <a:solidFill>
              <a:schemeClr val="accent2"/>
            </a:solidFill>
            <a:ln>
              <a:noFill/>
            </a:ln>
            <a:effectLst/>
          </c:spPr>
          <c:invertIfNegative val="0"/>
          <c:cat>
            <c:numRef>
              <c:f>'Data Preparation (TOPGLOVE)'!$M$88:$M$92</c:f>
              <c:numCache>
                <c:formatCode>General</c:formatCode>
                <c:ptCount val="5"/>
                <c:pt idx="0">
                  <c:v>2019</c:v>
                </c:pt>
                <c:pt idx="1">
                  <c:v>2020</c:v>
                </c:pt>
                <c:pt idx="2">
                  <c:v>2021</c:v>
                </c:pt>
                <c:pt idx="3">
                  <c:v>2022</c:v>
                </c:pt>
                <c:pt idx="4">
                  <c:v>2023</c:v>
                </c:pt>
              </c:numCache>
            </c:numRef>
          </c:cat>
          <c:val>
            <c:numRef>
              <c:f>'Data Preparation (TOPGLOVE)'!$O$88:$O$92</c:f>
              <c:numCache>
                <c:formatCode>_-* #,##0_-;\-* #,##0_-;_-* "-"??_-;_-@_-</c:formatCode>
                <c:ptCount val="5"/>
                <c:pt idx="0">
                  <c:v>3134064</c:v>
                </c:pt>
                <c:pt idx="1">
                  <c:v>2515081</c:v>
                </c:pt>
                <c:pt idx="2">
                  <c:v>2562264</c:v>
                </c:pt>
                <c:pt idx="3">
                  <c:v>1323475</c:v>
                </c:pt>
                <c:pt idx="4">
                  <c:v>1135455</c:v>
                </c:pt>
              </c:numCache>
            </c:numRef>
          </c:val>
          <c:extLst>
            <c:ext xmlns:c16="http://schemas.microsoft.com/office/drawing/2014/chart" uri="{C3380CC4-5D6E-409C-BE32-E72D297353CC}">
              <c16:uniqueId val="{00000001-037F-43C2-8470-4E65C147665E}"/>
            </c:ext>
          </c:extLst>
        </c:ser>
        <c:dLbls>
          <c:showLegendKey val="0"/>
          <c:showVal val="0"/>
          <c:showCatName val="0"/>
          <c:showSerName val="0"/>
          <c:showPercent val="0"/>
          <c:showBubbleSize val="0"/>
        </c:dLbls>
        <c:gapWidth val="219"/>
        <c:overlap val="-27"/>
        <c:axId val="38819552"/>
        <c:axId val="38818112"/>
      </c:barChart>
      <c:catAx>
        <c:axId val="3881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112"/>
        <c:crosses val="autoZero"/>
        <c:auto val="1"/>
        <c:lblAlgn val="ctr"/>
        <c:lblOffset val="100"/>
        <c:noMultiLvlLbl val="0"/>
      </c:catAx>
      <c:valAx>
        <c:axId val="3881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9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991252047541868"/>
          <c:y val="0.1781107165220232"/>
          <c:w val="0.77600422848538353"/>
          <c:h val="0.71048836449545194"/>
        </c:manualLayout>
      </c:layout>
      <c:lineChart>
        <c:grouping val="standard"/>
        <c:varyColors val="0"/>
        <c:ser>
          <c:idx val="0"/>
          <c:order val="0"/>
          <c:tx>
            <c:strRef>
              <c:f>'Data Preparation (TOPGLOVE)'!$B$112</c:f>
              <c:strCache>
                <c:ptCount val="1"/>
                <c:pt idx="0">
                  <c:v>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numRef>
              <c:f>'Data Preparation (TOPGLOVE)'!$A$113:$A$117</c:f>
              <c:numCache>
                <c:formatCode>General</c:formatCode>
                <c:ptCount val="5"/>
                <c:pt idx="0">
                  <c:v>2019</c:v>
                </c:pt>
                <c:pt idx="1">
                  <c:v>2020</c:v>
                </c:pt>
                <c:pt idx="2">
                  <c:v>2021</c:v>
                </c:pt>
                <c:pt idx="3">
                  <c:v>2022</c:v>
                </c:pt>
                <c:pt idx="4">
                  <c:v>2023</c:v>
                </c:pt>
              </c:numCache>
            </c:numRef>
          </c:cat>
          <c:val>
            <c:numRef>
              <c:f>'Data Preparation (TOPGLOVE)'!$B$113:$B$117</c:f>
              <c:numCache>
                <c:formatCode>_(* #,##0_);_(* \(#,##0\);_(* "-"??_);_(@_)</c:formatCode>
                <c:ptCount val="5"/>
                <c:pt idx="0">
                  <c:v>4801139</c:v>
                </c:pt>
                <c:pt idx="1">
                  <c:v>7237427</c:v>
                </c:pt>
                <c:pt idx="2">
                  <c:v>16361443</c:v>
                </c:pt>
                <c:pt idx="3">
                  <c:v>5572349</c:v>
                </c:pt>
                <c:pt idx="4">
                  <c:v>2257221</c:v>
                </c:pt>
              </c:numCache>
            </c:numRef>
          </c:val>
          <c:smooth val="0"/>
          <c:extLst>
            <c:ext xmlns:c16="http://schemas.microsoft.com/office/drawing/2014/chart" uri="{C3380CC4-5D6E-409C-BE32-E72D297353CC}">
              <c16:uniqueId val="{00000000-7167-4FAC-AF5A-095A9ED99DDA}"/>
            </c:ext>
          </c:extLst>
        </c:ser>
        <c:dLbls>
          <c:dLblPos val="t"/>
          <c:showLegendKey val="0"/>
          <c:showVal val="1"/>
          <c:showCatName val="0"/>
          <c:showSerName val="0"/>
          <c:showPercent val="0"/>
          <c:showBubbleSize val="0"/>
        </c:dLbls>
        <c:marker val="1"/>
        <c:smooth val="0"/>
        <c:axId val="1628287583"/>
        <c:axId val="1628278943"/>
      </c:lineChart>
      <c:catAx>
        <c:axId val="16282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78943"/>
        <c:crosses val="autoZero"/>
        <c:auto val="1"/>
        <c:lblAlgn val="ctr"/>
        <c:lblOffset val="100"/>
        <c:noMultiLvlLbl val="0"/>
      </c:catAx>
      <c:valAx>
        <c:axId val="1628278943"/>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RM'000</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87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Expenses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(TOPGLOVE)'!$C$112</c:f>
              <c:strCache>
                <c:ptCount val="1"/>
                <c:pt idx="0">
                  <c:v>Expenses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0328187E-01AF-47EA-AD3E-F64FB7F9B7A1}"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06C3-4A27-BEAB-E2C8032CA93B}"/>
                </c:ext>
              </c:extLst>
            </c:dLbl>
            <c:dLbl>
              <c:idx val="1"/>
              <c:tx>
                <c:rich>
                  <a:bodyPr/>
                  <a:lstStyle/>
                  <a:p>
                    <a:fld id="{3BD03229-E15F-430A-A33B-6FFF5E267A75}"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6C3-4A27-BEAB-E2C8032CA93B}"/>
                </c:ext>
              </c:extLst>
            </c:dLbl>
            <c:dLbl>
              <c:idx val="2"/>
              <c:tx>
                <c:rich>
                  <a:bodyPr/>
                  <a:lstStyle/>
                  <a:p>
                    <a:fld id="{9903664E-0574-4099-A7FE-C19247F7A4F2}"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6C3-4A27-BEAB-E2C8032CA93B}"/>
                </c:ext>
              </c:extLst>
            </c:dLbl>
            <c:dLbl>
              <c:idx val="3"/>
              <c:tx>
                <c:rich>
                  <a:bodyPr/>
                  <a:lstStyle/>
                  <a:p>
                    <a:fld id="{D99569F3-2F82-4EDD-84D6-10F32F81BFEF}"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6C3-4A27-BEAB-E2C8032CA93B}"/>
                </c:ext>
              </c:extLst>
            </c:dLbl>
            <c:dLbl>
              <c:idx val="4"/>
              <c:tx>
                <c:rich>
                  <a:bodyPr/>
                  <a:lstStyle/>
                  <a:p>
                    <a:r>
                      <a:rPr lang="en-US" baseline="0"/>
                      <a:t> </a:t>
                    </a:r>
                    <a:fld id="{CC679DB1-C7E3-4E65-8D5C-E3B89E328A69}"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6C3-4A27-BEAB-E2C8032CA93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numRef>
              <c:f>'Data Preparation (TOPGLOVE)'!$A$113:$A$117</c:f>
              <c:numCache>
                <c:formatCode>General</c:formatCode>
                <c:ptCount val="5"/>
                <c:pt idx="0">
                  <c:v>2019</c:v>
                </c:pt>
                <c:pt idx="1">
                  <c:v>2020</c:v>
                </c:pt>
                <c:pt idx="2">
                  <c:v>2021</c:v>
                </c:pt>
                <c:pt idx="3">
                  <c:v>2022</c:v>
                </c:pt>
                <c:pt idx="4">
                  <c:v>2023</c:v>
                </c:pt>
              </c:numCache>
            </c:numRef>
          </c:cat>
          <c:val>
            <c:numRef>
              <c:f>'Data Preparation (TOPGLOVE)'!$C$113:$C$117</c:f>
              <c:numCache>
                <c:formatCode>_(* #,##0_);_(* \(#,##0\);_(* "-"??_);_(@_)</c:formatCode>
                <c:ptCount val="5"/>
                <c:pt idx="0">
                  <c:v>4433593</c:v>
                </c:pt>
                <c:pt idx="1">
                  <c:v>5448597</c:v>
                </c:pt>
                <c:pt idx="2">
                  <c:v>8537451</c:v>
                </c:pt>
                <c:pt idx="3">
                  <c:v>5290759</c:v>
                </c:pt>
                <c:pt idx="4">
                  <c:v>3142770</c:v>
                </c:pt>
              </c:numCache>
            </c:numRef>
          </c:val>
          <c:smooth val="0"/>
          <c:extLst>
            <c:ext xmlns:c16="http://schemas.microsoft.com/office/drawing/2014/chart" uri="{C3380CC4-5D6E-409C-BE32-E72D297353CC}">
              <c16:uniqueId val="{00000000-06C3-4A27-BEAB-E2C8032CA93B}"/>
            </c:ext>
          </c:extLst>
        </c:ser>
        <c:dLbls>
          <c:showLegendKey val="0"/>
          <c:showVal val="0"/>
          <c:showCatName val="0"/>
          <c:showSerName val="0"/>
          <c:showPercent val="0"/>
          <c:showBubbleSize val="0"/>
        </c:dLbls>
        <c:marker val="1"/>
        <c:smooth val="0"/>
        <c:axId val="829744432"/>
        <c:axId val="829744912"/>
      </c:lineChart>
      <c:catAx>
        <c:axId val="82974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44912"/>
        <c:crosses val="autoZero"/>
        <c:auto val="1"/>
        <c:lblAlgn val="ctr"/>
        <c:lblOffset val="100"/>
        <c:noMultiLvlLbl val="0"/>
      </c:catAx>
      <c:valAx>
        <c:axId val="829744912"/>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4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Net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(TOPGLOVE)'!$D$112</c:f>
              <c:strCache>
                <c:ptCount val="1"/>
                <c:pt idx="0">
                  <c:v>Net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C37164EB-6369-4912-AD92-FAF20D2B392F}" type="VALUE">
                      <a:rPr lang="en-US" baseline="0"/>
                      <a:pPr/>
                      <a:t>[VALUE]</a:t>
                    </a:fld>
                    <a:endParaRPr lang="en-US"/>
                  </a:p>
                </c:rich>
              </c:tx>
              <c:dLblPos val="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7C2-4931-9D15-0E6388B2DFAC}"/>
                </c:ext>
              </c:extLst>
            </c:dLbl>
            <c:dLbl>
              <c:idx val="1"/>
              <c:tx>
                <c:rich>
                  <a:bodyPr/>
                  <a:lstStyle/>
                  <a:p>
                    <a:fld id="{A244CF8F-BE4F-416D-9317-07FB1240ABBD}" type="VALUE">
                      <a:rPr lang="en-US" baseline="0"/>
                      <a:pPr/>
                      <a:t>[VALUE]</a:t>
                    </a:fld>
                    <a:endParaRPr lang="en-US"/>
                  </a:p>
                </c:rich>
              </c:tx>
              <c:dLblPos val="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7C2-4931-9D15-0E6388B2DFAC}"/>
                </c:ext>
              </c:extLst>
            </c:dLbl>
            <c:dLbl>
              <c:idx val="2"/>
              <c:tx>
                <c:rich>
                  <a:bodyPr/>
                  <a:lstStyle/>
                  <a:p>
                    <a:fld id="{954AAEB9-93AC-4AC7-B366-5A595BF22647}" type="VALUE">
                      <a:rPr lang="en-US" baseline="0"/>
                      <a:pPr/>
                      <a:t>[VALUE]</a:t>
                    </a:fld>
                    <a:endParaRPr lang="en-US"/>
                  </a:p>
                </c:rich>
              </c:tx>
              <c:dLblPos val="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7C2-4931-9D15-0E6388B2DFAC}"/>
                </c:ext>
              </c:extLst>
            </c:dLbl>
            <c:dLbl>
              <c:idx val="3"/>
              <c:tx>
                <c:rich>
                  <a:bodyPr/>
                  <a:lstStyle/>
                  <a:p>
                    <a:fld id="{23307C57-D260-4056-A21D-17BE2E3E916B}" type="VALUE">
                      <a:rPr lang="en-US" baseline="0"/>
                      <a:pPr/>
                      <a:t>[VALUE]</a:t>
                    </a:fld>
                    <a:endParaRPr lang="en-US"/>
                  </a:p>
                </c:rich>
              </c:tx>
              <c:dLblPos val="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7C2-4931-9D15-0E6388B2DFAC}"/>
                </c:ext>
              </c:extLst>
            </c:dLbl>
            <c:dLbl>
              <c:idx val="4"/>
              <c:layout>
                <c:manualLayout>
                  <c:x val="-5.131824146981627E-2"/>
                  <c:y val="5.7905001458151063E-2"/>
                </c:manualLayout>
              </c:layout>
              <c:tx>
                <c:rich>
                  <a:bodyPr/>
                  <a:lstStyle/>
                  <a:p>
                    <a:fld id="{F4578BB0-1984-482A-B18D-26E67E2B8D7A}" type="VALUE">
                      <a:rPr lang="en-US" baseline="0"/>
                      <a:pPr/>
                      <a:t>[VALUE]</a:t>
                    </a:fld>
                    <a:endParaRPr lang="en-US"/>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7C2-4931-9D15-0E6388B2DF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numRef>
              <c:f>'Data Preparation (TOPGLOVE)'!$A$113:$A$117</c:f>
              <c:numCache>
                <c:formatCode>General</c:formatCode>
                <c:ptCount val="5"/>
                <c:pt idx="0">
                  <c:v>2019</c:v>
                </c:pt>
                <c:pt idx="1">
                  <c:v>2020</c:v>
                </c:pt>
                <c:pt idx="2">
                  <c:v>2021</c:v>
                </c:pt>
                <c:pt idx="3">
                  <c:v>2022</c:v>
                </c:pt>
                <c:pt idx="4">
                  <c:v>2023</c:v>
                </c:pt>
              </c:numCache>
            </c:numRef>
          </c:cat>
          <c:val>
            <c:numRef>
              <c:f>'Data Preparation (TOPGLOVE)'!$D$113:$D$117</c:f>
              <c:numCache>
                <c:formatCode>_(* #,##0_);_(* \(#,##0\);_(* "-"??_);_(@_)</c:formatCode>
                <c:ptCount val="5"/>
                <c:pt idx="0">
                  <c:v>367546</c:v>
                </c:pt>
                <c:pt idx="1">
                  <c:v>1788830</c:v>
                </c:pt>
                <c:pt idx="2">
                  <c:v>7823992</c:v>
                </c:pt>
                <c:pt idx="3">
                  <c:v>281590</c:v>
                </c:pt>
                <c:pt idx="4">
                  <c:v>-885549</c:v>
                </c:pt>
              </c:numCache>
            </c:numRef>
          </c:val>
          <c:smooth val="0"/>
          <c:extLst>
            <c:ext xmlns:c16="http://schemas.microsoft.com/office/drawing/2014/chart" uri="{C3380CC4-5D6E-409C-BE32-E72D297353CC}">
              <c16:uniqueId val="{00000000-77C2-4931-9D15-0E6388B2DFAC}"/>
            </c:ext>
          </c:extLst>
        </c:ser>
        <c:dLbls>
          <c:showLegendKey val="0"/>
          <c:showVal val="0"/>
          <c:showCatName val="0"/>
          <c:showSerName val="0"/>
          <c:showPercent val="0"/>
          <c:showBubbleSize val="0"/>
        </c:dLbls>
        <c:marker val="1"/>
        <c:smooth val="0"/>
        <c:axId val="1677205440"/>
        <c:axId val="1677207360"/>
      </c:lineChart>
      <c:catAx>
        <c:axId val="167720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07360"/>
        <c:crosses val="autoZero"/>
        <c:auto val="1"/>
        <c:lblAlgn val="ctr"/>
        <c:lblOffset val="100"/>
        <c:noMultiLvlLbl val="0"/>
      </c:catAx>
      <c:valAx>
        <c:axId val="1677207360"/>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0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Cash and cash equivalents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'Data Preparation (TOPGLOVE)'!$B$131</c:f>
              <c:strCache>
                <c:ptCount val="1"/>
                <c:pt idx="0">
                  <c:v>Cash and cash equivalents at the beginning of each year</c:v>
                </c:pt>
              </c:strCache>
            </c:strRef>
          </c:tx>
          <c:spPr>
            <a:solidFill>
              <a:schemeClr val="accent1"/>
            </a:solidFill>
            <a:ln>
              <a:noFill/>
            </a:ln>
            <a:effectLst/>
          </c:spPr>
          <c:invertIfNegative val="0"/>
          <c:cat>
            <c:numRef>
              <c:f>'Data Preparation (TOPGLOVE)'!$A$132:$A$136</c:f>
              <c:numCache>
                <c:formatCode>General</c:formatCode>
                <c:ptCount val="5"/>
                <c:pt idx="0">
                  <c:v>2019</c:v>
                </c:pt>
                <c:pt idx="1">
                  <c:v>2020</c:v>
                </c:pt>
                <c:pt idx="2">
                  <c:v>2021</c:v>
                </c:pt>
                <c:pt idx="3">
                  <c:v>2022</c:v>
                </c:pt>
                <c:pt idx="4">
                  <c:v>2023</c:v>
                </c:pt>
              </c:numCache>
            </c:numRef>
          </c:cat>
          <c:val>
            <c:numRef>
              <c:f>'Data Preparation (TOPGLOVE)'!$B$132:$B$136</c:f>
              <c:numCache>
                <c:formatCode>_(* #,##0_);_(* \(#,##0\);_(* "-"??_);_(@_)</c:formatCode>
                <c:ptCount val="5"/>
                <c:pt idx="0">
                  <c:v>158724</c:v>
                </c:pt>
                <c:pt idx="1">
                  <c:v>159715</c:v>
                </c:pt>
                <c:pt idx="2">
                  <c:v>1204947</c:v>
                </c:pt>
                <c:pt idx="3">
                  <c:v>875198</c:v>
                </c:pt>
                <c:pt idx="4">
                  <c:v>433437</c:v>
                </c:pt>
              </c:numCache>
            </c:numRef>
          </c:val>
          <c:extLst>
            <c:ext xmlns:c16="http://schemas.microsoft.com/office/drawing/2014/chart" uri="{C3380CC4-5D6E-409C-BE32-E72D297353CC}">
              <c16:uniqueId val="{00000000-B24A-4DCD-AC89-67A0C887810C}"/>
            </c:ext>
          </c:extLst>
        </c:ser>
        <c:ser>
          <c:idx val="1"/>
          <c:order val="1"/>
          <c:tx>
            <c:strRef>
              <c:f>'Data Preparation (TOPGLOVE)'!$C$131</c:f>
              <c:strCache>
                <c:ptCount val="1"/>
                <c:pt idx="0">
                  <c:v>Cash and cash equivalents at 31 August</c:v>
                </c:pt>
              </c:strCache>
            </c:strRef>
          </c:tx>
          <c:spPr>
            <a:solidFill>
              <a:schemeClr val="accent2"/>
            </a:solidFill>
            <a:ln>
              <a:noFill/>
            </a:ln>
            <a:effectLst/>
          </c:spPr>
          <c:invertIfNegative val="0"/>
          <c:cat>
            <c:numRef>
              <c:f>'Data Preparation (TOPGLOVE)'!$A$132:$A$136</c:f>
              <c:numCache>
                <c:formatCode>General</c:formatCode>
                <c:ptCount val="5"/>
                <c:pt idx="0">
                  <c:v>2019</c:v>
                </c:pt>
                <c:pt idx="1">
                  <c:v>2020</c:v>
                </c:pt>
                <c:pt idx="2">
                  <c:v>2021</c:v>
                </c:pt>
                <c:pt idx="3">
                  <c:v>2022</c:v>
                </c:pt>
                <c:pt idx="4">
                  <c:v>2023</c:v>
                </c:pt>
              </c:numCache>
            </c:numRef>
          </c:cat>
          <c:val>
            <c:numRef>
              <c:f>'Data Preparation (TOPGLOVE)'!$C$132:$C$136</c:f>
              <c:numCache>
                <c:formatCode>_(* #,##0_);_(* \(#,##0\);_(* "-"??_);_(@_)</c:formatCode>
                <c:ptCount val="5"/>
                <c:pt idx="0">
                  <c:v>159715</c:v>
                </c:pt>
                <c:pt idx="1">
                  <c:v>1204947</c:v>
                </c:pt>
                <c:pt idx="2">
                  <c:v>875198</c:v>
                </c:pt>
                <c:pt idx="3">
                  <c:v>433437</c:v>
                </c:pt>
                <c:pt idx="4">
                  <c:v>280015</c:v>
                </c:pt>
              </c:numCache>
            </c:numRef>
          </c:val>
          <c:extLst>
            <c:ext xmlns:c16="http://schemas.microsoft.com/office/drawing/2014/chart" uri="{C3380CC4-5D6E-409C-BE32-E72D297353CC}">
              <c16:uniqueId val="{00000001-B24A-4DCD-AC89-67A0C887810C}"/>
            </c:ext>
          </c:extLst>
        </c:ser>
        <c:dLbls>
          <c:showLegendKey val="0"/>
          <c:showVal val="0"/>
          <c:showCatName val="0"/>
          <c:showSerName val="0"/>
          <c:showPercent val="0"/>
          <c:showBubbleSize val="0"/>
        </c:dLbls>
        <c:gapWidth val="150"/>
        <c:overlap val="100"/>
        <c:axId val="674942944"/>
        <c:axId val="674943424"/>
      </c:barChart>
      <c:catAx>
        <c:axId val="6749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43424"/>
        <c:crosses val="autoZero"/>
        <c:auto val="1"/>
        <c:lblAlgn val="ctr"/>
        <c:lblOffset val="100"/>
        <c:noMultiLvlLbl val="0"/>
      </c:catAx>
      <c:valAx>
        <c:axId val="6749434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Current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hartalega'!$B$6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hartalega'!$A$7:$A$11</c:f>
              <c:numCache>
                <c:formatCode>General</c:formatCode>
                <c:ptCount val="5"/>
                <c:pt idx="0">
                  <c:v>2019</c:v>
                </c:pt>
                <c:pt idx="1">
                  <c:v>2020</c:v>
                </c:pt>
                <c:pt idx="2">
                  <c:v>2021</c:v>
                </c:pt>
                <c:pt idx="3">
                  <c:v>2022</c:v>
                </c:pt>
                <c:pt idx="4">
                  <c:v>2023</c:v>
                </c:pt>
              </c:numCache>
            </c:numRef>
          </c:cat>
          <c:val>
            <c:numRef>
              <c:f>'Data Preparation hartalega'!$B$7:$B$11</c:f>
              <c:numCache>
                <c:formatCode>0.00</c:formatCode>
                <c:ptCount val="5"/>
                <c:pt idx="0">
                  <c:v>2.1800000000000002</c:v>
                </c:pt>
                <c:pt idx="1">
                  <c:v>2.67</c:v>
                </c:pt>
                <c:pt idx="2">
                  <c:v>3.12</c:v>
                </c:pt>
                <c:pt idx="3">
                  <c:v>3.91</c:v>
                </c:pt>
                <c:pt idx="4">
                  <c:v>6.67</c:v>
                </c:pt>
              </c:numCache>
            </c:numRef>
          </c:val>
          <c:smooth val="0"/>
          <c:extLst>
            <c:ext xmlns:c16="http://schemas.microsoft.com/office/drawing/2014/chart" uri="{C3380CC4-5D6E-409C-BE32-E72D297353CC}">
              <c16:uniqueId val="{00000000-AA33-4ECE-9534-FA52B85CBC82}"/>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Quick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hartalega'!$F$6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hartalega'!$E$7:$E$11</c:f>
              <c:numCache>
                <c:formatCode>General</c:formatCode>
                <c:ptCount val="5"/>
                <c:pt idx="0">
                  <c:v>2019</c:v>
                </c:pt>
                <c:pt idx="1">
                  <c:v>2020</c:v>
                </c:pt>
                <c:pt idx="2">
                  <c:v>2021</c:v>
                </c:pt>
                <c:pt idx="3">
                  <c:v>2022</c:v>
                </c:pt>
                <c:pt idx="4">
                  <c:v>2023</c:v>
                </c:pt>
              </c:numCache>
            </c:numRef>
          </c:cat>
          <c:val>
            <c:numRef>
              <c:f>'Data Preparation hartalega'!$F$7:$F$11</c:f>
              <c:numCache>
                <c:formatCode>0.00</c:formatCode>
                <c:ptCount val="5"/>
                <c:pt idx="0">
                  <c:v>1.5</c:v>
                </c:pt>
                <c:pt idx="1">
                  <c:v>2</c:v>
                </c:pt>
                <c:pt idx="2">
                  <c:v>2.67</c:v>
                </c:pt>
                <c:pt idx="3">
                  <c:v>3.43</c:v>
                </c:pt>
                <c:pt idx="4">
                  <c:v>6.01</c:v>
                </c:pt>
              </c:numCache>
            </c:numRef>
          </c:val>
          <c:smooth val="0"/>
          <c:extLst>
            <c:ext xmlns:c16="http://schemas.microsoft.com/office/drawing/2014/chart" uri="{C3380CC4-5D6E-409C-BE32-E72D297353CC}">
              <c16:uniqueId val="{00000000-BB25-4E66-AFB5-7774748926EF}"/>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Cash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hartalega'!$J$6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hartalega'!$I$7:$I$11</c:f>
              <c:numCache>
                <c:formatCode>General</c:formatCode>
                <c:ptCount val="5"/>
                <c:pt idx="0">
                  <c:v>2019</c:v>
                </c:pt>
                <c:pt idx="1">
                  <c:v>2020</c:v>
                </c:pt>
                <c:pt idx="2">
                  <c:v>2021</c:v>
                </c:pt>
                <c:pt idx="3">
                  <c:v>2022</c:v>
                </c:pt>
                <c:pt idx="4">
                  <c:v>2023</c:v>
                </c:pt>
              </c:numCache>
            </c:numRef>
          </c:cat>
          <c:val>
            <c:numRef>
              <c:f>'Data Preparation hartalega'!$J$7:$J$11</c:f>
              <c:numCache>
                <c:formatCode>General</c:formatCode>
                <c:ptCount val="5"/>
                <c:pt idx="0">
                  <c:v>0.37</c:v>
                </c:pt>
                <c:pt idx="1">
                  <c:v>0.75</c:v>
                </c:pt>
                <c:pt idx="2" formatCode="0.00">
                  <c:v>1.88</c:v>
                </c:pt>
                <c:pt idx="3">
                  <c:v>2.91</c:v>
                </c:pt>
                <c:pt idx="4" formatCode="0.00">
                  <c:v>4.87</c:v>
                </c:pt>
              </c:numCache>
            </c:numRef>
          </c:val>
          <c:smooth val="0"/>
          <c:extLst>
            <c:ext xmlns:c16="http://schemas.microsoft.com/office/drawing/2014/chart" uri="{C3380CC4-5D6E-409C-BE32-E72D297353CC}">
              <c16:uniqueId val="{00000000-4212-4D4D-A14C-FAE8BE001A6E}"/>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800"/>
              <a:t>Net Working Capital to Current Liabilities</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hartalega'!$N$6</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hartalega'!$M$7:$M$11</c:f>
              <c:numCache>
                <c:formatCode>General</c:formatCode>
                <c:ptCount val="5"/>
                <c:pt idx="0">
                  <c:v>2019</c:v>
                </c:pt>
                <c:pt idx="1">
                  <c:v>2020</c:v>
                </c:pt>
                <c:pt idx="2">
                  <c:v>2021</c:v>
                </c:pt>
                <c:pt idx="3">
                  <c:v>2022</c:v>
                </c:pt>
                <c:pt idx="4">
                  <c:v>2023</c:v>
                </c:pt>
              </c:numCache>
            </c:numRef>
          </c:cat>
          <c:val>
            <c:numRef>
              <c:f>'Data Preparation hartalega'!$N$7:$N$11</c:f>
              <c:numCache>
                <c:formatCode>General</c:formatCode>
                <c:ptCount val="5"/>
                <c:pt idx="0">
                  <c:v>1.18</c:v>
                </c:pt>
                <c:pt idx="1">
                  <c:v>14.67</c:v>
                </c:pt>
                <c:pt idx="2" formatCode="0.00">
                  <c:v>2.12</c:v>
                </c:pt>
                <c:pt idx="3">
                  <c:v>2.91</c:v>
                </c:pt>
                <c:pt idx="4" formatCode="0.00">
                  <c:v>5.67</c:v>
                </c:pt>
              </c:numCache>
            </c:numRef>
          </c:val>
          <c:smooth val="0"/>
          <c:extLst>
            <c:ext xmlns:c16="http://schemas.microsoft.com/office/drawing/2014/chart" uri="{C3380CC4-5D6E-409C-BE32-E72D297353CC}">
              <c16:uniqueId val="{00000000-1EB5-4B09-851B-2804CD37611F}"/>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Average Collection Period</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hartalega'!$B$26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hartalega'!$A$27:$A$31</c:f>
              <c:numCache>
                <c:formatCode>General</c:formatCode>
                <c:ptCount val="5"/>
                <c:pt idx="0">
                  <c:v>2019</c:v>
                </c:pt>
                <c:pt idx="1">
                  <c:v>2020</c:v>
                </c:pt>
                <c:pt idx="2">
                  <c:v>2021</c:v>
                </c:pt>
                <c:pt idx="3">
                  <c:v>2022</c:v>
                </c:pt>
                <c:pt idx="4">
                  <c:v>2023</c:v>
                </c:pt>
              </c:numCache>
            </c:numRef>
          </c:cat>
          <c:val>
            <c:numRef>
              <c:f>'Data Preparation hartalega'!$B$27:$B$31</c:f>
              <c:numCache>
                <c:formatCode>General</c:formatCode>
                <c:ptCount val="5"/>
                <c:pt idx="0">
                  <c:v>58.35</c:v>
                </c:pt>
                <c:pt idx="1">
                  <c:v>61.81</c:v>
                </c:pt>
                <c:pt idx="2">
                  <c:v>59.65</c:v>
                </c:pt>
                <c:pt idx="3">
                  <c:v>19.100000000000001</c:v>
                </c:pt>
                <c:pt idx="4" formatCode="0.00">
                  <c:v>48.33</c:v>
                </c:pt>
              </c:numCache>
            </c:numRef>
          </c:val>
          <c:smooth val="0"/>
          <c:extLst>
            <c:ext xmlns:c16="http://schemas.microsoft.com/office/drawing/2014/chart" uri="{C3380CC4-5D6E-409C-BE32-E72D297353CC}">
              <c16:uniqueId val="{00000000-826D-4EDD-B1C7-261078F978C8}"/>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Cash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(TOPGLOVE)'!$J$6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(TOPGLOVE)'!$I$7:$I$11</c:f>
              <c:numCache>
                <c:formatCode>General</c:formatCode>
                <c:ptCount val="5"/>
                <c:pt idx="0">
                  <c:v>2019</c:v>
                </c:pt>
                <c:pt idx="1">
                  <c:v>2020</c:v>
                </c:pt>
                <c:pt idx="2">
                  <c:v>2021</c:v>
                </c:pt>
                <c:pt idx="3">
                  <c:v>2022</c:v>
                </c:pt>
                <c:pt idx="4">
                  <c:v>2023</c:v>
                </c:pt>
              </c:numCache>
            </c:numRef>
          </c:cat>
          <c:val>
            <c:numRef>
              <c:f>'Data Preparation (TOPGLOVE)'!$J$7:$J$11</c:f>
              <c:numCache>
                <c:formatCode>General</c:formatCode>
                <c:ptCount val="5"/>
                <c:pt idx="0">
                  <c:v>0.16</c:v>
                </c:pt>
                <c:pt idx="1">
                  <c:v>1.35</c:v>
                </c:pt>
                <c:pt idx="2" formatCode="0.00">
                  <c:v>1</c:v>
                </c:pt>
                <c:pt idx="3">
                  <c:v>0.72</c:v>
                </c:pt>
                <c:pt idx="4" formatCode="0.00">
                  <c:v>0.99</c:v>
                </c:pt>
              </c:numCache>
            </c:numRef>
          </c:val>
          <c:smooth val="0"/>
          <c:extLst>
            <c:ext xmlns:c16="http://schemas.microsoft.com/office/drawing/2014/chart" uri="{C3380CC4-5D6E-409C-BE32-E72D297353CC}">
              <c16:uniqueId val="{00000001-37AB-47C2-AFA5-91E6E9E0DC97}"/>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Inventory Turnover Ratios</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hartalega'!$F$26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hartalega'!$E$27:$E$31</c:f>
              <c:numCache>
                <c:formatCode>General</c:formatCode>
                <c:ptCount val="5"/>
                <c:pt idx="0">
                  <c:v>2019</c:v>
                </c:pt>
                <c:pt idx="1">
                  <c:v>2020</c:v>
                </c:pt>
                <c:pt idx="2">
                  <c:v>2021</c:v>
                </c:pt>
                <c:pt idx="3">
                  <c:v>2022</c:v>
                </c:pt>
                <c:pt idx="4">
                  <c:v>2023</c:v>
                </c:pt>
              </c:numCache>
            </c:numRef>
          </c:cat>
          <c:val>
            <c:numRef>
              <c:f>'Data Preparation hartalega'!$F$27:$F$31</c:f>
              <c:numCache>
                <c:formatCode>General</c:formatCode>
                <c:ptCount val="5"/>
                <c:pt idx="0">
                  <c:v>0.1</c:v>
                </c:pt>
                <c:pt idx="1">
                  <c:v>0.09</c:v>
                </c:pt>
                <c:pt idx="2">
                  <c:v>0.09</c:v>
                </c:pt>
                <c:pt idx="3" formatCode="0.00">
                  <c:v>0.05</c:v>
                </c:pt>
                <c:pt idx="4" formatCode="0.00">
                  <c:v>0.1</c:v>
                </c:pt>
              </c:numCache>
            </c:numRef>
          </c:val>
          <c:smooth val="0"/>
          <c:extLst>
            <c:ext xmlns:c16="http://schemas.microsoft.com/office/drawing/2014/chart" uri="{C3380CC4-5D6E-409C-BE32-E72D297353CC}">
              <c16:uniqueId val="{00000000-56F6-4A6B-9248-1F1C45FC2762}"/>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Receivable Turnover</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hartalega'!$J$26</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hartalega'!$I$27:$I$31</c:f>
              <c:numCache>
                <c:formatCode>General</c:formatCode>
                <c:ptCount val="5"/>
                <c:pt idx="0">
                  <c:v>2019</c:v>
                </c:pt>
                <c:pt idx="1">
                  <c:v>2020</c:v>
                </c:pt>
                <c:pt idx="2">
                  <c:v>2021</c:v>
                </c:pt>
                <c:pt idx="3">
                  <c:v>2022</c:v>
                </c:pt>
                <c:pt idx="4">
                  <c:v>2023</c:v>
                </c:pt>
              </c:numCache>
            </c:numRef>
          </c:cat>
          <c:val>
            <c:numRef>
              <c:f>'Data Preparation hartalega'!$J$27:$J$31</c:f>
              <c:numCache>
                <c:formatCode>General</c:formatCode>
                <c:ptCount val="5"/>
                <c:pt idx="0">
                  <c:v>0.16</c:v>
                </c:pt>
                <c:pt idx="1">
                  <c:v>0.17</c:v>
                </c:pt>
                <c:pt idx="2">
                  <c:v>0.17</c:v>
                </c:pt>
                <c:pt idx="3" formatCode="0.00">
                  <c:v>0.05</c:v>
                </c:pt>
                <c:pt idx="4" formatCode="0.00">
                  <c:v>0.13</c:v>
                </c:pt>
              </c:numCache>
            </c:numRef>
          </c:val>
          <c:smooth val="0"/>
          <c:extLst>
            <c:ext xmlns:c16="http://schemas.microsoft.com/office/drawing/2014/chart" uri="{C3380CC4-5D6E-409C-BE32-E72D297353CC}">
              <c16:uniqueId val="{00000000-4FAE-4116-B28A-008CA40126D3}"/>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Fixed Asset Turnover </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hartalega'!$N$26</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hartalega'!$M$27:$M$31</c:f>
              <c:numCache>
                <c:formatCode>General</c:formatCode>
                <c:ptCount val="5"/>
                <c:pt idx="0">
                  <c:v>2019</c:v>
                </c:pt>
                <c:pt idx="1">
                  <c:v>2020</c:v>
                </c:pt>
                <c:pt idx="2">
                  <c:v>2021</c:v>
                </c:pt>
                <c:pt idx="3">
                  <c:v>2022</c:v>
                </c:pt>
                <c:pt idx="4">
                  <c:v>2023</c:v>
                </c:pt>
              </c:numCache>
            </c:numRef>
          </c:cat>
          <c:val>
            <c:numRef>
              <c:f>'Data Preparation hartalega'!$N$27:$N$31</c:f>
              <c:numCache>
                <c:formatCode>#,##0.00_);\(#,##0.00\)</c:formatCode>
                <c:ptCount val="5"/>
                <c:pt idx="0">
                  <c:v>0.22</c:v>
                </c:pt>
                <c:pt idx="1">
                  <c:v>0.2</c:v>
                </c:pt>
                <c:pt idx="2">
                  <c:v>1.2</c:v>
                </c:pt>
                <c:pt idx="3">
                  <c:v>1.04</c:v>
                </c:pt>
                <c:pt idx="4">
                  <c:v>-0.08</c:v>
                </c:pt>
              </c:numCache>
            </c:numRef>
          </c:val>
          <c:smooth val="0"/>
          <c:extLst>
            <c:ext xmlns:c16="http://schemas.microsoft.com/office/drawing/2014/chart" uri="{C3380CC4-5D6E-409C-BE32-E72D297353CC}">
              <c16:uniqueId val="{00000000-958C-4D9E-89E6-945B926C86FF}"/>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Total Asset Turnover</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hartalega'!$R$26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hartalega'!$Q$27:$Q$31</c:f>
              <c:numCache>
                <c:formatCode>General</c:formatCode>
                <c:ptCount val="5"/>
                <c:pt idx="0">
                  <c:v>2019</c:v>
                </c:pt>
                <c:pt idx="1">
                  <c:v>2020</c:v>
                </c:pt>
                <c:pt idx="2">
                  <c:v>2021</c:v>
                </c:pt>
                <c:pt idx="3">
                  <c:v>2022</c:v>
                </c:pt>
                <c:pt idx="4">
                  <c:v>2023</c:v>
                </c:pt>
              </c:numCache>
            </c:numRef>
          </c:cat>
          <c:val>
            <c:numRef>
              <c:f>'Data Preparation hartalega'!$R$27:$R$31</c:f>
              <c:numCache>
                <c:formatCode>#,##0.00_);\(#,##0.00\)</c:formatCode>
                <c:ptCount val="5"/>
                <c:pt idx="0">
                  <c:v>0.94</c:v>
                </c:pt>
                <c:pt idx="1">
                  <c:v>0.88</c:v>
                </c:pt>
                <c:pt idx="2">
                  <c:v>0.98</c:v>
                </c:pt>
                <c:pt idx="3">
                  <c:v>1.24</c:v>
                </c:pt>
                <c:pt idx="4">
                  <c:v>0.45</c:v>
                </c:pt>
              </c:numCache>
            </c:numRef>
          </c:val>
          <c:smooth val="0"/>
          <c:extLst>
            <c:ext xmlns:c16="http://schemas.microsoft.com/office/drawing/2014/chart" uri="{C3380CC4-5D6E-409C-BE32-E72D297353CC}">
              <c16:uniqueId val="{00000000-0CFA-4A39-9BD0-B027C4D6AB6C}"/>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Total Debt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hartalega'!$B$47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hartalega'!$A$48:$A$52</c:f>
              <c:numCache>
                <c:formatCode>General</c:formatCode>
                <c:ptCount val="5"/>
                <c:pt idx="0">
                  <c:v>2019</c:v>
                </c:pt>
                <c:pt idx="1">
                  <c:v>2020</c:v>
                </c:pt>
                <c:pt idx="2">
                  <c:v>2021</c:v>
                </c:pt>
                <c:pt idx="3">
                  <c:v>2022</c:v>
                </c:pt>
                <c:pt idx="4">
                  <c:v>2023</c:v>
                </c:pt>
              </c:numCache>
            </c:numRef>
          </c:cat>
          <c:val>
            <c:numRef>
              <c:f>'Data Preparation hartalega'!$B$48:$B$52</c:f>
              <c:numCache>
                <c:formatCode>#,##0.00_);\(#,##0.00\)</c:formatCode>
                <c:ptCount val="5"/>
                <c:pt idx="0">
                  <c:v>4.08</c:v>
                </c:pt>
                <c:pt idx="1">
                  <c:v>4.3</c:v>
                </c:pt>
                <c:pt idx="2">
                  <c:v>3.68</c:v>
                </c:pt>
                <c:pt idx="3">
                  <c:v>5.28</c:v>
                </c:pt>
                <c:pt idx="4">
                  <c:v>8.1999999999999993</c:v>
                </c:pt>
              </c:numCache>
            </c:numRef>
          </c:val>
          <c:smooth val="0"/>
          <c:extLst>
            <c:ext xmlns:c16="http://schemas.microsoft.com/office/drawing/2014/chart" uri="{C3380CC4-5D6E-409C-BE32-E72D297353CC}">
              <c16:uniqueId val="{00000000-A9C3-42A8-9757-0BB8F65E7BA8}"/>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Debt/Equity</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hartalega'!$F$47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hartalega'!$E$48:$E$52</c:f>
              <c:numCache>
                <c:formatCode>General</c:formatCode>
                <c:ptCount val="5"/>
                <c:pt idx="0">
                  <c:v>2019</c:v>
                </c:pt>
                <c:pt idx="1">
                  <c:v>2020</c:v>
                </c:pt>
                <c:pt idx="2">
                  <c:v>2021</c:v>
                </c:pt>
                <c:pt idx="3">
                  <c:v>2022</c:v>
                </c:pt>
                <c:pt idx="4">
                  <c:v>2023</c:v>
                </c:pt>
              </c:numCache>
            </c:numRef>
          </c:cat>
          <c:val>
            <c:numRef>
              <c:f>'Data Preparation hartalega'!$F$48:$F$52</c:f>
              <c:numCache>
                <c:formatCode>#,##0.00_);\(#,##0.00\)</c:formatCode>
                <c:ptCount val="5"/>
                <c:pt idx="0">
                  <c:v>0.32</c:v>
                </c:pt>
                <c:pt idx="1">
                  <c:v>0.3</c:v>
                </c:pt>
                <c:pt idx="2">
                  <c:v>0.37</c:v>
                </c:pt>
                <c:pt idx="3">
                  <c:v>0.23</c:v>
                </c:pt>
                <c:pt idx="4">
                  <c:v>0.14000000000000001</c:v>
                </c:pt>
              </c:numCache>
            </c:numRef>
          </c:val>
          <c:smooth val="0"/>
          <c:extLst>
            <c:ext xmlns:c16="http://schemas.microsoft.com/office/drawing/2014/chart" uri="{C3380CC4-5D6E-409C-BE32-E72D297353CC}">
              <c16:uniqueId val="{00000000-0F28-4994-8F52-436F33B129F8}"/>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Equity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hartalega'!$J$47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hartalega'!$I$48:$I$52</c:f>
              <c:numCache>
                <c:formatCode>General</c:formatCode>
                <c:ptCount val="5"/>
                <c:pt idx="0">
                  <c:v>2019</c:v>
                </c:pt>
                <c:pt idx="1">
                  <c:v>2020</c:v>
                </c:pt>
                <c:pt idx="2">
                  <c:v>2021</c:v>
                </c:pt>
                <c:pt idx="3">
                  <c:v>2022</c:v>
                </c:pt>
                <c:pt idx="4">
                  <c:v>2023</c:v>
                </c:pt>
              </c:numCache>
            </c:numRef>
          </c:cat>
          <c:val>
            <c:numRef>
              <c:f>'Data Preparation hartalega'!$J$48:$J$52</c:f>
              <c:numCache>
                <c:formatCode>#,##0.00_);\(#,##0.00\)</c:formatCode>
                <c:ptCount val="5"/>
                <c:pt idx="0">
                  <c:v>1.32</c:v>
                </c:pt>
                <c:pt idx="1">
                  <c:v>1.3</c:v>
                </c:pt>
                <c:pt idx="2">
                  <c:v>1.37</c:v>
                </c:pt>
                <c:pt idx="3">
                  <c:v>1.23</c:v>
                </c:pt>
                <c:pt idx="4">
                  <c:v>1.1399999999999999</c:v>
                </c:pt>
              </c:numCache>
            </c:numRef>
          </c:val>
          <c:smooth val="0"/>
          <c:extLst>
            <c:ext xmlns:c16="http://schemas.microsoft.com/office/drawing/2014/chart" uri="{C3380CC4-5D6E-409C-BE32-E72D297353CC}">
              <c16:uniqueId val="{00000000-DCF6-4CFA-A86E-729AF55D2C95}"/>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Long-term Debt Ratio</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hartalega'!$N$47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hartalega'!$M$48:$M$52</c:f>
              <c:numCache>
                <c:formatCode>General</c:formatCode>
                <c:ptCount val="5"/>
                <c:pt idx="0">
                  <c:v>2019</c:v>
                </c:pt>
                <c:pt idx="1">
                  <c:v>2020</c:v>
                </c:pt>
                <c:pt idx="2">
                  <c:v>2021</c:v>
                </c:pt>
                <c:pt idx="3">
                  <c:v>2022</c:v>
                </c:pt>
                <c:pt idx="4">
                  <c:v>2023</c:v>
                </c:pt>
              </c:numCache>
            </c:numRef>
          </c:cat>
          <c:val>
            <c:numRef>
              <c:f>'Data Preparation hartalega'!$N$48:$N$52</c:f>
              <c:numCache>
                <c:formatCode>#,##0.00_);\(#,##0.00\)</c:formatCode>
                <c:ptCount val="5"/>
                <c:pt idx="0">
                  <c:v>15.32</c:v>
                </c:pt>
                <c:pt idx="1">
                  <c:v>17.57</c:v>
                </c:pt>
                <c:pt idx="2">
                  <c:v>27.54</c:v>
                </c:pt>
                <c:pt idx="3">
                  <c:v>46.45</c:v>
                </c:pt>
                <c:pt idx="4">
                  <c:v>85.15</c:v>
                </c:pt>
              </c:numCache>
            </c:numRef>
          </c:val>
          <c:smooth val="0"/>
          <c:extLst>
            <c:ext xmlns:c16="http://schemas.microsoft.com/office/drawing/2014/chart" uri="{C3380CC4-5D6E-409C-BE32-E72D297353CC}">
              <c16:uniqueId val="{00000000-E74B-4FE4-9D16-200998203D7B}"/>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Gross Profit Margin </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hartalega'!$B$67</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hartalega'!$E$68:$E$72</c:f>
              <c:numCache>
                <c:formatCode>General</c:formatCode>
                <c:ptCount val="5"/>
                <c:pt idx="0">
                  <c:v>2019</c:v>
                </c:pt>
                <c:pt idx="1">
                  <c:v>2020</c:v>
                </c:pt>
                <c:pt idx="2">
                  <c:v>2021</c:v>
                </c:pt>
                <c:pt idx="3">
                  <c:v>2022</c:v>
                </c:pt>
                <c:pt idx="4">
                  <c:v>2023</c:v>
                </c:pt>
              </c:numCache>
            </c:numRef>
          </c:cat>
          <c:val>
            <c:numRef>
              <c:f>'Data Preparation hartalega'!$B$68:$B$72</c:f>
              <c:numCache>
                <c:formatCode>0.00</c:formatCode>
                <c:ptCount val="5"/>
                <c:pt idx="0">
                  <c:v>0.25</c:v>
                </c:pt>
                <c:pt idx="1">
                  <c:v>0.25</c:v>
                </c:pt>
                <c:pt idx="2">
                  <c:v>0.61</c:v>
                </c:pt>
                <c:pt idx="3">
                  <c:v>0.61</c:v>
                </c:pt>
                <c:pt idx="4">
                  <c:v>0.13</c:v>
                </c:pt>
              </c:numCache>
            </c:numRef>
          </c:val>
          <c:smooth val="0"/>
          <c:extLst>
            <c:ext xmlns:c16="http://schemas.microsoft.com/office/drawing/2014/chart" uri="{C3380CC4-5D6E-409C-BE32-E72D297353CC}">
              <c16:uniqueId val="{00000000-B12D-40DE-B991-3B34431A27F8}"/>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Net Profit Margin</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hartalega'!$F$67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dLbl>
              <c:idx val="4"/>
              <c:layout>
                <c:manualLayout>
                  <c:x val="-7.8036729180104528E-2"/>
                  <c:y val="7.68169780131885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C2D-4E62-B8F0-153338F9EA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hartalega'!$E$68:$E$72</c:f>
              <c:numCache>
                <c:formatCode>General</c:formatCode>
                <c:ptCount val="5"/>
                <c:pt idx="0">
                  <c:v>2019</c:v>
                </c:pt>
                <c:pt idx="1">
                  <c:v>2020</c:v>
                </c:pt>
                <c:pt idx="2">
                  <c:v>2021</c:v>
                </c:pt>
                <c:pt idx="3">
                  <c:v>2022</c:v>
                </c:pt>
                <c:pt idx="4">
                  <c:v>2023</c:v>
                </c:pt>
              </c:numCache>
            </c:numRef>
          </c:cat>
          <c:val>
            <c:numRef>
              <c:f>'Data Preparation hartalega'!$F$68:$F$72</c:f>
              <c:numCache>
                <c:formatCode>0.00</c:formatCode>
                <c:ptCount val="5"/>
                <c:pt idx="0">
                  <c:v>0.16</c:v>
                </c:pt>
                <c:pt idx="1">
                  <c:v>0.15</c:v>
                </c:pt>
                <c:pt idx="2">
                  <c:v>0.43</c:v>
                </c:pt>
                <c:pt idx="3">
                  <c:v>0.41</c:v>
                </c:pt>
                <c:pt idx="4">
                  <c:v>-0.1</c:v>
                </c:pt>
              </c:numCache>
            </c:numRef>
          </c:val>
          <c:smooth val="0"/>
          <c:extLst>
            <c:ext xmlns:c16="http://schemas.microsoft.com/office/drawing/2014/chart" uri="{C3380CC4-5D6E-409C-BE32-E72D297353CC}">
              <c16:uniqueId val="{00000001-DC2D-4E62-B8F0-153338F9EA99}"/>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800"/>
              <a:t>Net Working Capital to Current Liabilities</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(TOPGLOVE)'!$N$6</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(TOPGLOVE)'!$M$7:$M$11</c:f>
              <c:numCache>
                <c:formatCode>General</c:formatCode>
                <c:ptCount val="5"/>
                <c:pt idx="0">
                  <c:v>2019</c:v>
                </c:pt>
                <c:pt idx="1">
                  <c:v>2020</c:v>
                </c:pt>
                <c:pt idx="2">
                  <c:v>2021</c:v>
                </c:pt>
                <c:pt idx="3">
                  <c:v>2022</c:v>
                </c:pt>
                <c:pt idx="4">
                  <c:v>2023</c:v>
                </c:pt>
              </c:numCache>
            </c:numRef>
          </c:cat>
          <c:val>
            <c:numRef>
              <c:f>'Data Preparation (TOPGLOVE)'!$N$7:$N$11</c:f>
              <c:numCache>
                <c:formatCode>General</c:formatCode>
                <c:ptCount val="5"/>
                <c:pt idx="0">
                  <c:v>0.12</c:v>
                </c:pt>
                <c:pt idx="1">
                  <c:v>1.01</c:v>
                </c:pt>
                <c:pt idx="2" formatCode="0.00">
                  <c:v>0.98</c:v>
                </c:pt>
                <c:pt idx="3">
                  <c:v>1.1200000000000001</c:v>
                </c:pt>
                <c:pt idx="4" formatCode="0.00">
                  <c:v>0.83</c:v>
                </c:pt>
              </c:numCache>
            </c:numRef>
          </c:val>
          <c:smooth val="0"/>
          <c:extLst>
            <c:ext xmlns:c16="http://schemas.microsoft.com/office/drawing/2014/chart" uri="{C3380CC4-5D6E-409C-BE32-E72D297353CC}">
              <c16:uniqueId val="{00000001-CE25-4F38-B175-9E8F9C3A1F37}"/>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ROA</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hartalega'!$J$67</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hartalega'!$I$68:$I$72</c:f>
              <c:numCache>
                <c:formatCode>General</c:formatCode>
                <c:ptCount val="5"/>
                <c:pt idx="0">
                  <c:v>2019</c:v>
                </c:pt>
                <c:pt idx="1">
                  <c:v>2020</c:v>
                </c:pt>
                <c:pt idx="2">
                  <c:v>2021</c:v>
                </c:pt>
                <c:pt idx="3">
                  <c:v>2022</c:v>
                </c:pt>
                <c:pt idx="4">
                  <c:v>2023</c:v>
                </c:pt>
              </c:numCache>
            </c:numRef>
          </c:cat>
          <c:val>
            <c:numRef>
              <c:f>'Data Preparation hartalega'!$J$68:$J$72</c:f>
              <c:numCache>
                <c:formatCode>0.00</c:formatCode>
                <c:ptCount val="5"/>
                <c:pt idx="0">
                  <c:v>0.15</c:v>
                </c:pt>
                <c:pt idx="1">
                  <c:v>0.13</c:v>
                </c:pt>
                <c:pt idx="2">
                  <c:v>0.42</c:v>
                </c:pt>
                <c:pt idx="3">
                  <c:v>0.51</c:v>
                </c:pt>
                <c:pt idx="4">
                  <c:v>-0.05</c:v>
                </c:pt>
              </c:numCache>
            </c:numRef>
          </c:val>
          <c:smooth val="0"/>
          <c:extLst>
            <c:ext xmlns:c16="http://schemas.microsoft.com/office/drawing/2014/chart" uri="{C3380CC4-5D6E-409C-BE32-E72D297353CC}">
              <c16:uniqueId val="{00000000-9955-4A0D-8B11-E10DFC28EC9C}"/>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ROE</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hartalega'!$N$67</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hartalega'!$M$68:$M$72</c:f>
              <c:numCache>
                <c:formatCode>General</c:formatCode>
                <c:ptCount val="5"/>
                <c:pt idx="0">
                  <c:v>2019</c:v>
                </c:pt>
                <c:pt idx="1">
                  <c:v>2020</c:v>
                </c:pt>
                <c:pt idx="2">
                  <c:v>2021</c:v>
                </c:pt>
                <c:pt idx="3">
                  <c:v>2022</c:v>
                </c:pt>
                <c:pt idx="4">
                  <c:v>2023</c:v>
                </c:pt>
              </c:numCache>
            </c:numRef>
          </c:cat>
          <c:val>
            <c:numRef>
              <c:f>'Data Preparation hartalega'!$N$68:$N$72</c:f>
              <c:numCache>
                <c:formatCode>0.00</c:formatCode>
                <c:ptCount val="5"/>
                <c:pt idx="0">
                  <c:v>4.97</c:v>
                </c:pt>
                <c:pt idx="1">
                  <c:v>5.85</c:v>
                </c:pt>
                <c:pt idx="2">
                  <c:v>1.72</c:v>
                </c:pt>
                <c:pt idx="3">
                  <c:v>1.59</c:v>
                </c:pt>
                <c:pt idx="4">
                  <c:v>-19.510000000000002</c:v>
                </c:pt>
              </c:numCache>
            </c:numRef>
          </c:val>
          <c:smooth val="0"/>
          <c:extLst>
            <c:ext xmlns:c16="http://schemas.microsoft.com/office/drawing/2014/chart" uri="{C3380CC4-5D6E-409C-BE32-E72D297353CC}">
              <c16:uniqueId val="{00000000-5F56-4D07-BFA9-32216814150C}"/>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Total Assets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Preparation hartalega'!$B$87</c:f>
              <c:strCache>
                <c:ptCount val="1"/>
                <c:pt idx="0">
                  <c:v>Non-current Assets</c:v>
                </c:pt>
              </c:strCache>
            </c:strRef>
          </c:tx>
          <c:spPr>
            <a:solidFill>
              <a:schemeClr val="accent1"/>
            </a:solidFill>
            <a:ln>
              <a:noFill/>
            </a:ln>
            <a:effectLst/>
          </c:spPr>
          <c:invertIfNegative val="0"/>
          <c:cat>
            <c:numRef>
              <c:f>'Data Preparation hartalega'!$A$88:$A$92</c:f>
              <c:numCache>
                <c:formatCode>General</c:formatCode>
                <c:ptCount val="5"/>
                <c:pt idx="0">
                  <c:v>2019</c:v>
                </c:pt>
                <c:pt idx="1">
                  <c:v>2020</c:v>
                </c:pt>
                <c:pt idx="2">
                  <c:v>2021</c:v>
                </c:pt>
                <c:pt idx="3">
                  <c:v>2022</c:v>
                </c:pt>
                <c:pt idx="4">
                  <c:v>2023</c:v>
                </c:pt>
              </c:numCache>
            </c:numRef>
          </c:cat>
          <c:val>
            <c:numRef>
              <c:f>'Data Preparation hartalega'!$B$88:$B$92</c:f>
              <c:numCache>
                <c:formatCode>_-* #,##0_-;\-* #,##0_-;_-* "-"??_-;_-@_-</c:formatCode>
                <c:ptCount val="5"/>
                <c:pt idx="0">
                  <c:v>2094652</c:v>
                </c:pt>
                <c:pt idx="1">
                  <c:v>2225399</c:v>
                </c:pt>
                <c:pt idx="2">
                  <c:v>2451782</c:v>
                </c:pt>
                <c:pt idx="3">
                  <c:v>3150050</c:v>
                </c:pt>
                <c:pt idx="4">
                  <c:v>2944524</c:v>
                </c:pt>
              </c:numCache>
            </c:numRef>
          </c:val>
          <c:extLst>
            <c:ext xmlns:c16="http://schemas.microsoft.com/office/drawing/2014/chart" uri="{C3380CC4-5D6E-409C-BE32-E72D297353CC}">
              <c16:uniqueId val="{00000000-569A-48D7-89DB-3E704CD940CC}"/>
            </c:ext>
          </c:extLst>
        </c:ser>
        <c:ser>
          <c:idx val="1"/>
          <c:order val="1"/>
          <c:tx>
            <c:strRef>
              <c:f>'Data Preparation hartalega'!$C$87</c:f>
              <c:strCache>
                <c:ptCount val="1"/>
                <c:pt idx="0">
                  <c:v>Current Assets</c:v>
                </c:pt>
              </c:strCache>
            </c:strRef>
          </c:tx>
          <c:spPr>
            <a:solidFill>
              <a:schemeClr val="accent2"/>
            </a:solidFill>
            <a:ln>
              <a:noFill/>
            </a:ln>
            <a:effectLst/>
          </c:spPr>
          <c:invertIfNegative val="0"/>
          <c:cat>
            <c:numRef>
              <c:f>'Data Preparation hartalega'!$A$88:$A$92</c:f>
              <c:numCache>
                <c:formatCode>General</c:formatCode>
                <c:ptCount val="5"/>
                <c:pt idx="0">
                  <c:v>2019</c:v>
                </c:pt>
                <c:pt idx="1">
                  <c:v>2020</c:v>
                </c:pt>
                <c:pt idx="2">
                  <c:v>2021</c:v>
                </c:pt>
                <c:pt idx="3">
                  <c:v>2022</c:v>
                </c:pt>
                <c:pt idx="4">
                  <c:v>2023</c:v>
                </c:pt>
              </c:numCache>
            </c:numRef>
          </c:cat>
          <c:val>
            <c:numRef>
              <c:f>'Data Preparation hartalega'!$C$88:$C$92</c:f>
              <c:numCache>
                <c:formatCode>_-* #,##0_-;\-* #,##0_-;_-* "-"??_-;_-@_-</c:formatCode>
                <c:ptCount val="5"/>
                <c:pt idx="0">
                  <c:v>897440</c:v>
                </c:pt>
                <c:pt idx="1">
                  <c:v>1088518</c:v>
                </c:pt>
                <c:pt idx="2">
                  <c:v>4414186</c:v>
                </c:pt>
                <c:pt idx="3">
                  <c:v>3197346</c:v>
                </c:pt>
                <c:pt idx="4">
                  <c:v>2360393</c:v>
                </c:pt>
              </c:numCache>
            </c:numRef>
          </c:val>
          <c:extLst>
            <c:ext xmlns:c16="http://schemas.microsoft.com/office/drawing/2014/chart" uri="{C3380CC4-5D6E-409C-BE32-E72D297353CC}">
              <c16:uniqueId val="{00000001-569A-48D7-89DB-3E704CD940CC}"/>
            </c:ext>
          </c:extLst>
        </c:ser>
        <c:dLbls>
          <c:showLegendKey val="0"/>
          <c:showVal val="0"/>
          <c:showCatName val="0"/>
          <c:showSerName val="0"/>
          <c:showPercent val="0"/>
          <c:showBubbleSize val="0"/>
        </c:dLbls>
        <c:gapWidth val="219"/>
        <c:overlap val="-27"/>
        <c:axId val="1220965232"/>
        <c:axId val="1220965712"/>
      </c:barChart>
      <c:catAx>
        <c:axId val="122096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65712"/>
        <c:crosses val="autoZero"/>
        <c:auto val="1"/>
        <c:lblAlgn val="ctr"/>
        <c:lblOffset val="100"/>
        <c:noMultiLvlLbl val="0"/>
      </c:catAx>
      <c:valAx>
        <c:axId val="122096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65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rPr>
              <a:t>Total Liabilites</a:t>
            </a:r>
            <a:endParaRPr lang="en-US" sz="10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'Data Preparation hartalega'!$H$87</c:f>
              <c:strCache>
                <c:ptCount val="1"/>
                <c:pt idx="0">
                  <c:v>Non-current liabilities</c:v>
                </c:pt>
              </c:strCache>
            </c:strRef>
          </c:tx>
          <c:spPr>
            <a:solidFill>
              <a:schemeClr val="accent1"/>
            </a:solidFill>
            <a:ln>
              <a:noFill/>
            </a:ln>
            <a:effectLst/>
          </c:spPr>
          <c:invertIfNegative val="0"/>
          <c:cat>
            <c:numRef>
              <c:f>'Data Preparation hartalega'!$G$88:$G$92</c:f>
              <c:numCache>
                <c:formatCode>General</c:formatCode>
                <c:ptCount val="5"/>
                <c:pt idx="0">
                  <c:v>2019</c:v>
                </c:pt>
                <c:pt idx="1">
                  <c:v>2020</c:v>
                </c:pt>
                <c:pt idx="2">
                  <c:v>2021</c:v>
                </c:pt>
                <c:pt idx="3">
                  <c:v>2022</c:v>
                </c:pt>
                <c:pt idx="4">
                  <c:v>2023</c:v>
                </c:pt>
              </c:numCache>
            </c:numRef>
          </c:cat>
          <c:val>
            <c:numRef>
              <c:f>'Data Preparation hartalega'!$H$88:$H$92</c:f>
              <c:numCache>
                <c:formatCode>_-* #,##0_-;\-* #,##0_-;_-* "-"??_-;_-@_-</c:formatCode>
                <c:ptCount val="5"/>
                <c:pt idx="0">
                  <c:v>320975</c:v>
                </c:pt>
                <c:pt idx="1">
                  <c:v>363760</c:v>
                </c:pt>
                <c:pt idx="2">
                  <c:v>450254</c:v>
                </c:pt>
                <c:pt idx="3">
                  <c:v>285687</c:v>
                </c:pt>
                <c:pt idx="4">
                  <c:v>292433</c:v>
                </c:pt>
              </c:numCache>
            </c:numRef>
          </c:val>
          <c:extLst>
            <c:ext xmlns:c16="http://schemas.microsoft.com/office/drawing/2014/chart" uri="{C3380CC4-5D6E-409C-BE32-E72D297353CC}">
              <c16:uniqueId val="{00000000-E0FE-4C18-963C-9AFFEECA22A7}"/>
            </c:ext>
          </c:extLst>
        </c:ser>
        <c:ser>
          <c:idx val="1"/>
          <c:order val="1"/>
          <c:tx>
            <c:strRef>
              <c:f>'Data Preparation hartalega'!$I$87</c:f>
              <c:strCache>
                <c:ptCount val="1"/>
                <c:pt idx="0">
                  <c:v>Current liabilities</c:v>
                </c:pt>
              </c:strCache>
            </c:strRef>
          </c:tx>
          <c:spPr>
            <a:solidFill>
              <a:schemeClr val="accent2"/>
            </a:solidFill>
            <a:ln>
              <a:noFill/>
            </a:ln>
            <a:effectLst/>
          </c:spPr>
          <c:invertIfNegative val="0"/>
          <c:cat>
            <c:numRef>
              <c:f>'Data Preparation hartalega'!$G$88:$G$92</c:f>
              <c:numCache>
                <c:formatCode>General</c:formatCode>
                <c:ptCount val="5"/>
                <c:pt idx="0">
                  <c:v>2019</c:v>
                </c:pt>
                <c:pt idx="1">
                  <c:v>2020</c:v>
                </c:pt>
                <c:pt idx="2">
                  <c:v>2021</c:v>
                </c:pt>
                <c:pt idx="3">
                  <c:v>2022</c:v>
                </c:pt>
                <c:pt idx="4">
                  <c:v>2023</c:v>
                </c:pt>
              </c:numCache>
            </c:numRef>
          </c:cat>
          <c:val>
            <c:numRef>
              <c:f>'Data Preparation hartalega'!$I$88:$I$92</c:f>
              <c:numCache>
                <c:formatCode>_-* #,##0_-;\-* #,##0_-;_-* "-"??_-;_-@_-</c:formatCode>
                <c:ptCount val="5"/>
                <c:pt idx="0">
                  <c:v>411888</c:v>
                </c:pt>
                <c:pt idx="1">
                  <c:v>407037</c:v>
                </c:pt>
                <c:pt idx="2">
                  <c:v>1416602</c:v>
                </c:pt>
                <c:pt idx="3">
                  <c:v>816835</c:v>
                </c:pt>
                <c:pt idx="4">
                  <c:v>354121</c:v>
                </c:pt>
              </c:numCache>
            </c:numRef>
          </c:val>
          <c:extLst>
            <c:ext xmlns:c16="http://schemas.microsoft.com/office/drawing/2014/chart" uri="{C3380CC4-5D6E-409C-BE32-E72D297353CC}">
              <c16:uniqueId val="{00000001-E0FE-4C18-963C-9AFFEECA22A7}"/>
            </c:ext>
          </c:extLst>
        </c:ser>
        <c:dLbls>
          <c:showLegendKey val="0"/>
          <c:showVal val="0"/>
          <c:showCatName val="0"/>
          <c:showSerName val="0"/>
          <c:showPercent val="0"/>
          <c:showBubbleSize val="0"/>
        </c:dLbls>
        <c:gapWidth val="219"/>
        <c:overlap val="-27"/>
        <c:axId val="1796666816"/>
        <c:axId val="1796655776"/>
      </c:barChart>
      <c:catAx>
        <c:axId val="179666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55776"/>
        <c:crosses val="autoZero"/>
        <c:auto val="1"/>
        <c:lblAlgn val="ctr"/>
        <c:lblOffset val="100"/>
        <c:noMultiLvlLbl val="0"/>
      </c:catAx>
      <c:valAx>
        <c:axId val="179665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66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Equity and Liabilities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Preparation hartalega'!$N$87</c:f>
              <c:strCache>
                <c:ptCount val="1"/>
                <c:pt idx="0">
                  <c:v>Total Equity</c:v>
                </c:pt>
              </c:strCache>
            </c:strRef>
          </c:tx>
          <c:spPr>
            <a:solidFill>
              <a:schemeClr val="accent1"/>
            </a:solidFill>
            <a:ln>
              <a:noFill/>
            </a:ln>
            <a:effectLst/>
          </c:spPr>
          <c:invertIfNegative val="0"/>
          <c:cat>
            <c:numRef>
              <c:f>'Data Preparation hartalega'!$M$88:$M$92</c:f>
              <c:numCache>
                <c:formatCode>General</c:formatCode>
                <c:ptCount val="5"/>
                <c:pt idx="0">
                  <c:v>2019</c:v>
                </c:pt>
                <c:pt idx="1">
                  <c:v>2020</c:v>
                </c:pt>
                <c:pt idx="2">
                  <c:v>2021</c:v>
                </c:pt>
                <c:pt idx="3">
                  <c:v>2022</c:v>
                </c:pt>
                <c:pt idx="4">
                  <c:v>2023</c:v>
                </c:pt>
              </c:numCache>
            </c:numRef>
          </c:cat>
          <c:val>
            <c:numRef>
              <c:f>'Data Preparation hartalega'!$N$88:$N$92</c:f>
              <c:numCache>
                <c:formatCode>_-* #,##0_-;\-* #,##0_-;_-* "-"??_-;_-@_-</c:formatCode>
                <c:ptCount val="5"/>
                <c:pt idx="0">
                  <c:v>2259228</c:v>
                </c:pt>
                <c:pt idx="1">
                  <c:v>2543122</c:v>
                </c:pt>
                <c:pt idx="2">
                  <c:v>4999112</c:v>
                </c:pt>
                <c:pt idx="3">
                  <c:v>5144874</c:v>
                </c:pt>
                <c:pt idx="4">
                  <c:v>4658363</c:v>
                </c:pt>
              </c:numCache>
            </c:numRef>
          </c:val>
          <c:extLst>
            <c:ext xmlns:c16="http://schemas.microsoft.com/office/drawing/2014/chart" uri="{C3380CC4-5D6E-409C-BE32-E72D297353CC}">
              <c16:uniqueId val="{00000000-114C-4DDF-8091-47F61A152B01}"/>
            </c:ext>
          </c:extLst>
        </c:ser>
        <c:ser>
          <c:idx val="1"/>
          <c:order val="1"/>
          <c:tx>
            <c:strRef>
              <c:f>'Data Preparation hartalega'!$O$87</c:f>
              <c:strCache>
                <c:ptCount val="1"/>
                <c:pt idx="0">
                  <c:v>Total Liabilities</c:v>
                </c:pt>
              </c:strCache>
            </c:strRef>
          </c:tx>
          <c:spPr>
            <a:solidFill>
              <a:schemeClr val="accent2"/>
            </a:solidFill>
            <a:ln>
              <a:noFill/>
            </a:ln>
            <a:effectLst/>
          </c:spPr>
          <c:invertIfNegative val="0"/>
          <c:cat>
            <c:numRef>
              <c:f>'Data Preparation hartalega'!$M$88:$M$92</c:f>
              <c:numCache>
                <c:formatCode>General</c:formatCode>
                <c:ptCount val="5"/>
                <c:pt idx="0">
                  <c:v>2019</c:v>
                </c:pt>
                <c:pt idx="1">
                  <c:v>2020</c:v>
                </c:pt>
                <c:pt idx="2">
                  <c:v>2021</c:v>
                </c:pt>
                <c:pt idx="3">
                  <c:v>2022</c:v>
                </c:pt>
                <c:pt idx="4">
                  <c:v>2023</c:v>
                </c:pt>
              </c:numCache>
            </c:numRef>
          </c:cat>
          <c:val>
            <c:numRef>
              <c:f>'Data Preparation hartalega'!$O$88:$O$92</c:f>
              <c:numCache>
                <c:formatCode>_-* #,##0_-;\-* #,##0_-;_-* "-"??_-;_-@_-</c:formatCode>
                <c:ptCount val="5"/>
                <c:pt idx="0">
                  <c:v>732863</c:v>
                </c:pt>
                <c:pt idx="1">
                  <c:v>770797</c:v>
                </c:pt>
                <c:pt idx="2">
                  <c:v>1866856</c:v>
                </c:pt>
                <c:pt idx="3">
                  <c:v>1202522</c:v>
                </c:pt>
                <c:pt idx="4">
                  <c:v>646554</c:v>
                </c:pt>
              </c:numCache>
            </c:numRef>
          </c:val>
          <c:extLst>
            <c:ext xmlns:c16="http://schemas.microsoft.com/office/drawing/2014/chart" uri="{C3380CC4-5D6E-409C-BE32-E72D297353CC}">
              <c16:uniqueId val="{00000001-114C-4DDF-8091-47F61A152B01}"/>
            </c:ext>
          </c:extLst>
        </c:ser>
        <c:dLbls>
          <c:showLegendKey val="0"/>
          <c:showVal val="0"/>
          <c:showCatName val="0"/>
          <c:showSerName val="0"/>
          <c:showPercent val="0"/>
          <c:showBubbleSize val="0"/>
        </c:dLbls>
        <c:gapWidth val="219"/>
        <c:overlap val="-27"/>
        <c:axId val="38819552"/>
        <c:axId val="38818112"/>
      </c:barChart>
      <c:catAx>
        <c:axId val="3881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112"/>
        <c:crosses val="autoZero"/>
        <c:auto val="1"/>
        <c:lblAlgn val="ctr"/>
        <c:lblOffset val="100"/>
        <c:noMultiLvlLbl val="0"/>
      </c:catAx>
      <c:valAx>
        <c:axId val="3881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9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991252047541868"/>
          <c:y val="0.1781107165220232"/>
          <c:w val="0.77600422848538353"/>
          <c:h val="0.71048836449545194"/>
        </c:manualLayout>
      </c:layout>
      <c:lineChart>
        <c:grouping val="standard"/>
        <c:varyColors val="0"/>
        <c:ser>
          <c:idx val="0"/>
          <c:order val="0"/>
          <c:tx>
            <c:strRef>
              <c:f>'Data Preparation hartalega'!$B$112</c:f>
              <c:strCache>
                <c:ptCount val="1"/>
                <c:pt idx="0">
                  <c:v>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numRef>
              <c:f>'Data Preparation hartalega'!$A$113:$A$117</c:f>
              <c:numCache>
                <c:formatCode>General</c:formatCode>
                <c:ptCount val="5"/>
                <c:pt idx="0">
                  <c:v>2019</c:v>
                </c:pt>
                <c:pt idx="1">
                  <c:v>2020</c:v>
                </c:pt>
                <c:pt idx="2">
                  <c:v>2021</c:v>
                </c:pt>
                <c:pt idx="3">
                  <c:v>2022</c:v>
                </c:pt>
                <c:pt idx="4">
                  <c:v>2023</c:v>
                </c:pt>
              </c:numCache>
            </c:numRef>
          </c:cat>
          <c:val>
            <c:numRef>
              <c:f>'Data Preparation hartalega'!$B$113:$B$117</c:f>
              <c:numCache>
                <c:formatCode>_(* #,##0_);_(* \(#,##0\);_(* "-"??_);_(@_)</c:formatCode>
                <c:ptCount val="5"/>
                <c:pt idx="0">
                  <c:v>2827218</c:v>
                </c:pt>
                <c:pt idx="1">
                  <c:v>2924314</c:v>
                </c:pt>
                <c:pt idx="2">
                  <c:v>6703485</c:v>
                </c:pt>
                <c:pt idx="3">
                  <c:v>7888286</c:v>
                </c:pt>
                <c:pt idx="4">
                  <c:v>2409618</c:v>
                </c:pt>
              </c:numCache>
            </c:numRef>
          </c:val>
          <c:smooth val="0"/>
          <c:extLst>
            <c:ext xmlns:c16="http://schemas.microsoft.com/office/drawing/2014/chart" uri="{C3380CC4-5D6E-409C-BE32-E72D297353CC}">
              <c16:uniqueId val="{00000000-9F1A-49D8-8F4B-4E896D6F863E}"/>
            </c:ext>
          </c:extLst>
        </c:ser>
        <c:dLbls>
          <c:dLblPos val="t"/>
          <c:showLegendKey val="0"/>
          <c:showVal val="1"/>
          <c:showCatName val="0"/>
          <c:showSerName val="0"/>
          <c:showPercent val="0"/>
          <c:showBubbleSize val="0"/>
        </c:dLbls>
        <c:marker val="1"/>
        <c:smooth val="0"/>
        <c:axId val="1628287583"/>
        <c:axId val="1628278943"/>
      </c:lineChart>
      <c:catAx>
        <c:axId val="162828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78943"/>
        <c:crosses val="autoZero"/>
        <c:auto val="1"/>
        <c:lblAlgn val="ctr"/>
        <c:lblOffset val="100"/>
        <c:noMultiLvlLbl val="0"/>
      </c:catAx>
      <c:valAx>
        <c:axId val="1628278943"/>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RM'000</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287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00" b="1"/>
              <a:t>Expenses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hartalega'!$C$112</c:f>
              <c:strCache>
                <c:ptCount val="1"/>
                <c:pt idx="0">
                  <c:v>Expenses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0328187E-01AF-47EA-AD3E-F64FB7F9B7A1}"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899-4D88-B4B6-AF46875E122C}"/>
                </c:ext>
              </c:extLst>
            </c:dLbl>
            <c:dLbl>
              <c:idx val="1"/>
              <c:tx>
                <c:rich>
                  <a:bodyPr/>
                  <a:lstStyle/>
                  <a:p>
                    <a:fld id="{3BD03229-E15F-430A-A33B-6FFF5E267A75}"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899-4D88-B4B6-AF46875E122C}"/>
                </c:ext>
              </c:extLst>
            </c:dLbl>
            <c:dLbl>
              <c:idx val="2"/>
              <c:tx>
                <c:rich>
                  <a:bodyPr/>
                  <a:lstStyle/>
                  <a:p>
                    <a:fld id="{9903664E-0574-4099-A7FE-C19247F7A4F2}"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899-4D88-B4B6-AF46875E122C}"/>
                </c:ext>
              </c:extLst>
            </c:dLbl>
            <c:dLbl>
              <c:idx val="3"/>
              <c:tx>
                <c:rich>
                  <a:bodyPr/>
                  <a:lstStyle/>
                  <a:p>
                    <a:fld id="{D99569F3-2F82-4EDD-84D6-10F32F81BFEF}"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899-4D88-B4B6-AF46875E122C}"/>
                </c:ext>
              </c:extLst>
            </c:dLbl>
            <c:dLbl>
              <c:idx val="4"/>
              <c:tx>
                <c:rich>
                  <a:bodyPr/>
                  <a:lstStyle/>
                  <a:p>
                    <a:r>
                      <a:rPr lang="en-US" baseline="0"/>
                      <a:t> </a:t>
                    </a:r>
                    <a:fld id="{CC679DB1-C7E3-4E65-8D5C-E3B89E328A69}"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899-4D88-B4B6-AF46875E122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numRef>
              <c:f>'Data Preparation hartalega'!$A$113:$A$117</c:f>
              <c:numCache>
                <c:formatCode>General</c:formatCode>
                <c:ptCount val="5"/>
                <c:pt idx="0">
                  <c:v>2019</c:v>
                </c:pt>
                <c:pt idx="1">
                  <c:v>2020</c:v>
                </c:pt>
                <c:pt idx="2">
                  <c:v>2021</c:v>
                </c:pt>
                <c:pt idx="3">
                  <c:v>2022</c:v>
                </c:pt>
                <c:pt idx="4">
                  <c:v>2023</c:v>
                </c:pt>
              </c:numCache>
            </c:numRef>
          </c:cat>
          <c:val>
            <c:numRef>
              <c:f>'Data Preparation hartalega'!$C$113:$C$117</c:f>
              <c:numCache>
                <c:formatCode>_(* #,##0_);_(* \(#,##0\);_(* "-"??_);_(@_)</c:formatCode>
                <c:ptCount val="5"/>
                <c:pt idx="0">
                  <c:v>-160407</c:v>
                </c:pt>
                <c:pt idx="1">
                  <c:v>-186795</c:v>
                </c:pt>
                <c:pt idx="2">
                  <c:v>-331425</c:v>
                </c:pt>
                <c:pt idx="3">
                  <c:v>-248758</c:v>
                </c:pt>
                <c:pt idx="4">
                  <c:v>-587517</c:v>
                </c:pt>
              </c:numCache>
            </c:numRef>
          </c:val>
          <c:smooth val="0"/>
          <c:extLst>
            <c:ext xmlns:c16="http://schemas.microsoft.com/office/drawing/2014/chart" uri="{C3380CC4-5D6E-409C-BE32-E72D297353CC}">
              <c16:uniqueId val="{00000005-1899-4D88-B4B6-AF46875E122C}"/>
            </c:ext>
          </c:extLst>
        </c:ser>
        <c:dLbls>
          <c:showLegendKey val="0"/>
          <c:showVal val="0"/>
          <c:showCatName val="0"/>
          <c:showSerName val="0"/>
          <c:showPercent val="0"/>
          <c:showBubbleSize val="0"/>
        </c:dLbls>
        <c:marker val="1"/>
        <c:smooth val="0"/>
        <c:axId val="829744432"/>
        <c:axId val="829744912"/>
      </c:lineChart>
      <c:catAx>
        <c:axId val="82974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44912"/>
        <c:crosses val="autoZero"/>
        <c:auto val="1"/>
        <c:lblAlgn val="ctr"/>
        <c:lblOffset val="100"/>
        <c:noMultiLvlLbl val="0"/>
      </c:catAx>
      <c:valAx>
        <c:axId val="829744912"/>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74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Net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hartalega'!$D$112</c:f>
              <c:strCache>
                <c:ptCount val="1"/>
                <c:pt idx="0">
                  <c:v>Net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C37164EB-6369-4912-AD92-FAF20D2B392F}" type="VALUE">
                      <a:rPr lang="en-US" baseline="0"/>
                      <a:pPr/>
                      <a:t>[VALUE]</a:t>
                    </a:fld>
                    <a:endParaRPr lang="en-US"/>
                  </a:p>
                </c:rich>
              </c:tx>
              <c:dLblPos val="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3124-4FC8-8A48-D5965AF4AB78}"/>
                </c:ext>
              </c:extLst>
            </c:dLbl>
            <c:dLbl>
              <c:idx val="1"/>
              <c:tx>
                <c:rich>
                  <a:bodyPr/>
                  <a:lstStyle/>
                  <a:p>
                    <a:fld id="{A244CF8F-BE4F-416D-9317-07FB1240ABBD}" type="VALUE">
                      <a:rPr lang="en-US" baseline="0"/>
                      <a:pPr/>
                      <a:t>[VALUE]</a:t>
                    </a:fld>
                    <a:endParaRPr lang="en-US"/>
                  </a:p>
                </c:rich>
              </c:tx>
              <c:dLblPos val="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124-4FC8-8A48-D5965AF4AB78}"/>
                </c:ext>
              </c:extLst>
            </c:dLbl>
            <c:dLbl>
              <c:idx val="2"/>
              <c:tx>
                <c:rich>
                  <a:bodyPr/>
                  <a:lstStyle/>
                  <a:p>
                    <a:fld id="{954AAEB9-93AC-4AC7-B366-5A595BF22647}" type="VALUE">
                      <a:rPr lang="en-US" baseline="0"/>
                      <a:pPr/>
                      <a:t>[VALUE]</a:t>
                    </a:fld>
                    <a:endParaRPr lang="en-US"/>
                  </a:p>
                </c:rich>
              </c:tx>
              <c:dLblPos val="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124-4FC8-8A48-D5965AF4AB78}"/>
                </c:ext>
              </c:extLst>
            </c:dLbl>
            <c:dLbl>
              <c:idx val="3"/>
              <c:tx>
                <c:rich>
                  <a:bodyPr/>
                  <a:lstStyle/>
                  <a:p>
                    <a:fld id="{23307C57-D260-4056-A21D-17BE2E3E916B}" type="VALUE">
                      <a:rPr lang="en-US" baseline="0"/>
                      <a:pPr/>
                      <a:t>[VALUE]</a:t>
                    </a:fld>
                    <a:endParaRPr lang="en-US"/>
                  </a:p>
                </c:rich>
              </c:tx>
              <c:dLblPos val="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124-4FC8-8A48-D5965AF4AB78}"/>
                </c:ext>
              </c:extLst>
            </c:dLbl>
            <c:dLbl>
              <c:idx val="4"/>
              <c:layout>
                <c:manualLayout>
                  <c:x val="-5.131824146981627E-2"/>
                  <c:y val="5.7905001458151063E-2"/>
                </c:manualLayout>
              </c:layout>
              <c:tx>
                <c:rich>
                  <a:bodyPr/>
                  <a:lstStyle/>
                  <a:p>
                    <a:fld id="{F4578BB0-1984-482A-B18D-26E67E2B8D7A}" type="VALUE">
                      <a:rPr lang="en-US" baseline="0"/>
                      <a:pPr/>
                      <a:t>[VALUE]</a:t>
                    </a:fld>
                    <a:endParaRPr lang="en-US"/>
                  </a:p>
                </c:rich>
              </c:tx>
              <c:dLblPos val="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124-4FC8-8A48-D5965AF4AB7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numRef>
              <c:f>'Data Preparation hartalega'!$A$113:$A$117</c:f>
              <c:numCache>
                <c:formatCode>General</c:formatCode>
                <c:ptCount val="5"/>
                <c:pt idx="0">
                  <c:v>2019</c:v>
                </c:pt>
                <c:pt idx="1">
                  <c:v>2020</c:v>
                </c:pt>
                <c:pt idx="2">
                  <c:v>2021</c:v>
                </c:pt>
                <c:pt idx="3">
                  <c:v>2022</c:v>
                </c:pt>
                <c:pt idx="4">
                  <c:v>2023</c:v>
                </c:pt>
              </c:numCache>
            </c:numRef>
          </c:cat>
          <c:val>
            <c:numRef>
              <c:f>'Data Preparation hartalega'!$D$113:$D$117</c:f>
              <c:numCache>
                <c:formatCode>_(* #,##0_);_(* \(#,##0\);_(* "-"??_);_(@_)</c:formatCode>
                <c:ptCount val="5"/>
                <c:pt idx="0">
                  <c:v>454938</c:v>
                </c:pt>
                <c:pt idx="1">
                  <c:v>434396</c:v>
                </c:pt>
                <c:pt idx="2">
                  <c:v>2903747</c:v>
                </c:pt>
                <c:pt idx="3">
                  <c:v>3242278</c:v>
                </c:pt>
                <c:pt idx="4">
                  <c:v>-238810</c:v>
                </c:pt>
              </c:numCache>
            </c:numRef>
          </c:val>
          <c:smooth val="0"/>
          <c:extLst>
            <c:ext xmlns:c16="http://schemas.microsoft.com/office/drawing/2014/chart" uri="{C3380CC4-5D6E-409C-BE32-E72D297353CC}">
              <c16:uniqueId val="{00000005-3124-4FC8-8A48-D5965AF4AB78}"/>
            </c:ext>
          </c:extLst>
        </c:ser>
        <c:dLbls>
          <c:showLegendKey val="0"/>
          <c:showVal val="0"/>
          <c:showCatName val="0"/>
          <c:showSerName val="0"/>
          <c:showPercent val="0"/>
          <c:showBubbleSize val="0"/>
        </c:dLbls>
        <c:marker val="1"/>
        <c:smooth val="0"/>
        <c:axId val="1677205440"/>
        <c:axId val="1677207360"/>
      </c:lineChart>
      <c:catAx>
        <c:axId val="167720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07360"/>
        <c:crosses val="autoZero"/>
        <c:auto val="1"/>
        <c:lblAlgn val="ctr"/>
        <c:lblOffset val="100"/>
        <c:noMultiLvlLbl val="0"/>
      </c:catAx>
      <c:valAx>
        <c:axId val="1677207360"/>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RM'000</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0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Cash and cash equivalents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'Data Preparation hartalega'!$B$131</c:f>
              <c:strCache>
                <c:ptCount val="1"/>
                <c:pt idx="0">
                  <c:v>Cash and cash equivalents at the beginning of each year</c:v>
                </c:pt>
              </c:strCache>
            </c:strRef>
          </c:tx>
          <c:spPr>
            <a:solidFill>
              <a:schemeClr val="accent1"/>
            </a:solidFill>
            <a:ln>
              <a:noFill/>
            </a:ln>
            <a:effectLst/>
          </c:spPr>
          <c:invertIfNegative val="0"/>
          <c:cat>
            <c:numRef>
              <c:f>'Data Preparation hartalega'!$A$132:$A$136</c:f>
              <c:numCache>
                <c:formatCode>General</c:formatCode>
                <c:ptCount val="5"/>
                <c:pt idx="0">
                  <c:v>2019</c:v>
                </c:pt>
                <c:pt idx="1">
                  <c:v>2020</c:v>
                </c:pt>
                <c:pt idx="2">
                  <c:v>2021</c:v>
                </c:pt>
                <c:pt idx="3">
                  <c:v>2022</c:v>
                </c:pt>
                <c:pt idx="4">
                  <c:v>2023</c:v>
                </c:pt>
              </c:numCache>
            </c:numRef>
          </c:cat>
          <c:val>
            <c:numRef>
              <c:f>'Data Preparation hartalega'!$B$132:$B$136</c:f>
              <c:numCache>
                <c:formatCode>_(* #,##0_);_(* \(#,##0\);_(* "-"??_);_(@_)</c:formatCode>
                <c:ptCount val="5"/>
                <c:pt idx="0">
                  <c:v>156561</c:v>
                </c:pt>
                <c:pt idx="1">
                  <c:v>150392</c:v>
                </c:pt>
                <c:pt idx="2">
                  <c:v>305161</c:v>
                </c:pt>
                <c:pt idx="3">
                  <c:v>2668741</c:v>
                </c:pt>
                <c:pt idx="4">
                  <c:v>2378127</c:v>
                </c:pt>
              </c:numCache>
            </c:numRef>
          </c:val>
          <c:extLst>
            <c:ext xmlns:c16="http://schemas.microsoft.com/office/drawing/2014/chart" uri="{C3380CC4-5D6E-409C-BE32-E72D297353CC}">
              <c16:uniqueId val="{00000000-EA16-4A45-B007-DA72012E61E1}"/>
            </c:ext>
          </c:extLst>
        </c:ser>
        <c:ser>
          <c:idx val="1"/>
          <c:order val="1"/>
          <c:tx>
            <c:strRef>
              <c:f>'Data Preparation hartalega'!$C$131</c:f>
              <c:strCache>
                <c:ptCount val="1"/>
                <c:pt idx="0">
                  <c:v>Cash and cash equivalents at 31 August</c:v>
                </c:pt>
              </c:strCache>
            </c:strRef>
          </c:tx>
          <c:spPr>
            <a:solidFill>
              <a:schemeClr val="accent2"/>
            </a:solidFill>
            <a:ln>
              <a:noFill/>
            </a:ln>
            <a:effectLst/>
          </c:spPr>
          <c:invertIfNegative val="0"/>
          <c:cat>
            <c:numRef>
              <c:f>'Data Preparation hartalega'!$A$132:$A$136</c:f>
              <c:numCache>
                <c:formatCode>General</c:formatCode>
                <c:ptCount val="5"/>
                <c:pt idx="0">
                  <c:v>2019</c:v>
                </c:pt>
                <c:pt idx="1">
                  <c:v>2020</c:v>
                </c:pt>
                <c:pt idx="2">
                  <c:v>2021</c:v>
                </c:pt>
                <c:pt idx="3">
                  <c:v>2022</c:v>
                </c:pt>
                <c:pt idx="4">
                  <c:v>2023</c:v>
                </c:pt>
              </c:numCache>
            </c:numRef>
          </c:cat>
          <c:val>
            <c:numRef>
              <c:f>'Data Preparation hartalega'!$C$132:$C$136</c:f>
              <c:numCache>
                <c:formatCode>_(* #,##0_);_(* \(#,##0\);_(* "-"??_);_(@_)</c:formatCode>
                <c:ptCount val="5"/>
                <c:pt idx="0">
                  <c:v>150392</c:v>
                </c:pt>
                <c:pt idx="1">
                  <c:v>305161</c:v>
                </c:pt>
                <c:pt idx="2">
                  <c:v>2668741</c:v>
                </c:pt>
                <c:pt idx="3">
                  <c:v>2378127</c:v>
                </c:pt>
                <c:pt idx="4">
                  <c:v>1724468</c:v>
                </c:pt>
              </c:numCache>
            </c:numRef>
          </c:val>
          <c:extLst>
            <c:ext xmlns:c16="http://schemas.microsoft.com/office/drawing/2014/chart" uri="{C3380CC4-5D6E-409C-BE32-E72D297353CC}">
              <c16:uniqueId val="{00000001-EA16-4A45-B007-DA72012E61E1}"/>
            </c:ext>
          </c:extLst>
        </c:ser>
        <c:dLbls>
          <c:showLegendKey val="0"/>
          <c:showVal val="0"/>
          <c:showCatName val="0"/>
          <c:showSerName val="0"/>
          <c:showPercent val="0"/>
          <c:showBubbleSize val="0"/>
        </c:dLbls>
        <c:gapWidth val="150"/>
        <c:overlap val="100"/>
        <c:axId val="674942944"/>
        <c:axId val="674943424"/>
      </c:barChart>
      <c:catAx>
        <c:axId val="6749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43424"/>
        <c:crosses val="autoZero"/>
        <c:auto val="1"/>
        <c:lblAlgn val="ctr"/>
        <c:lblOffset val="100"/>
        <c:noMultiLvlLbl val="0"/>
      </c:catAx>
      <c:valAx>
        <c:axId val="6749434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Average Collection Period</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(TOPGLOVE)'!$B$26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(TOPGLOVE)'!$A$27:$A$31</c:f>
              <c:numCache>
                <c:formatCode>General</c:formatCode>
                <c:ptCount val="5"/>
                <c:pt idx="0">
                  <c:v>2019</c:v>
                </c:pt>
                <c:pt idx="1">
                  <c:v>2020</c:v>
                </c:pt>
                <c:pt idx="2">
                  <c:v>2021</c:v>
                </c:pt>
                <c:pt idx="3">
                  <c:v>2022</c:v>
                </c:pt>
                <c:pt idx="4">
                  <c:v>2023</c:v>
                </c:pt>
              </c:numCache>
            </c:numRef>
          </c:cat>
          <c:val>
            <c:numRef>
              <c:f>'Data Preparation (TOPGLOVE)'!$B$27:$B$31</c:f>
              <c:numCache>
                <c:formatCode>General</c:formatCode>
                <c:ptCount val="5"/>
                <c:pt idx="0">
                  <c:v>62.43</c:v>
                </c:pt>
                <c:pt idx="1">
                  <c:v>39.729999999999997</c:v>
                </c:pt>
                <c:pt idx="2">
                  <c:v>12.46</c:v>
                </c:pt>
                <c:pt idx="3">
                  <c:v>16.72</c:v>
                </c:pt>
                <c:pt idx="4" formatCode="0.00">
                  <c:v>29.13</c:v>
                </c:pt>
              </c:numCache>
            </c:numRef>
          </c:val>
          <c:smooth val="0"/>
          <c:extLst>
            <c:ext xmlns:c16="http://schemas.microsoft.com/office/drawing/2014/chart" uri="{C3380CC4-5D6E-409C-BE32-E72D297353CC}">
              <c16:uniqueId val="{00000001-B143-4194-87B9-278E350B6A76}"/>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Inventory Turnover Ratios</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(TOPGLOVE)'!$F$26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(TOPGLOVE)'!$E$27:$E$31</c:f>
              <c:numCache>
                <c:formatCode>General</c:formatCode>
                <c:ptCount val="5"/>
                <c:pt idx="0">
                  <c:v>2019</c:v>
                </c:pt>
                <c:pt idx="1">
                  <c:v>2020</c:v>
                </c:pt>
                <c:pt idx="2">
                  <c:v>2021</c:v>
                </c:pt>
                <c:pt idx="3">
                  <c:v>2022</c:v>
                </c:pt>
                <c:pt idx="4">
                  <c:v>2023</c:v>
                </c:pt>
              </c:numCache>
            </c:numRef>
          </c:cat>
          <c:val>
            <c:numRef>
              <c:f>'Data Preparation (TOPGLOVE)'!$F$27:$F$31</c:f>
              <c:numCache>
                <c:formatCode>General</c:formatCode>
                <c:ptCount val="5"/>
                <c:pt idx="0">
                  <c:v>7.62</c:v>
                </c:pt>
                <c:pt idx="1">
                  <c:v>13.64</c:v>
                </c:pt>
                <c:pt idx="2">
                  <c:v>14.29</c:v>
                </c:pt>
                <c:pt idx="3" formatCode="0.00">
                  <c:v>9.6866280060216035</c:v>
                </c:pt>
                <c:pt idx="4" formatCode="0.00">
                  <c:v>7.4867361424363841</c:v>
                </c:pt>
              </c:numCache>
            </c:numRef>
          </c:val>
          <c:smooth val="0"/>
          <c:extLst>
            <c:ext xmlns:c16="http://schemas.microsoft.com/office/drawing/2014/chart" uri="{C3380CC4-5D6E-409C-BE32-E72D297353CC}">
              <c16:uniqueId val="{00000001-E7ED-4D19-BF19-8B12F0E3D94A}"/>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Receivable Turnover</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(TOPGLOVE)'!$J$26</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(TOPGLOVE)'!$I$27:$I$31</c:f>
              <c:numCache>
                <c:formatCode>General</c:formatCode>
                <c:ptCount val="5"/>
                <c:pt idx="0">
                  <c:v>2019</c:v>
                </c:pt>
                <c:pt idx="1">
                  <c:v>2020</c:v>
                </c:pt>
                <c:pt idx="2">
                  <c:v>2021</c:v>
                </c:pt>
                <c:pt idx="3">
                  <c:v>2022</c:v>
                </c:pt>
                <c:pt idx="4">
                  <c:v>2023</c:v>
                </c:pt>
              </c:numCache>
            </c:numRef>
          </c:cat>
          <c:val>
            <c:numRef>
              <c:f>'Data Preparation (TOPGLOVE)'!$J$27:$J$31</c:f>
              <c:numCache>
                <c:formatCode>General</c:formatCode>
                <c:ptCount val="5"/>
                <c:pt idx="0">
                  <c:v>7.62</c:v>
                </c:pt>
                <c:pt idx="1">
                  <c:v>13.64</c:v>
                </c:pt>
                <c:pt idx="2">
                  <c:v>14.29</c:v>
                </c:pt>
                <c:pt idx="3" formatCode="0.00">
                  <c:v>9.6866280060216035</c:v>
                </c:pt>
                <c:pt idx="4" formatCode="0.00">
                  <c:v>7.4867361424363841</c:v>
                </c:pt>
              </c:numCache>
            </c:numRef>
          </c:val>
          <c:smooth val="0"/>
          <c:extLst>
            <c:ext xmlns:c16="http://schemas.microsoft.com/office/drawing/2014/chart" uri="{C3380CC4-5D6E-409C-BE32-E72D297353CC}">
              <c16:uniqueId val="{00000002-CAF1-47C6-92B7-E64C820BEC19}"/>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General"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Fixed Asset Turnover </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 Preparation (TOPGLOVE)'!$N$26</c:f>
              <c:strCache>
                <c:ptCount val="1"/>
                <c:pt idx="0">
                  <c:v>Ratio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(TOPGLOVE)'!$M$27:$M$31</c:f>
              <c:numCache>
                <c:formatCode>General</c:formatCode>
                <c:ptCount val="5"/>
                <c:pt idx="0">
                  <c:v>2019</c:v>
                </c:pt>
                <c:pt idx="1">
                  <c:v>2020</c:v>
                </c:pt>
                <c:pt idx="2">
                  <c:v>2021</c:v>
                </c:pt>
                <c:pt idx="3">
                  <c:v>2022</c:v>
                </c:pt>
                <c:pt idx="4">
                  <c:v>2023</c:v>
                </c:pt>
              </c:numCache>
            </c:numRef>
          </c:cat>
          <c:val>
            <c:numRef>
              <c:f>'Data Preparation (TOPGLOVE)'!$N$27:$N$31</c:f>
              <c:numCache>
                <c:formatCode>#,##0.00_);\(#,##0.00\)</c:formatCode>
                <c:ptCount val="5"/>
                <c:pt idx="0">
                  <c:v>1.7010711725855214</c:v>
                </c:pt>
                <c:pt idx="1">
                  <c:v>2.1440683288511115</c:v>
                </c:pt>
                <c:pt idx="2">
                  <c:v>3.7212465804396144</c:v>
                </c:pt>
                <c:pt idx="3">
                  <c:v>1.1204223800205733</c:v>
                </c:pt>
                <c:pt idx="4">
                  <c:v>0.50161815462149095</c:v>
                </c:pt>
              </c:numCache>
            </c:numRef>
          </c:val>
          <c:smooth val="0"/>
          <c:extLst>
            <c:ext xmlns:c16="http://schemas.microsoft.com/office/drawing/2014/chart" uri="{C3380CC4-5D6E-409C-BE32-E72D297353CC}">
              <c16:uniqueId val="{00000001-B12D-4CD3-B8DB-272CAEE39AAC}"/>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Total Asset Turnover</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Preparation (TOPGLOVE)'!$R$26</c:f>
              <c:strCache>
                <c:ptCount val="1"/>
                <c:pt idx="0">
                  <c:v>Ratio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 Preparation (TOPGLOVE)'!$Q$27:$Q$31</c:f>
              <c:numCache>
                <c:formatCode>General</c:formatCode>
                <c:ptCount val="5"/>
                <c:pt idx="0">
                  <c:v>2019</c:v>
                </c:pt>
                <c:pt idx="1">
                  <c:v>2020</c:v>
                </c:pt>
                <c:pt idx="2">
                  <c:v>2021</c:v>
                </c:pt>
                <c:pt idx="3">
                  <c:v>2022</c:v>
                </c:pt>
                <c:pt idx="4">
                  <c:v>2023</c:v>
                </c:pt>
              </c:numCache>
            </c:numRef>
          </c:cat>
          <c:val>
            <c:numRef>
              <c:f>'Data Preparation (TOPGLOVE)'!$R$27:$R$31</c:f>
              <c:numCache>
                <c:formatCode>#,##0.00_);\(#,##0.00\)</c:formatCode>
                <c:ptCount val="5"/>
                <c:pt idx="0">
                  <c:v>0.84405168238486483</c:v>
                </c:pt>
                <c:pt idx="1">
                  <c:v>0.83131827790696122</c:v>
                </c:pt>
                <c:pt idx="2">
                  <c:v>1.6725346396762193</c:v>
                </c:pt>
                <c:pt idx="3">
                  <c:v>0.68652803907001725</c:v>
                </c:pt>
                <c:pt idx="4">
                  <c:v>0.31964860505524978</c:v>
                </c:pt>
              </c:numCache>
            </c:numRef>
          </c:val>
          <c:smooth val="0"/>
          <c:extLst>
            <c:ext xmlns:c16="http://schemas.microsoft.com/office/drawing/2014/chart" uri="{C3380CC4-5D6E-409C-BE32-E72D297353CC}">
              <c16:uniqueId val="{00000001-CF03-4AD2-A7A2-9FC918C79801}"/>
            </c:ext>
          </c:extLst>
        </c:ser>
        <c:dLbls>
          <c:dLblPos val="t"/>
          <c:showLegendKey val="0"/>
          <c:showVal val="1"/>
          <c:showCatName val="0"/>
          <c:showSerName val="0"/>
          <c:showPercent val="0"/>
          <c:showBubbleSize val="0"/>
        </c:dLbls>
        <c:marker val="1"/>
        <c:smooth val="0"/>
        <c:axId val="635051231"/>
        <c:axId val="635053631"/>
      </c:lineChart>
      <c:catAx>
        <c:axId val="63505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53631"/>
        <c:crosses val="autoZero"/>
        <c:auto val="1"/>
        <c:lblAlgn val="ctr"/>
        <c:lblOffset val="100"/>
        <c:noMultiLvlLbl val="0"/>
      </c:catAx>
      <c:valAx>
        <c:axId val="635053631"/>
        <c:scaling>
          <c:orientation val="minMax"/>
        </c:scaling>
        <c:delete val="1"/>
        <c:axPos val="l"/>
        <c:numFmt formatCode="#,##0.00_);\(#,##0.00\)" sourceLinked="1"/>
        <c:majorTickMark val="none"/>
        <c:minorTickMark val="none"/>
        <c:tickLblPos val="nextTo"/>
        <c:crossAx val="63505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18" Type="http://schemas.openxmlformats.org/officeDocument/2006/relationships/chart" Target="../charts/chart42.xml"/><Relationship Id="rId3" Type="http://schemas.openxmlformats.org/officeDocument/2006/relationships/chart" Target="../charts/chart27.xml"/><Relationship Id="rId21" Type="http://schemas.openxmlformats.org/officeDocument/2006/relationships/chart" Target="../charts/chart45.xml"/><Relationship Id="rId7" Type="http://schemas.openxmlformats.org/officeDocument/2006/relationships/chart" Target="../charts/chart31.xml"/><Relationship Id="rId12" Type="http://schemas.openxmlformats.org/officeDocument/2006/relationships/chart" Target="../charts/chart36.xml"/><Relationship Id="rId17" Type="http://schemas.openxmlformats.org/officeDocument/2006/relationships/chart" Target="../charts/chart41.xml"/><Relationship Id="rId2" Type="http://schemas.openxmlformats.org/officeDocument/2006/relationships/chart" Target="../charts/chart26.xml"/><Relationship Id="rId16" Type="http://schemas.openxmlformats.org/officeDocument/2006/relationships/chart" Target="../charts/chart40.xml"/><Relationship Id="rId20" Type="http://schemas.openxmlformats.org/officeDocument/2006/relationships/chart" Target="../charts/chart44.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24" Type="http://schemas.openxmlformats.org/officeDocument/2006/relationships/chart" Target="../charts/chart48.xml"/><Relationship Id="rId5" Type="http://schemas.openxmlformats.org/officeDocument/2006/relationships/chart" Target="../charts/chart29.xml"/><Relationship Id="rId15" Type="http://schemas.openxmlformats.org/officeDocument/2006/relationships/chart" Target="../charts/chart39.xml"/><Relationship Id="rId23" Type="http://schemas.openxmlformats.org/officeDocument/2006/relationships/chart" Target="../charts/chart47.xml"/><Relationship Id="rId10" Type="http://schemas.openxmlformats.org/officeDocument/2006/relationships/chart" Target="../charts/chart34.xml"/><Relationship Id="rId19" Type="http://schemas.openxmlformats.org/officeDocument/2006/relationships/chart" Target="../charts/chart43.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 Id="rId22" Type="http://schemas.openxmlformats.org/officeDocument/2006/relationships/chart" Target="../charts/chart46.xml"/></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0</xdr:row>
      <xdr:rowOff>38100</xdr:rowOff>
    </xdr:from>
    <xdr:to>
      <xdr:col>3</xdr:col>
      <xdr:colOff>971550</xdr:colOff>
      <xdr:row>0</xdr:row>
      <xdr:rowOff>523875</xdr:rowOff>
    </xdr:to>
    <xdr:pic>
      <xdr:nvPicPr>
        <xdr:cNvPr id="1085" name="Picture 1">
          <a:extLst>
            <a:ext uri="{FF2B5EF4-FFF2-40B4-BE49-F238E27FC236}">
              <a16:creationId xmlns:a16="http://schemas.microsoft.com/office/drawing/2014/main" id="{165AF61B-955F-180B-FDF8-3A6879FC16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5" y="38100"/>
          <a:ext cx="3714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142875</xdr:colOff>
      <xdr:row>23</xdr:row>
      <xdr:rowOff>276225</xdr:rowOff>
    </xdr:from>
    <xdr:to>
      <xdr:col>17</xdr:col>
      <xdr:colOff>504825</xdr:colOff>
      <xdr:row>33</xdr:row>
      <xdr:rowOff>9525</xdr:rowOff>
    </xdr:to>
    <xdr:pic>
      <xdr:nvPicPr>
        <xdr:cNvPr id="1086" name="Picture 2">
          <a:extLst>
            <a:ext uri="{FF2B5EF4-FFF2-40B4-BE49-F238E27FC236}">
              <a16:creationId xmlns:a16="http://schemas.microsoft.com/office/drawing/2014/main" id="{54159DFB-7478-4B7F-4C44-F90953E554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6972300"/>
          <a:ext cx="4829175" cy="243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142875</xdr:colOff>
      <xdr:row>34</xdr:row>
      <xdr:rowOff>9525</xdr:rowOff>
    </xdr:from>
    <xdr:to>
      <xdr:col>17</xdr:col>
      <xdr:colOff>495300</xdr:colOff>
      <xdr:row>43</xdr:row>
      <xdr:rowOff>76200</xdr:rowOff>
    </xdr:to>
    <xdr:pic>
      <xdr:nvPicPr>
        <xdr:cNvPr id="1087" name="Picture 3">
          <a:extLst>
            <a:ext uri="{FF2B5EF4-FFF2-40B4-BE49-F238E27FC236}">
              <a16:creationId xmlns:a16="http://schemas.microsoft.com/office/drawing/2014/main" id="{011BF977-8228-1935-BDC6-E10F039329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0" y="9582150"/>
          <a:ext cx="4819650" cy="254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142875</xdr:colOff>
      <xdr:row>44</xdr:row>
      <xdr:rowOff>85725</xdr:rowOff>
    </xdr:from>
    <xdr:to>
      <xdr:col>17</xdr:col>
      <xdr:colOff>495300</xdr:colOff>
      <xdr:row>55</xdr:row>
      <xdr:rowOff>123825</xdr:rowOff>
    </xdr:to>
    <xdr:pic>
      <xdr:nvPicPr>
        <xdr:cNvPr id="1088" name="Picture 4">
          <a:extLst>
            <a:ext uri="{FF2B5EF4-FFF2-40B4-BE49-F238E27FC236}">
              <a16:creationId xmlns:a16="http://schemas.microsoft.com/office/drawing/2014/main" id="{D4D83914-C5A4-5016-D19F-CE3E20F9C33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58000" y="12325350"/>
          <a:ext cx="4819650" cy="3114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142875</xdr:colOff>
      <xdr:row>56</xdr:row>
      <xdr:rowOff>38100</xdr:rowOff>
    </xdr:from>
    <xdr:to>
      <xdr:col>17</xdr:col>
      <xdr:colOff>495300</xdr:colOff>
      <xdr:row>70</xdr:row>
      <xdr:rowOff>0</xdr:rowOff>
    </xdr:to>
    <xdr:pic>
      <xdr:nvPicPr>
        <xdr:cNvPr id="1089" name="Picture 5">
          <a:extLst>
            <a:ext uri="{FF2B5EF4-FFF2-40B4-BE49-F238E27FC236}">
              <a16:creationId xmlns:a16="http://schemas.microsoft.com/office/drawing/2014/main" id="{15D658CF-4F62-C72B-C8F2-7ED0328F75F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58000" y="15544800"/>
          <a:ext cx="4819650" cy="262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542925</xdr:colOff>
      <xdr:row>0</xdr:row>
      <xdr:rowOff>0</xdr:rowOff>
    </xdr:from>
    <xdr:to>
      <xdr:col>3</xdr:col>
      <xdr:colOff>914400</xdr:colOff>
      <xdr:row>0</xdr:row>
      <xdr:rowOff>485775</xdr:rowOff>
    </xdr:to>
    <xdr:pic>
      <xdr:nvPicPr>
        <xdr:cNvPr id="2061" name="Picture 2">
          <a:extLst>
            <a:ext uri="{FF2B5EF4-FFF2-40B4-BE49-F238E27FC236}">
              <a16:creationId xmlns:a16="http://schemas.microsoft.com/office/drawing/2014/main" id="{8EE997BE-C0E5-8540-828C-C48B7062E8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425" y="0"/>
          <a:ext cx="3714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609600</xdr:colOff>
      <xdr:row>0</xdr:row>
      <xdr:rowOff>38100</xdr:rowOff>
    </xdr:from>
    <xdr:to>
      <xdr:col>1</xdr:col>
      <xdr:colOff>971550</xdr:colOff>
      <xdr:row>0</xdr:row>
      <xdr:rowOff>523875</xdr:rowOff>
    </xdr:to>
    <xdr:pic>
      <xdr:nvPicPr>
        <xdr:cNvPr id="3085" name="Picture 3">
          <a:extLst>
            <a:ext uri="{FF2B5EF4-FFF2-40B4-BE49-F238E27FC236}">
              <a16:creationId xmlns:a16="http://schemas.microsoft.com/office/drawing/2014/main" id="{28EEFE06-FC20-8AEA-B599-B5BC0A206C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38100"/>
          <a:ext cx="3619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200025</xdr:colOff>
      <xdr:row>0</xdr:row>
      <xdr:rowOff>9525</xdr:rowOff>
    </xdr:from>
    <xdr:to>
      <xdr:col>3</xdr:col>
      <xdr:colOff>787400</xdr:colOff>
      <xdr:row>1</xdr:row>
      <xdr:rowOff>0</xdr:rowOff>
    </xdr:to>
    <xdr:pic>
      <xdr:nvPicPr>
        <xdr:cNvPr id="15373" name="Picture 2">
          <a:extLst>
            <a:ext uri="{FF2B5EF4-FFF2-40B4-BE49-F238E27FC236}">
              <a16:creationId xmlns:a16="http://schemas.microsoft.com/office/drawing/2014/main" id="{47273002-20D7-7BD6-1885-84D3C01DF3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5905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138546</xdr:colOff>
      <xdr:row>0</xdr:row>
      <xdr:rowOff>0</xdr:rowOff>
    </xdr:from>
    <xdr:to>
      <xdr:col>3</xdr:col>
      <xdr:colOff>935183</xdr:colOff>
      <xdr:row>1</xdr:row>
      <xdr:rowOff>230809</xdr:rowOff>
    </xdr:to>
    <xdr:pic>
      <xdr:nvPicPr>
        <xdr:cNvPr id="4" name="Picture 3">
          <a:extLst>
            <a:ext uri="{FF2B5EF4-FFF2-40B4-BE49-F238E27FC236}">
              <a16:creationId xmlns:a16="http://schemas.microsoft.com/office/drawing/2014/main" id="{A664FB7F-11D6-7BEE-2AB4-04FC1C744007}"/>
            </a:ext>
          </a:extLst>
        </xdr:cNvPr>
        <xdr:cNvPicPr>
          <a:picLocks noChangeAspect="1"/>
        </xdr:cNvPicPr>
      </xdr:nvPicPr>
      <xdr:blipFill>
        <a:blip xmlns:r="http://schemas.openxmlformats.org/officeDocument/2006/relationships" r:embed="rId1"/>
        <a:stretch>
          <a:fillRect/>
        </a:stretch>
      </xdr:blipFill>
      <xdr:spPr>
        <a:xfrm>
          <a:off x="288637" y="80818"/>
          <a:ext cx="1246910" cy="39999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126999</xdr:colOff>
      <xdr:row>13</xdr:row>
      <xdr:rowOff>9525</xdr:rowOff>
    </xdr:from>
    <xdr:to>
      <xdr:col>4</xdr:col>
      <xdr:colOff>208599</xdr:colOff>
      <xdr:row>20</xdr:row>
      <xdr:rowOff>152400</xdr:rowOff>
    </xdr:to>
    <xdr:graphicFrame macro="">
      <xdr:nvGraphicFramePr>
        <xdr:cNvPr id="11" name="Chart 10">
          <a:extLst>
            <a:ext uri="{FF2B5EF4-FFF2-40B4-BE49-F238E27FC236}">
              <a16:creationId xmlns:a16="http://schemas.microsoft.com/office/drawing/2014/main" id="{D571A058-4313-4A25-E6F7-9D93C3A19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371474</xdr:colOff>
      <xdr:row>13</xdr:row>
      <xdr:rowOff>19050</xdr:rowOff>
    </xdr:from>
    <xdr:to>
      <xdr:col>8</xdr:col>
      <xdr:colOff>456249</xdr:colOff>
      <xdr:row>20</xdr:row>
      <xdr:rowOff>161925</xdr:rowOff>
    </xdr:to>
    <xdr:graphicFrame macro="">
      <xdr:nvGraphicFramePr>
        <xdr:cNvPr id="5" name="Chart 4">
          <a:extLst>
            <a:ext uri="{FF2B5EF4-FFF2-40B4-BE49-F238E27FC236}">
              <a16:creationId xmlns:a16="http://schemas.microsoft.com/office/drawing/2014/main" id="{99042141-C54F-485A-BC87-55EE9185BD90}"/>
            </a:ext>
            <a:ext uri="{147F2762-F138-4A5C-976F-8EAC2B608ADB}">
              <a16:predDERef xmlns:a16="http://schemas.microsoft.com/office/drawing/2014/main" pred="{D571A058-4313-4A25-E6F7-9D93C3A19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561974</xdr:colOff>
      <xdr:row>13</xdr:row>
      <xdr:rowOff>0</xdr:rowOff>
    </xdr:from>
    <xdr:to>
      <xdr:col>13</xdr:col>
      <xdr:colOff>40324</xdr:colOff>
      <xdr:row>20</xdr:row>
      <xdr:rowOff>139700</xdr:rowOff>
    </xdr:to>
    <xdr:graphicFrame macro="">
      <xdr:nvGraphicFramePr>
        <xdr:cNvPr id="6" name="Chart 5">
          <a:extLst>
            <a:ext uri="{FF2B5EF4-FFF2-40B4-BE49-F238E27FC236}">
              <a16:creationId xmlns:a16="http://schemas.microsoft.com/office/drawing/2014/main" id="{03656B05-9483-4F0A-A453-CA1CBA369DB5}"/>
            </a:ext>
            <a:ext uri="{147F2762-F138-4A5C-976F-8EAC2B608ADB}">
              <a16:predDERef xmlns:a16="http://schemas.microsoft.com/office/drawing/2014/main" pred="{99042141-C54F-485A-BC87-55EE9185B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95249</xdr:colOff>
      <xdr:row>12</xdr:row>
      <xdr:rowOff>171450</xdr:rowOff>
    </xdr:from>
    <xdr:to>
      <xdr:col>17</xdr:col>
      <xdr:colOff>180024</xdr:colOff>
      <xdr:row>20</xdr:row>
      <xdr:rowOff>130175</xdr:rowOff>
    </xdr:to>
    <xdr:graphicFrame macro="">
      <xdr:nvGraphicFramePr>
        <xdr:cNvPr id="7" name="Chart 6">
          <a:extLst>
            <a:ext uri="{FF2B5EF4-FFF2-40B4-BE49-F238E27FC236}">
              <a16:creationId xmlns:a16="http://schemas.microsoft.com/office/drawing/2014/main" id="{D4D16B90-4E3C-4565-B697-9EF2FC1889A0}"/>
            </a:ext>
            <a:ext uri="{147F2762-F138-4A5C-976F-8EAC2B608ADB}">
              <a16:predDERef xmlns:a16="http://schemas.microsoft.com/office/drawing/2014/main" pred="{03656B05-9483-4F0A-A453-CA1CBA369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33</xdr:row>
      <xdr:rowOff>0</xdr:rowOff>
    </xdr:from>
    <xdr:to>
      <xdr:col>2</xdr:col>
      <xdr:colOff>333441</xdr:colOff>
      <xdr:row>41</xdr:row>
      <xdr:rowOff>11997</xdr:rowOff>
    </xdr:to>
    <xdr:graphicFrame macro="">
      <xdr:nvGraphicFramePr>
        <xdr:cNvPr id="8" name="Chart 7">
          <a:extLst>
            <a:ext uri="{FF2B5EF4-FFF2-40B4-BE49-F238E27FC236}">
              <a16:creationId xmlns:a16="http://schemas.microsoft.com/office/drawing/2014/main" id="{8D470BD8-AC56-4E8B-BE30-E6F38D4D3325}"/>
            </a:ext>
            <a:ext uri="{147F2762-F138-4A5C-976F-8EAC2B608ADB}">
              <a16:predDERef xmlns:a16="http://schemas.microsoft.com/office/drawing/2014/main" pred="{D4D16B90-4E3C-4565-B697-9EF2FC188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33</xdr:row>
      <xdr:rowOff>3174</xdr:rowOff>
    </xdr:from>
    <xdr:to>
      <xdr:col>7</xdr:col>
      <xdr:colOff>19677</xdr:colOff>
      <xdr:row>41</xdr:row>
      <xdr:rowOff>8821</xdr:rowOff>
    </xdr:to>
    <xdr:graphicFrame macro="">
      <xdr:nvGraphicFramePr>
        <xdr:cNvPr id="9" name="Chart 8">
          <a:extLst>
            <a:ext uri="{FF2B5EF4-FFF2-40B4-BE49-F238E27FC236}">
              <a16:creationId xmlns:a16="http://schemas.microsoft.com/office/drawing/2014/main" id="{01B825E8-E443-4EFE-9359-D617E92C4BE8}"/>
            </a:ext>
            <a:ext uri="{147F2762-F138-4A5C-976F-8EAC2B608ADB}">
              <a16:predDERef xmlns:a16="http://schemas.microsoft.com/office/drawing/2014/main" pred="{8D470BD8-AC56-4E8B-BE30-E6F38D4D3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33</xdr:row>
      <xdr:rowOff>3174</xdr:rowOff>
    </xdr:from>
    <xdr:to>
      <xdr:col>9</xdr:col>
      <xdr:colOff>860118</xdr:colOff>
      <xdr:row>41</xdr:row>
      <xdr:rowOff>8821</xdr:rowOff>
    </xdr:to>
    <xdr:graphicFrame macro="">
      <xdr:nvGraphicFramePr>
        <xdr:cNvPr id="10" name="Chart 9">
          <a:extLst>
            <a:ext uri="{FF2B5EF4-FFF2-40B4-BE49-F238E27FC236}">
              <a16:creationId xmlns:a16="http://schemas.microsoft.com/office/drawing/2014/main" id="{410A8278-AE52-4D73-A182-99ECC6A8F8C2}"/>
            </a:ext>
            <a:ext uri="{147F2762-F138-4A5C-976F-8EAC2B608ADB}">
              <a16:predDERef xmlns:a16="http://schemas.microsoft.com/office/drawing/2014/main" pred="{01B825E8-E443-4EFE-9359-D617E92C4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133350</xdr:colOff>
      <xdr:row>32</xdr:row>
      <xdr:rowOff>171450</xdr:rowOff>
    </xdr:from>
    <xdr:to>
      <xdr:col>15</xdr:col>
      <xdr:colOff>276292</xdr:colOff>
      <xdr:row>41</xdr:row>
      <xdr:rowOff>978</xdr:rowOff>
    </xdr:to>
    <xdr:graphicFrame macro="">
      <xdr:nvGraphicFramePr>
        <xdr:cNvPr id="12" name="Chart 11">
          <a:extLst>
            <a:ext uri="{FF2B5EF4-FFF2-40B4-BE49-F238E27FC236}">
              <a16:creationId xmlns:a16="http://schemas.microsoft.com/office/drawing/2014/main" id="{C96458A5-B2AE-47AF-AB5A-8F79C0477CCE}"/>
            </a:ext>
            <a:ext uri="{147F2762-F138-4A5C-976F-8EAC2B608ADB}">
              <a16:predDERef xmlns:a16="http://schemas.microsoft.com/office/drawing/2014/main" pred="{410A8278-AE52-4D73-A182-99ECC6A8F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31749</xdr:colOff>
      <xdr:row>33</xdr:row>
      <xdr:rowOff>3174</xdr:rowOff>
    </xdr:from>
    <xdr:to>
      <xdr:col>19</xdr:col>
      <xdr:colOff>376397</xdr:colOff>
      <xdr:row>41</xdr:row>
      <xdr:rowOff>11996</xdr:rowOff>
    </xdr:to>
    <xdr:graphicFrame macro="">
      <xdr:nvGraphicFramePr>
        <xdr:cNvPr id="14" name="Chart 13">
          <a:extLst>
            <a:ext uri="{FF2B5EF4-FFF2-40B4-BE49-F238E27FC236}">
              <a16:creationId xmlns:a16="http://schemas.microsoft.com/office/drawing/2014/main" id="{E35F51EB-1B41-4A83-8DD7-00F4C28E9E2A}"/>
            </a:ext>
            <a:ext uri="{147F2762-F138-4A5C-976F-8EAC2B608ADB}">
              <a16:predDERef xmlns:a16="http://schemas.microsoft.com/office/drawing/2014/main" pred="{C96458A5-B2AE-47AF-AB5A-8F79C0477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54</xdr:row>
      <xdr:rowOff>0</xdr:rowOff>
    </xdr:from>
    <xdr:to>
      <xdr:col>3</xdr:col>
      <xdr:colOff>225425</xdr:colOff>
      <xdr:row>61</xdr:row>
      <xdr:rowOff>142875</xdr:rowOff>
    </xdr:to>
    <xdr:graphicFrame macro="">
      <xdr:nvGraphicFramePr>
        <xdr:cNvPr id="15" name="Chart 14">
          <a:extLst>
            <a:ext uri="{FF2B5EF4-FFF2-40B4-BE49-F238E27FC236}">
              <a16:creationId xmlns:a16="http://schemas.microsoft.com/office/drawing/2014/main" id="{DE29087D-B789-4F39-9BD9-12AA23D9A470}"/>
            </a:ext>
            <a:ext uri="{147F2762-F138-4A5C-976F-8EAC2B608ADB}">
              <a16:predDERef xmlns:a16="http://schemas.microsoft.com/office/drawing/2014/main" pred="{E35F51EB-1B41-4A83-8DD7-00F4C28E9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54</xdr:row>
      <xdr:rowOff>0</xdr:rowOff>
    </xdr:from>
    <xdr:to>
      <xdr:col>7</xdr:col>
      <xdr:colOff>225425</xdr:colOff>
      <xdr:row>61</xdr:row>
      <xdr:rowOff>142875</xdr:rowOff>
    </xdr:to>
    <xdr:graphicFrame macro="">
      <xdr:nvGraphicFramePr>
        <xdr:cNvPr id="16" name="Chart 15">
          <a:extLst>
            <a:ext uri="{FF2B5EF4-FFF2-40B4-BE49-F238E27FC236}">
              <a16:creationId xmlns:a16="http://schemas.microsoft.com/office/drawing/2014/main" id="{EA953553-2FA1-4503-85EE-98D07A981A84}"/>
            </a:ext>
            <a:ext uri="{147F2762-F138-4A5C-976F-8EAC2B608ADB}">
              <a16:predDERef xmlns:a16="http://schemas.microsoft.com/office/drawing/2014/main" pred="{DE29087D-B789-4F39-9BD9-12AA23D9A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54</xdr:row>
      <xdr:rowOff>0</xdr:rowOff>
    </xdr:from>
    <xdr:to>
      <xdr:col>11</xdr:col>
      <xdr:colOff>225425</xdr:colOff>
      <xdr:row>61</xdr:row>
      <xdr:rowOff>142875</xdr:rowOff>
    </xdr:to>
    <xdr:graphicFrame macro="">
      <xdr:nvGraphicFramePr>
        <xdr:cNvPr id="17" name="Chart 16">
          <a:extLst>
            <a:ext uri="{FF2B5EF4-FFF2-40B4-BE49-F238E27FC236}">
              <a16:creationId xmlns:a16="http://schemas.microsoft.com/office/drawing/2014/main" id="{41B60D08-0C26-4F7D-BDCB-1578720B69DA}"/>
            </a:ext>
            <a:ext uri="{147F2762-F138-4A5C-976F-8EAC2B608ADB}">
              <a16:predDERef xmlns:a16="http://schemas.microsoft.com/office/drawing/2014/main" pred="{EA953553-2FA1-4503-85EE-98D07A981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54</xdr:row>
      <xdr:rowOff>0</xdr:rowOff>
    </xdr:from>
    <xdr:to>
      <xdr:col>16</xdr:col>
      <xdr:colOff>225425</xdr:colOff>
      <xdr:row>61</xdr:row>
      <xdr:rowOff>139700</xdr:rowOff>
    </xdr:to>
    <xdr:graphicFrame macro="">
      <xdr:nvGraphicFramePr>
        <xdr:cNvPr id="18" name="Chart 17">
          <a:extLst>
            <a:ext uri="{FF2B5EF4-FFF2-40B4-BE49-F238E27FC236}">
              <a16:creationId xmlns:a16="http://schemas.microsoft.com/office/drawing/2014/main" id="{C08CF2EF-B9C7-4673-8948-D8510E1BAAA6}"/>
            </a:ext>
            <a:ext uri="{147F2762-F138-4A5C-976F-8EAC2B608ADB}">
              <a16:predDERef xmlns:a16="http://schemas.microsoft.com/office/drawing/2014/main" pred="{41B60D08-0C26-4F7D-BDCB-1578720B6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74</xdr:row>
      <xdr:rowOff>0</xdr:rowOff>
    </xdr:from>
    <xdr:to>
      <xdr:col>3</xdr:col>
      <xdr:colOff>225425</xdr:colOff>
      <xdr:row>81</xdr:row>
      <xdr:rowOff>142875</xdr:rowOff>
    </xdr:to>
    <xdr:graphicFrame macro="">
      <xdr:nvGraphicFramePr>
        <xdr:cNvPr id="21" name="Chart 20">
          <a:extLst>
            <a:ext uri="{FF2B5EF4-FFF2-40B4-BE49-F238E27FC236}">
              <a16:creationId xmlns:a16="http://schemas.microsoft.com/office/drawing/2014/main" id="{9A4DCE7D-E1AA-41C8-9022-DCC21D445686}"/>
            </a:ext>
            <a:ext uri="{147F2762-F138-4A5C-976F-8EAC2B608ADB}">
              <a16:predDERef xmlns:a16="http://schemas.microsoft.com/office/drawing/2014/main" pred="{C08CF2EF-B9C7-4673-8948-D8510E1BA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142875</xdr:colOff>
      <xdr:row>73</xdr:row>
      <xdr:rowOff>171450</xdr:rowOff>
    </xdr:from>
    <xdr:to>
      <xdr:col>7</xdr:col>
      <xdr:colOff>368300</xdr:colOff>
      <xdr:row>81</xdr:row>
      <xdr:rowOff>130175</xdr:rowOff>
    </xdr:to>
    <xdr:graphicFrame macro="">
      <xdr:nvGraphicFramePr>
        <xdr:cNvPr id="22" name="Chart 21">
          <a:extLst>
            <a:ext uri="{FF2B5EF4-FFF2-40B4-BE49-F238E27FC236}">
              <a16:creationId xmlns:a16="http://schemas.microsoft.com/office/drawing/2014/main" id="{43C5E5CA-A172-4FF6-B0B2-2D8832EB2C68}"/>
            </a:ext>
            <a:ext uri="{147F2762-F138-4A5C-976F-8EAC2B608ADB}">
              <a16:predDERef xmlns:a16="http://schemas.microsoft.com/office/drawing/2014/main" pred="{9A4DCE7D-E1AA-41C8-9022-DCC21D445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200025</xdr:colOff>
      <xdr:row>73</xdr:row>
      <xdr:rowOff>171450</xdr:rowOff>
    </xdr:from>
    <xdr:to>
      <xdr:col>11</xdr:col>
      <xdr:colOff>425450</xdr:colOff>
      <xdr:row>81</xdr:row>
      <xdr:rowOff>130175</xdr:rowOff>
    </xdr:to>
    <xdr:graphicFrame macro="">
      <xdr:nvGraphicFramePr>
        <xdr:cNvPr id="23" name="Chart 22">
          <a:extLst>
            <a:ext uri="{FF2B5EF4-FFF2-40B4-BE49-F238E27FC236}">
              <a16:creationId xmlns:a16="http://schemas.microsoft.com/office/drawing/2014/main" id="{ED54EC6B-74E9-4E7A-95FB-0DFC2ACEE9A9}"/>
            </a:ext>
            <a:ext uri="{147F2762-F138-4A5C-976F-8EAC2B608ADB}">
              <a16:predDERef xmlns:a16="http://schemas.microsoft.com/office/drawing/2014/main" pred="{43C5E5CA-A172-4FF6-B0B2-2D8832EB2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209550</xdr:colOff>
      <xdr:row>73</xdr:row>
      <xdr:rowOff>171450</xdr:rowOff>
    </xdr:from>
    <xdr:to>
      <xdr:col>15</xdr:col>
      <xdr:colOff>434975</xdr:colOff>
      <xdr:row>81</xdr:row>
      <xdr:rowOff>133350</xdr:rowOff>
    </xdr:to>
    <xdr:graphicFrame macro="">
      <xdr:nvGraphicFramePr>
        <xdr:cNvPr id="24" name="Chart 23">
          <a:extLst>
            <a:ext uri="{FF2B5EF4-FFF2-40B4-BE49-F238E27FC236}">
              <a16:creationId xmlns:a16="http://schemas.microsoft.com/office/drawing/2014/main" id="{8626D468-338E-40FE-A22D-FD0853A133FA}"/>
            </a:ext>
            <a:ext uri="{147F2762-F138-4A5C-976F-8EAC2B608ADB}">
              <a16:predDERef xmlns:a16="http://schemas.microsoft.com/office/drawing/2014/main" pred="{ED54EC6B-74E9-4E7A-95FB-0DFC2ACEE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103189</xdr:colOff>
      <xdr:row>94</xdr:row>
      <xdr:rowOff>26987</xdr:rowOff>
    </xdr:from>
    <xdr:to>
      <xdr:col>6</xdr:col>
      <xdr:colOff>200026</xdr:colOff>
      <xdr:row>106</xdr:row>
      <xdr:rowOff>133350</xdr:rowOff>
    </xdr:to>
    <xdr:graphicFrame macro="">
      <xdr:nvGraphicFramePr>
        <xdr:cNvPr id="26" name="Chart 25">
          <a:extLst>
            <a:ext uri="{FF2B5EF4-FFF2-40B4-BE49-F238E27FC236}">
              <a16:creationId xmlns:a16="http://schemas.microsoft.com/office/drawing/2014/main" id="{088113F1-A99C-D8FE-D2CF-E093406DAE4C}"/>
            </a:ext>
            <a:ext uri="{147F2762-F138-4A5C-976F-8EAC2B608ADB}">
              <a16:predDERef xmlns:a16="http://schemas.microsoft.com/office/drawing/2014/main" pred="{8626D468-338E-40FE-A22D-FD0853A13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17462</xdr:colOff>
      <xdr:row>93</xdr:row>
      <xdr:rowOff>169862</xdr:rowOff>
    </xdr:from>
    <xdr:to>
      <xdr:col>10</xdr:col>
      <xdr:colOff>476250</xdr:colOff>
      <xdr:row>106</xdr:row>
      <xdr:rowOff>142875</xdr:rowOff>
    </xdr:to>
    <xdr:graphicFrame macro="">
      <xdr:nvGraphicFramePr>
        <xdr:cNvPr id="27" name="Chart 26">
          <a:extLst>
            <a:ext uri="{FF2B5EF4-FFF2-40B4-BE49-F238E27FC236}">
              <a16:creationId xmlns:a16="http://schemas.microsoft.com/office/drawing/2014/main" id="{1206B827-1078-675B-6400-F2D9906A673E}"/>
            </a:ext>
            <a:ext uri="{147F2762-F138-4A5C-976F-8EAC2B608ADB}">
              <a16:predDERef xmlns:a16="http://schemas.microsoft.com/office/drawing/2014/main" pred="{088113F1-A99C-D8FE-D2CF-E093406DA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449262</xdr:colOff>
      <xdr:row>94</xdr:row>
      <xdr:rowOff>17463</xdr:rowOff>
    </xdr:from>
    <xdr:to>
      <xdr:col>17</xdr:col>
      <xdr:colOff>152400</xdr:colOff>
      <xdr:row>106</xdr:row>
      <xdr:rowOff>104775</xdr:rowOff>
    </xdr:to>
    <xdr:graphicFrame macro="">
      <xdr:nvGraphicFramePr>
        <xdr:cNvPr id="28" name="Chart 27">
          <a:extLst>
            <a:ext uri="{FF2B5EF4-FFF2-40B4-BE49-F238E27FC236}">
              <a16:creationId xmlns:a16="http://schemas.microsoft.com/office/drawing/2014/main" id="{D165A45A-8CDF-D3BA-4B13-D6D5D69ADAE0}"/>
            </a:ext>
            <a:ext uri="{147F2762-F138-4A5C-976F-8EAC2B608ADB}">
              <a16:predDERef xmlns:a16="http://schemas.microsoft.com/office/drawing/2014/main" pred="{1206B827-1078-675B-6400-F2D9906A6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128840</xdr:colOff>
      <xdr:row>110</xdr:row>
      <xdr:rowOff>168189</xdr:rowOff>
    </xdr:from>
    <xdr:to>
      <xdr:col>10</xdr:col>
      <xdr:colOff>165653</xdr:colOff>
      <xdr:row>125</xdr:row>
      <xdr:rowOff>76948</xdr:rowOff>
    </xdr:to>
    <xdr:graphicFrame macro="">
      <xdr:nvGraphicFramePr>
        <xdr:cNvPr id="3" name="Chart 2">
          <a:extLst>
            <a:ext uri="{FF2B5EF4-FFF2-40B4-BE49-F238E27FC236}">
              <a16:creationId xmlns:a16="http://schemas.microsoft.com/office/drawing/2014/main" id="{3C9F650F-A31A-A4B5-7C16-46023185DF5E}"/>
            </a:ext>
            <a:ext uri="{147F2762-F138-4A5C-976F-8EAC2B608ADB}">
              <a16:predDERef xmlns:a16="http://schemas.microsoft.com/office/drawing/2014/main" pred="{D165A45A-8CDF-D3BA-4B13-D6D5D69AD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433457</xdr:colOff>
      <xdr:row>110</xdr:row>
      <xdr:rowOff>123871</xdr:rowOff>
    </xdr:from>
    <xdr:to>
      <xdr:col>17</xdr:col>
      <xdr:colOff>321181</xdr:colOff>
      <xdr:row>125</xdr:row>
      <xdr:rowOff>106202</xdr:rowOff>
    </xdr:to>
    <xdr:graphicFrame macro="">
      <xdr:nvGraphicFramePr>
        <xdr:cNvPr id="2" name="Chart 1">
          <a:extLst>
            <a:ext uri="{FF2B5EF4-FFF2-40B4-BE49-F238E27FC236}">
              <a16:creationId xmlns:a16="http://schemas.microsoft.com/office/drawing/2014/main" id="{B337537A-1A0C-EAE3-B12D-8237365B19C3}"/>
            </a:ext>
            <a:ext uri="{147F2762-F138-4A5C-976F-8EAC2B608ADB}">
              <a16:predDERef xmlns:a16="http://schemas.microsoft.com/office/drawing/2014/main" pred="{3C9F650F-A31A-A4B5-7C16-46023185D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xdr:col>
      <xdr:colOff>111355</xdr:colOff>
      <xdr:row>110</xdr:row>
      <xdr:rowOff>87059</xdr:rowOff>
    </xdr:from>
    <xdr:to>
      <xdr:col>25</xdr:col>
      <xdr:colOff>431616</xdr:colOff>
      <xdr:row>125</xdr:row>
      <xdr:rowOff>69390</xdr:rowOff>
    </xdr:to>
    <xdr:graphicFrame macro="">
      <xdr:nvGraphicFramePr>
        <xdr:cNvPr id="13" name="Chart 12">
          <a:extLst>
            <a:ext uri="{FF2B5EF4-FFF2-40B4-BE49-F238E27FC236}">
              <a16:creationId xmlns:a16="http://schemas.microsoft.com/office/drawing/2014/main" id="{121080E4-4FE2-266C-597C-FECA88324D0E}"/>
            </a:ext>
            <a:ext uri="{147F2762-F138-4A5C-976F-8EAC2B608ADB}">
              <a16:predDERef xmlns:a16="http://schemas.microsoft.com/office/drawing/2014/main" pred="{B337537A-1A0C-EAE3-B12D-8237365B1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396644</xdr:colOff>
      <xdr:row>129</xdr:row>
      <xdr:rowOff>4235</xdr:rowOff>
    </xdr:from>
    <xdr:to>
      <xdr:col>14</xdr:col>
      <xdr:colOff>239274</xdr:colOff>
      <xdr:row>143</xdr:row>
      <xdr:rowOff>170623</xdr:rowOff>
    </xdr:to>
    <xdr:graphicFrame macro="">
      <xdr:nvGraphicFramePr>
        <xdr:cNvPr id="20" name="Chart 19">
          <a:extLst>
            <a:ext uri="{FF2B5EF4-FFF2-40B4-BE49-F238E27FC236}">
              <a16:creationId xmlns:a16="http://schemas.microsoft.com/office/drawing/2014/main" id="{2901A812-6E23-F45B-331A-783B60B1D340}"/>
            </a:ext>
            <a:ext uri="{147F2762-F138-4A5C-976F-8EAC2B608ADB}">
              <a16:predDERef xmlns:a16="http://schemas.microsoft.com/office/drawing/2014/main" pred="{121080E4-4FE2-266C-597C-FECA88324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126999</xdr:colOff>
      <xdr:row>13</xdr:row>
      <xdr:rowOff>9525</xdr:rowOff>
    </xdr:from>
    <xdr:to>
      <xdr:col>4</xdr:col>
      <xdr:colOff>208599</xdr:colOff>
      <xdr:row>20</xdr:row>
      <xdr:rowOff>152400</xdr:rowOff>
    </xdr:to>
    <xdr:graphicFrame macro="">
      <xdr:nvGraphicFramePr>
        <xdr:cNvPr id="2" name="Chart 1">
          <a:extLst>
            <a:ext uri="{FF2B5EF4-FFF2-40B4-BE49-F238E27FC236}">
              <a16:creationId xmlns:a16="http://schemas.microsoft.com/office/drawing/2014/main" id="{B3CEF5A5-D557-4084-8AFD-C6814106D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371474</xdr:colOff>
      <xdr:row>13</xdr:row>
      <xdr:rowOff>19050</xdr:rowOff>
    </xdr:from>
    <xdr:to>
      <xdr:col>8</xdr:col>
      <xdr:colOff>456249</xdr:colOff>
      <xdr:row>20</xdr:row>
      <xdr:rowOff>161925</xdr:rowOff>
    </xdr:to>
    <xdr:graphicFrame macro="">
      <xdr:nvGraphicFramePr>
        <xdr:cNvPr id="3" name="Chart 2">
          <a:extLst>
            <a:ext uri="{FF2B5EF4-FFF2-40B4-BE49-F238E27FC236}">
              <a16:creationId xmlns:a16="http://schemas.microsoft.com/office/drawing/2014/main" id="{65BD645B-C6CB-426E-89B1-AA3978FE49F5}"/>
            </a:ext>
            <a:ext uri="{147F2762-F138-4A5C-976F-8EAC2B608ADB}">
              <a16:predDERef xmlns:a16="http://schemas.microsoft.com/office/drawing/2014/main" pred="{B3CEF5A5-D557-4084-8AFD-C6814106D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561974</xdr:colOff>
      <xdr:row>13</xdr:row>
      <xdr:rowOff>0</xdr:rowOff>
    </xdr:from>
    <xdr:to>
      <xdr:col>13</xdr:col>
      <xdr:colOff>40324</xdr:colOff>
      <xdr:row>20</xdr:row>
      <xdr:rowOff>139700</xdr:rowOff>
    </xdr:to>
    <xdr:graphicFrame macro="">
      <xdr:nvGraphicFramePr>
        <xdr:cNvPr id="4" name="Chart 3">
          <a:extLst>
            <a:ext uri="{FF2B5EF4-FFF2-40B4-BE49-F238E27FC236}">
              <a16:creationId xmlns:a16="http://schemas.microsoft.com/office/drawing/2014/main" id="{EFFFE757-E43C-4359-8363-231126E83DF4}"/>
            </a:ext>
            <a:ext uri="{147F2762-F138-4A5C-976F-8EAC2B608ADB}">
              <a16:predDERef xmlns:a16="http://schemas.microsoft.com/office/drawing/2014/main" pred="{65BD645B-C6CB-426E-89B1-AA3978FE4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95249</xdr:colOff>
      <xdr:row>12</xdr:row>
      <xdr:rowOff>171450</xdr:rowOff>
    </xdr:from>
    <xdr:to>
      <xdr:col>17</xdr:col>
      <xdr:colOff>180024</xdr:colOff>
      <xdr:row>20</xdr:row>
      <xdr:rowOff>130175</xdr:rowOff>
    </xdr:to>
    <xdr:graphicFrame macro="">
      <xdr:nvGraphicFramePr>
        <xdr:cNvPr id="5" name="Chart 4">
          <a:extLst>
            <a:ext uri="{FF2B5EF4-FFF2-40B4-BE49-F238E27FC236}">
              <a16:creationId xmlns:a16="http://schemas.microsoft.com/office/drawing/2014/main" id="{96075EB7-8C88-4BE1-B7C5-0D7CB1205B0B}"/>
            </a:ext>
            <a:ext uri="{147F2762-F138-4A5C-976F-8EAC2B608ADB}">
              <a16:predDERef xmlns:a16="http://schemas.microsoft.com/office/drawing/2014/main" pred="{EFFFE757-E43C-4359-8363-231126E83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33</xdr:row>
      <xdr:rowOff>0</xdr:rowOff>
    </xdr:from>
    <xdr:to>
      <xdr:col>2</xdr:col>
      <xdr:colOff>333441</xdr:colOff>
      <xdr:row>41</xdr:row>
      <xdr:rowOff>11997</xdr:rowOff>
    </xdr:to>
    <xdr:graphicFrame macro="">
      <xdr:nvGraphicFramePr>
        <xdr:cNvPr id="6" name="Chart 5">
          <a:extLst>
            <a:ext uri="{FF2B5EF4-FFF2-40B4-BE49-F238E27FC236}">
              <a16:creationId xmlns:a16="http://schemas.microsoft.com/office/drawing/2014/main" id="{9B1954BC-E75A-4A35-9A8D-E368BEF36E6F}"/>
            </a:ext>
            <a:ext uri="{147F2762-F138-4A5C-976F-8EAC2B608ADB}">
              <a16:predDERef xmlns:a16="http://schemas.microsoft.com/office/drawing/2014/main" pred="{96075EB7-8C88-4BE1-B7C5-0D7CB1205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33</xdr:row>
      <xdr:rowOff>3174</xdr:rowOff>
    </xdr:from>
    <xdr:to>
      <xdr:col>7</xdr:col>
      <xdr:colOff>19677</xdr:colOff>
      <xdr:row>41</xdr:row>
      <xdr:rowOff>8821</xdr:rowOff>
    </xdr:to>
    <xdr:graphicFrame macro="">
      <xdr:nvGraphicFramePr>
        <xdr:cNvPr id="7" name="Chart 6">
          <a:extLst>
            <a:ext uri="{FF2B5EF4-FFF2-40B4-BE49-F238E27FC236}">
              <a16:creationId xmlns:a16="http://schemas.microsoft.com/office/drawing/2014/main" id="{12360080-6B37-416F-B5CC-5A60EF30B049}"/>
            </a:ext>
            <a:ext uri="{147F2762-F138-4A5C-976F-8EAC2B608ADB}">
              <a16:predDERef xmlns:a16="http://schemas.microsoft.com/office/drawing/2014/main" pred="{9B1954BC-E75A-4A35-9A8D-E368BEF36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33</xdr:row>
      <xdr:rowOff>3174</xdr:rowOff>
    </xdr:from>
    <xdr:to>
      <xdr:col>9</xdr:col>
      <xdr:colOff>860118</xdr:colOff>
      <xdr:row>41</xdr:row>
      <xdr:rowOff>8821</xdr:rowOff>
    </xdr:to>
    <xdr:graphicFrame macro="">
      <xdr:nvGraphicFramePr>
        <xdr:cNvPr id="8" name="Chart 7">
          <a:extLst>
            <a:ext uri="{FF2B5EF4-FFF2-40B4-BE49-F238E27FC236}">
              <a16:creationId xmlns:a16="http://schemas.microsoft.com/office/drawing/2014/main" id="{AD9750E9-37D5-454A-8305-66EA57147F78}"/>
            </a:ext>
            <a:ext uri="{147F2762-F138-4A5C-976F-8EAC2B608ADB}">
              <a16:predDERef xmlns:a16="http://schemas.microsoft.com/office/drawing/2014/main" pred="{12360080-6B37-416F-B5CC-5A60EF30B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133350</xdr:colOff>
      <xdr:row>32</xdr:row>
      <xdr:rowOff>171450</xdr:rowOff>
    </xdr:from>
    <xdr:to>
      <xdr:col>15</xdr:col>
      <xdr:colOff>276292</xdr:colOff>
      <xdr:row>41</xdr:row>
      <xdr:rowOff>978</xdr:rowOff>
    </xdr:to>
    <xdr:graphicFrame macro="">
      <xdr:nvGraphicFramePr>
        <xdr:cNvPr id="9" name="Chart 8">
          <a:extLst>
            <a:ext uri="{FF2B5EF4-FFF2-40B4-BE49-F238E27FC236}">
              <a16:creationId xmlns:a16="http://schemas.microsoft.com/office/drawing/2014/main" id="{23B4B96D-A977-4B89-BFFE-0D39FC8B38B6}"/>
            </a:ext>
            <a:ext uri="{147F2762-F138-4A5C-976F-8EAC2B608ADB}">
              <a16:predDERef xmlns:a16="http://schemas.microsoft.com/office/drawing/2014/main" pred="{AD9750E9-37D5-454A-8305-66EA57147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31749</xdr:colOff>
      <xdr:row>33</xdr:row>
      <xdr:rowOff>3174</xdr:rowOff>
    </xdr:from>
    <xdr:to>
      <xdr:col>19</xdr:col>
      <xdr:colOff>376397</xdr:colOff>
      <xdr:row>41</xdr:row>
      <xdr:rowOff>11996</xdr:rowOff>
    </xdr:to>
    <xdr:graphicFrame macro="">
      <xdr:nvGraphicFramePr>
        <xdr:cNvPr id="10" name="Chart 9">
          <a:extLst>
            <a:ext uri="{FF2B5EF4-FFF2-40B4-BE49-F238E27FC236}">
              <a16:creationId xmlns:a16="http://schemas.microsoft.com/office/drawing/2014/main" id="{F5EC3483-4B49-438E-ACC9-B395E8368C9B}"/>
            </a:ext>
            <a:ext uri="{147F2762-F138-4A5C-976F-8EAC2B608ADB}">
              <a16:predDERef xmlns:a16="http://schemas.microsoft.com/office/drawing/2014/main" pred="{23B4B96D-A977-4B89-BFFE-0D39FC8B3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54</xdr:row>
      <xdr:rowOff>0</xdr:rowOff>
    </xdr:from>
    <xdr:to>
      <xdr:col>3</xdr:col>
      <xdr:colOff>225425</xdr:colOff>
      <xdr:row>61</xdr:row>
      <xdr:rowOff>142875</xdr:rowOff>
    </xdr:to>
    <xdr:graphicFrame macro="">
      <xdr:nvGraphicFramePr>
        <xdr:cNvPr id="11" name="Chart 10">
          <a:extLst>
            <a:ext uri="{FF2B5EF4-FFF2-40B4-BE49-F238E27FC236}">
              <a16:creationId xmlns:a16="http://schemas.microsoft.com/office/drawing/2014/main" id="{5C3CD0FC-C3A0-4B29-8B51-8859791F151B}"/>
            </a:ext>
            <a:ext uri="{147F2762-F138-4A5C-976F-8EAC2B608ADB}">
              <a16:predDERef xmlns:a16="http://schemas.microsoft.com/office/drawing/2014/main" pred="{F5EC3483-4B49-438E-ACC9-B395E8368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54</xdr:row>
      <xdr:rowOff>0</xdr:rowOff>
    </xdr:from>
    <xdr:to>
      <xdr:col>7</xdr:col>
      <xdr:colOff>225425</xdr:colOff>
      <xdr:row>61</xdr:row>
      <xdr:rowOff>142875</xdr:rowOff>
    </xdr:to>
    <xdr:graphicFrame macro="">
      <xdr:nvGraphicFramePr>
        <xdr:cNvPr id="12" name="Chart 11">
          <a:extLst>
            <a:ext uri="{FF2B5EF4-FFF2-40B4-BE49-F238E27FC236}">
              <a16:creationId xmlns:a16="http://schemas.microsoft.com/office/drawing/2014/main" id="{EE8FA59E-2932-439E-981C-863B8F8014E2}"/>
            </a:ext>
            <a:ext uri="{147F2762-F138-4A5C-976F-8EAC2B608ADB}">
              <a16:predDERef xmlns:a16="http://schemas.microsoft.com/office/drawing/2014/main" pred="{5C3CD0FC-C3A0-4B29-8B51-8859791F1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54</xdr:row>
      <xdr:rowOff>0</xdr:rowOff>
    </xdr:from>
    <xdr:to>
      <xdr:col>11</xdr:col>
      <xdr:colOff>225425</xdr:colOff>
      <xdr:row>61</xdr:row>
      <xdr:rowOff>142875</xdr:rowOff>
    </xdr:to>
    <xdr:graphicFrame macro="">
      <xdr:nvGraphicFramePr>
        <xdr:cNvPr id="13" name="Chart 12">
          <a:extLst>
            <a:ext uri="{FF2B5EF4-FFF2-40B4-BE49-F238E27FC236}">
              <a16:creationId xmlns:a16="http://schemas.microsoft.com/office/drawing/2014/main" id="{EC92935E-FC89-4FB1-A866-FDCE1FAE2EA6}"/>
            </a:ext>
            <a:ext uri="{147F2762-F138-4A5C-976F-8EAC2B608ADB}">
              <a16:predDERef xmlns:a16="http://schemas.microsoft.com/office/drawing/2014/main" pred="{EE8FA59E-2932-439E-981C-863B8F801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54</xdr:row>
      <xdr:rowOff>0</xdr:rowOff>
    </xdr:from>
    <xdr:to>
      <xdr:col>16</xdr:col>
      <xdr:colOff>225425</xdr:colOff>
      <xdr:row>61</xdr:row>
      <xdr:rowOff>139700</xdr:rowOff>
    </xdr:to>
    <xdr:graphicFrame macro="">
      <xdr:nvGraphicFramePr>
        <xdr:cNvPr id="14" name="Chart 13">
          <a:extLst>
            <a:ext uri="{FF2B5EF4-FFF2-40B4-BE49-F238E27FC236}">
              <a16:creationId xmlns:a16="http://schemas.microsoft.com/office/drawing/2014/main" id="{99561A91-E996-4EB0-BF91-F9F060583B7C}"/>
            </a:ext>
            <a:ext uri="{147F2762-F138-4A5C-976F-8EAC2B608ADB}">
              <a16:predDERef xmlns:a16="http://schemas.microsoft.com/office/drawing/2014/main" pred="{EC92935E-FC89-4FB1-A866-FDCE1FAE2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74</xdr:row>
      <xdr:rowOff>0</xdr:rowOff>
    </xdr:from>
    <xdr:to>
      <xdr:col>3</xdr:col>
      <xdr:colOff>225425</xdr:colOff>
      <xdr:row>81</xdr:row>
      <xdr:rowOff>142875</xdr:rowOff>
    </xdr:to>
    <xdr:graphicFrame macro="">
      <xdr:nvGraphicFramePr>
        <xdr:cNvPr id="15" name="Chart 14">
          <a:extLst>
            <a:ext uri="{FF2B5EF4-FFF2-40B4-BE49-F238E27FC236}">
              <a16:creationId xmlns:a16="http://schemas.microsoft.com/office/drawing/2014/main" id="{0B5517E9-F29C-4BD7-B27B-BBCEB23DC0F6}"/>
            </a:ext>
            <a:ext uri="{147F2762-F138-4A5C-976F-8EAC2B608ADB}">
              <a16:predDERef xmlns:a16="http://schemas.microsoft.com/office/drawing/2014/main" pred="{99561A91-E996-4EB0-BF91-F9F060583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142875</xdr:colOff>
      <xdr:row>73</xdr:row>
      <xdr:rowOff>171450</xdr:rowOff>
    </xdr:from>
    <xdr:to>
      <xdr:col>7</xdr:col>
      <xdr:colOff>368300</xdr:colOff>
      <xdr:row>81</xdr:row>
      <xdr:rowOff>130175</xdr:rowOff>
    </xdr:to>
    <xdr:graphicFrame macro="">
      <xdr:nvGraphicFramePr>
        <xdr:cNvPr id="16" name="Chart 15">
          <a:extLst>
            <a:ext uri="{FF2B5EF4-FFF2-40B4-BE49-F238E27FC236}">
              <a16:creationId xmlns:a16="http://schemas.microsoft.com/office/drawing/2014/main" id="{4C77CAA2-4C3F-4041-B26C-87B3302F6E21}"/>
            </a:ext>
            <a:ext uri="{147F2762-F138-4A5C-976F-8EAC2B608ADB}">
              <a16:predDERef xmlns:a16="http://schemas.microsoft.com/office/drawing/2014/main" pred="{0B5517E9-F29C-4BD7-B27B-BBCEB23DC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200025</xdr:colOff>
      <xdr:row>73</xdr:row>
      <xdr:rowOff>171450</xdr:rowOff>
    </xdr:from>
    <xdr:to>
      <xdr:col>11</xdr:col>
      <xdr:colOff>425450</xdr:colOff>
      <xdr:row>81</xdr:row>
      <xdr:rowOff>130175</xdr:rowOff>
    </xdr:to>
    <xdr:graphicFrame macro="">
      <xdr:nvGraphicFramePr>
        <xdr:cNvPr id="17" name="Chart 16">
          <a:extLst>
            <a:ext uri="{FF2B5EF4-FFF2-40B4-BE49-F238E27FC236}">
              <a16:creationId xmlns:a16="http://schemas.microsoft.com/office/drawing/2014/main" id="{E6939892-8288-42BA-9A1C-64085FA32DA7}"/>
            </a:ext>
            <a:ext uri="{147F2762-F138-4A5C-976F-8EAC2B608ADB}">
              <a16:predDERef xmlns:a16="http://schemas.microsoft.com/office/drawing/2014/main" pred="{4C77CAA2-4C3F-4041-B26C-87B3302F6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209550</xdr:colOff>
      <xdr:row>73</xdr:row>
      <xdr:rowOff>171450</xdr:rowOff>
    </xdr:from>
    <xdr:to>
      <xdr:col>15</xdr:col>
      <xdr:colOff>434975</xdr:colOff>
      <xdr:row>81</xdr:row>
      <xdr:rowOff>133350</xdr:rowOff>
    </xdr:to>
    <xdr:graphicFrame macro="">
      <xdr:nvGraphicFramePr>
        <xdr:cNvPr id="18" name="Chart 17">
          <a:extLst>
            <a:ext uri="{FF2B5EF4-FFF2-40B4-BE49-F238E27FC236}">
              <a16:creationId xmlns:a16="http://schemas.microsoft.com/office/drawing/2014/main" id="{4C943946-A77B-412F-A7E2-54ACE127100A}"/>
            </a:ext>
            <a:ext uri="{147F2762-F138-4A5C-976F-8EAC2B608ADB}">
              <a16:predDERef xmlns:a16="http://schemas.microsoft.com/office/drawing/2014/main" pred="{E6939892-8288-42BA-9A1C-64085FA32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103189</xdr:colOff>
      <xdr:row>94</xdr:row>
      <xdr:rowOff>26987</xdr:rowOff>
    </xdr:from>
    <xdr:to>
      <xdr:col>6</xdr:col>
      <xdr:colOff>200026</xdr:colOff>
      <xdr:row>106</xdr:row>
      <xdr:rowOff>133350</xdr:rowOff>
    </xdr:to>
    <xdr:graphicFrame macro="">
      <xdr:nvGraphicFramePr>
        <xdr:cNvPr id="19" name="Chart 18">
          <a:extLst>
            <a:ext uri="{FF2B5EF4-FFF2-40B4-BE49-F238E27FC236}">
              <a16:creationId xmlns:a16="http://schemas.microsoft.com/office/drawing/2014/main" id="{6DDF7B24-61C7-4EB0-8711-229B695353FA}"/>
            </a:ext>
            <a:ext uri="{147F2762-F138-4A5C-976F-8EAC2B608ADB}">
              <a16:predDERef xmlns:a16="http://schemas.microsoft.com/office/drawing/2014/main" pred="{4C943946-A77B-412F-A7E2-54ACE1271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17462</xdr:colOff>
      <xdr:row>93</xdr:row>
      <xdr:rowOff>169862</xdr:rowOff>
    </xdr:from>
    <xdr:to>
      <xdr:col>10</xdr:col>
      <xdr:colOff>476250</xdr:colOff>
      <xdr:row>106</xdr:row>
      <xdr:rowOff>142875</xdr:rowOff>
    </xdr:to>
    <xdr:graphicFrame macro="">
      <xdr:nvGraphicFramePr>
        <xdr:cNvPr id="20" name="Chart 19">
          <a:extLst>
            <a:ext uri="{FF2B5EF4-FFF2-40B4-BE49-F238E27FC236}">
              <a16:creationId xmlns:a16="http://schemas.microsoft.com/office/drawing/2014/main" id="{7B207DC8-4997-45B9-A082-748E4B14AA1F}"/>
            </a:ext>
            <a:ext uri="{147F2762-F138-4A5C-976F-8EAC2B608ADB}">
              <a16:predDERef xmlns:a16="http://schemas.microsoft.com/office/drawing/2014/main" pred="{6DDF7B24-61C7-4EB0-8711-229B69535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449262</xdr:colOff>
      <xdr:row>94</xdr:row>
      <xdr:rowOff>17463</xdr:rowOff>
    </xdr:from>
    <xdr:to>
      <xdr:col>17</xdr:col>
      <xdr:colOff>152400</xdr:colOff>
      <xdr:row>106</xdr:row>
      <xdr:rowOff>104775</xdr:rowOff>
    </xdr:to>
    <xdr:graphicFrame macro="">
      <xdr:nvGraphicFramePr>
        <xdr:cNvPr id="21" name="Chart 20">
          <a:extLst>
            <a:ext uri="{FF2B5EF4-FFF2-40B4-BE49-F238E27FC236}">
              <a16:creationId xmlns:a16="http://schemas.microsoft.com/office/drawing/2014/main" id="{DDC2E46F-1337-46E7-B857-086399AF8420}"/>
            </a:ext>
            <a:ext uri="{147F2762-F138-4A5C-976F-8EAC2B608ADB}">
              <a16:predDERef xmlns:a16="http://schemas.microsoft.com/office/drawing/2014/main" pred="{7B207DC8-4997-45B9-A082-748E4B14A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128840</xdr:colOff>
      <xdr:row>110</xdr:row>
      <xdr:rowOff>168189</xdr:rowOff>
    </xdr:from>
    <xdr:to>
      <xdr:col>10</xdr:col>
      <xdr:colOff>165653</xdr:colOff>
      <xdr:row>125</xdr:row>
      <xdr:rowOff>76948</xdr:rowOff>
    </xdr:to>
    <xdr:graphicFrame macro="">
      <xdr:nvGraphicFramePr>
        <xdr:cNvPr id="22" name="Chart 21">
          <a:extLst>
            <a:ext uri="{FF2B5EF4-FFF2-40B4-BE49-F238E27FC236}">
              <a16:creationId xmlns:a16="http://schemas.microsoft.com/office/drawing/2014/main" id="{C5477A9E-1681-47B7-BC8F-DE11FD2E0B89}"/>
            </a:ext>
            <a:ext uri="{147F2762-F138-4A5C-976F-8EAC2B608ADB}">
              <a16:predDERef xmlns:a16="http://schemas.microsoft.com/office/drawing/2014/main" pred="{DDC2E46F-1337-46E7-B857-086399AF8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10</xdr:col>
      <xdr:colOff>433457</xdr:colOff>
      <xdr:row>110</xdr:row>
      <xdr:rowOff>123871</xdr:rowOff>
    </xdr:from>
    <xdr:to>
      <xdr:col>17</xdr:col>
      <xdr:colOff>321181</xdr:colOff>
      <xdr:row>125</xdr:row>
      <xdr:rowOff>106202</xdr:rowOff>
    </xdr:to>
    <xdr:graphicFrame macro="">
      <xdr:nvGraphicFramePr>
        <xdr:cNvPr id="23" name="Chart 22">
          <a:extLst>
            <a:ext uri="{FF2B5EF4-FFF2-40B4-BE49-F238E27FC236}">
              <a16:creationId xmlns:a16="http://schemas.microsoft.com/office/drawing/2014/main" id="{8DCB62A2-EBDA-44C1-8CFA-DFBC8C26C975}"/>
            </a:ext>
            <a:ext uri="{147F2762-F138-4A5C-976F-8EAC2B608ADB}">
              <a16:predDERef xmlns:a16="http://schemas.microsoft.com/office/drawing/2014/main" pred="{C5477A9E-1681-47B7-BC8F-DE11FD2E0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xdr:col>
      <xdr:colOff>111355</xdr:colOff>
      <xdr:row>110</xdr:row>
      <xdr:rowOff>87059</xdr:rowOff>
    </xdr:from>
    <xdr:to>
      <xdr:col>25</xdr:col>
      <xdr:colOff>431616</xdr:colOff>
      <xdr:row>125</xdr:row>
      <xdr:rowOff>69390</xdr:rowOff>
    </xdr:to>
    <xdr:graphicFrame macro="">
      <xdr:nvGraphicFramePr>
        <xdr:cNvPr id="24" name="Chart 23">
          <a:extLst>
            <a:ext uri="{FF2B5EF4-FFF2-40B4-BE49-F238E27FC236}">
              <a16:creationId xmlns:a16="http://schemas.microsoft.com/office/drawing/2014/main" id="{DD374712-0A05-4F21-9372-1D397551E50F}"/>
            </a:ext>
            <a:ext uri="{147F2762-F138-4A5C-976F-8EAC2B608ADB}">
              <a16:predDERef xmlns:a16="http://schemas.microsoft.com/office/drawing/2014/main" pred="{8DCB62A2-EBDA-44C1-8CFA-DFBC8C26C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396644</xdr:colOff>
      <xdr:row>129</xdr:row>
      <xdr:rowOff>4235</xdr:rowOff>
    </xdr:from>
    <xdr:to>
      <xdr:col>14</xdr:col>
      <xdr:colOff>239274</xdr:colOff>
      <xdr:row>143</xdr:row>
      <xdr:rowOff>170623</xdr:rowOff>
    </xdr:to>
    <xdr:graphicFrame macro="">
      <xdr:nvGraphicFramePr>
        <xdr:cNvPr id="25" name="Chart 24">
          <a:extLst>
            <a:ext uri="{FF2B5EF4-FFF2-40B4-BE49-F238E27FC236}">
              <a16:creationId xmlns:a16="http://schemas.microsoft.com/office/drawing/2014/main" id="{4A90E06D-99F1-40DB-8DDC-936AC2F9580C}"/>
            </a:ext>
            <a:ext uri="{147F2762-F138-4A5C-976F-8EAC2B608ADB}">
              <a16:predDERef xmlns:a16="http://schemas.microsoft.com/office/drawing/2014/main" pred="{DD374712-0A05-4F21-9372-1D397551E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5CAC1-EF48-446A-A0E1-FD99104248BF}">
  <sheetPr>
    <tabColor theme="9" tint="-0.249977111117893"/>
  </sheetPr>
  <dimension ref="A1:BV165"/>
  <sheetViews>
    <sheetView zoomScale="70" zoomScaleNormal="70" zoomScalePageLayoutView="125" workbookViewId="0">
      <selection activeCell="U18" sqref="U18"/>
    </sheetView>
  </sheetViews>
  <sheetFormatPr defaultColWidth="8.6328125" defaultRowHeight="14.5" x14ac:dyDescent="0.35"/>
  <cols>
    <col min="1" max="1" width="2.08984375" customWidth="1"/>
    <col min="2" max="2" width="3.08984375" customWidth="1"/>
    <col min="3" max="3" width="3.36328125" customWidth="1"/>
    <col min="4" max="4" width="49" customWidth="1"/>
    <col min="5" max="5" width="10" customWidth="1"/>
    <col min="6" max="6" width="2" customWidth="1"/>
    <col min="7" max="7" width="10" customWidth="1"/>
    <col min="8" max="8" width="2" customWidth="1"/>
    <col min="9" max="9" width="10" customWidth="1"/>
    <col min="10" max="10" width="9.08984375" customWidth="1"/>
    <col min="11" max="11" width="14.6328125" customWidth="1"/>
    <col min="12" max="26" width="8.6328125" customWidth="1"/>
    <col min="27" max="74" width="8.6328125" style="145"/>
  </cols>
  <sheetData>
    <row r="1" spans="1:74" s="3" customFormat="1" ht="46.4" customHeight="1" thickBot="1" x14ac:dyDescent="0.4">
      <c r="A1" s="9"/>
      <c r="B1" s="17"/>
      <c r="C1" s="17"/>
      <c r="D1" s="18" t="s">
        <v>0</v>
      </c>
      <c r="E1" s="19"/>
      <c r="F1" s="19"/>
      <c r="G1" s="19"/>
      <c r="H1" s="19"/>
      <c r="I1" s="19"/>
      <c r="J1" s="19"/>
      <c r="K1" s="19"/>
      <c r="L1" s="19"/>
      <c r="M1" s="19"/>
      <c r="N1" s="19"/>
      <c r="O1" s="19"/>
      <c r="P1" s="1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row>
    <row r="2" spans="1:74" s="9" customFormat="1" ht="23.25" customHeight="1" thickBot="1" x14ac:dyDescent="0.4">
      <c r="D2" s="15"/>
      <c r="E2" s="16"/>
      <c r="F2" s="16"/>
      <c r="G2" s="16"/>
      <c r="H2" s="16"/>
      <c r="I2" s="16"/>
    </row>
    <row r="3" spans="1:74" s="3" customFormat="1" ht="15" customHeight="1" x14ac:dyDescent="0.35">
      <c r="A3" s="9"/>
      <c r="B3" s="247"/>
      <c r="C3" s="248"/>
      <c r="D3" s="248"/>
      <c r="E3" s="248"/>
      <c r="F3" s="248"/>
      <c r="G3" s="248"/>
      <c r="H3" s="248"/>
      <c r="I3" s="248"/>
      <c r="J3" s="248"/>
      <c r="K3" s="248"/>
      <c r="L3" s="248"/>
      <c r="M3" s="248"/>
      <c r="N3" s="248"/>
      <c r="O3" s="248"/>
      <c r="P3" s="248"/>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row>
    <row r="4" spans="1:74" s="7" customFormat="1" ht="23.5" x14ac:dyDescent="0.55000000000000004">
      <c r="A4" s="10"/>
      <c r="B4" s="239" t="s">
        <v>1</v>
      </c>
      <c r="C4" s="240"/>
      <c r="D4" s="240"/>
      <c r="E4" s="240"/>
      <c r="F4" s="240"/>
      <c r="G4" s="240"/>
      <c r="H4" s="240"/>
      <c r="I4" s="240"/>
      <c r="J4" s="240"/>
      <c r="K4" s="240"/>
      <c r="L4" s="240"/>
      <c r="M4" s="240"/>
      <c r="N4" s="240"/>
      <c r="O4" s="240"/>
      <c r="P4" s="24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row>
    <row r="5" spans="1:74" s="2" customFormat="1" ht="15" customHeight="1" thickBot="1" x14ac:dyDescent="0.35">
      <c r="A5" s="11"/>
      <c r="B5" s="245"/>
      <c r="C5" s="246"/>
      <c r="D5" s="246"/>
      <c r="E5" s="246"/>
      <c r="F5" s="246"/>
      <c r="G5" s="246"/>
      <c r="H5" s="246"/>
      <c r="I5" s="246"/>
      <c r="J5" s="246"/>
      <c r="K5" s="246"/>
      <c r="L5" s="246"/>
      <c r="M5" s="246"/>
      <c r="N5" s="246"/>
      <c r="O5" s="246"/>
      <c r="P5" s="246"/>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row>
    <row r="6" spans="1:74" s="9" customFormat="1" ht="9.75" customHeight="1" thickBot="1" x14ac:dyDescent="0.4">
      <c r="C6" s="16"/>
      <c r="D6" s="16"/>
      <c r="E6" s="16"/>
      <c r="F6" s="16"/>
      <c r="G6" s="16"/>
      <c r="H6" s="16"/>
      <c r="I6" s="16"/>
      <c r="J6" s="16"/>
      <c r="K6" s="16"/>
      <c r="L6" s="16"/>
      <c r="M6" s="16"/>
    </row>
    <row r="7" spans="1:74" s="2" customFormat="1" ht="15.75" customHeight="1" x14ac:dyDescent="0.3">
      <c r="A7" s="11"/>
      <c r="B7" s="249"/>
      <c r="C7" s="250"/>
      <c r="D7" s="250"/>
      <c r="E7" s="250"/>
      <c r="F7" s="250"/>
      <c r="G7" s="250"/>
      <c r="H7" s="250"/>
      <c r="I7" s="250"/>
      <c r="J7" s="250"/>
      <c r="K7" s="250"/>
      <c r="L7" s="250"/>
      <c r="M7" s="250"/>
      <c r="N7" s="250"/>
      <c r="O7" s="250"/>
      <c r="P7" s="250"/>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row>
    <row r="8" spans="1:74" s="8" customFormat="1" ht="21" x14ac:dyDescent="0.5">
      <c r="A8" s="12"/>
      <c r="B8" s="251" t="s">
        <v>2</v>
      </c>
      <c r="C8" s="252"/>
      <c r="D8" s="252"/>
      <c r="E8" s="252"/>
      <c r="F8" s="252"/>
      <c r="G8" s="252"/>
      <c r="H8" s="252"/>
      <c r="I8" s="252"/>
      <c r="J8" s="252"/>
      <c r="K8" s="252"/>
      <c r="L8" s="252"/>
      <c r="M8" s="252"/>
      <c r="N8" s="252"/>
      <c r="O8" s="252"/>
      <c r="P8" s="25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row>
    <row r="9" spans="1:74" s="2" customFormat="1" ht="15" customHeight="1" thickBot="1" x14ac:dyDescent="0.35">
      <c r="A9" s="11"/>
      <c r="B9" s="245"/>
      <c r="C9" s="246"/>
      <c r="D9" s="246"/>
      <c r="E9" s="246"/>
      <c r="F9" s="246"/>
      <c r="G9" s="246"/>
      <c r="H9" s="246"/>
      <c r="I9" s="246"/>
      <c r="J9" s="246"/>
      <c r="K9" s="246"/>
      <c r="L9" s="246"/>
      <c r="M9" s="246"/>
      <c r="N9" s="246"/>
      <c r="O9" s="246"/>
      <c r="P9" s="246"/>
      <c r="Q9" s="45"/>
      <c r="R9" s="45"/>
      <c r="S9" s="45"/>
      <c r="T9" s="45"/>
      <c r="U9" s="45"/>
      <c r="V9" s="45"/>
      <c r="W9" s="45"/>
      <c r="X9" s="45"/>
      <c r="Y9" s="45"/>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row>
    <row r="10" spans="1:74" s="9" customFormat="1" ht="60" customHeight="1" thickBot="1" x14ac:dyDescent="0.4">
      <c r="D10" s="15"/>
      <c r="E10" s="16"/>
      <c r="F10" s="16"/>
      <c r="G10" s="16"/>
      <c r="H10" s="16"/>
      <c r="I10" s="16"/>
    </row>
    <row r="11" spans="1:74" s="3" customFormat="1" ht="13.5" thickTop="1" x14ac:dyDescent="0.35">
      <c r="A11" s="9"/>
      <c r="B11" s="56"/>
      <c r="C11" s="56"/>
      <c r="D11" s="57"/>
      <c r="E11" s="58"/>
      <c r="F11" s="58"/>
      <c r="G11" s="58"/>
      <c r="H11" s="58"/>
      <c r="I11" s="58"/>
      <c r="J11" s="58"/>
      <c r="K11" s="58"/>
      <c r="L11" s="58"/>
      <c r="M11" s="58"/>
      <c r="N11" s="58"/>
      <c r="O11" s="58"/>
      <c r="P11" s="58"/>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row>
    <row r="12" spans="1:74" s="7" customFormat="1" ht="23.15" customHeight="1" x14ac:dyDescent="0.55000000000000004">
      <c r="A12" s="10"/>
      <c r="B12" s="239" t="s">
        <v>3</v>
      </c>
      <c r="C12" s="240"/>
      <c r="D12" s="240"/>
      <c r="E12" s="240"/>
      <c r="F12" s="240"/>
      <c r="G12" s="240"/>
      <c r="H12" s="240"/>
      <c r="I12" s="240"/>
      <c r="J12" s="240"/>
      <c r="K12" s="240"/>
      <c r="L12" s="240"/>
      <c r="M12" s="240"/>
      <c r="N12" s="240"/>
      <c r="O12" s="240"/>
      <c r="P12" s="24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row>
    <row r="13" spans="1:74" s="2" customFormat="1" ht="13.5" thickBot="1" x14ac:dyDescent="0.35">
      <c r="A13" s="11"/>
      <c r="B13" s="20"/>
      <c r="C13" s="21"/>
      <c r="D13" s="21"/>
      <c r="E13" s="22"/>
      <c r="F13" s="22"/>
      <c r="G13" s="22"/>
      <c r="H13" s="22"/>
      <c r="I13" s="22"/>
      <c r="J13" s="22"/>
      <c r="K13" s="22"/>
      <c r="L13" s="22"/>
      <c r="M13" s="22"/>
      <c r="N13" s="22"/>
      <c r="O13" s="22"/>
      <c r="P13" s="22"/>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row>
    <row r="14" spans="1:74" s="9" customFormat="1" ht="23.25" customHeight="1" thickTop="1" x14ac:dyDescent="0.35">
      <c r="D14" s="15"/>
      <c r="E14" s="16"/>
      <c r="F14" s="16"/>
      <c r="G14" s="16"/>
      <c r="H14" s="16"/>
      <c r="I14" s="16"/>
    </row>
    <row r="15" spans="1:74" s="145" customFormat="1" ht="14.25" customHeight="1" x14ac:dyDescent="0.35">
      <c r="A15" s="9"/>
      <c r="J15" s="9"/>
      <c r="K15" s="9"/>
      <c r="T15" s="9"/>
      <c r="U15" s="9"/>
      <c r="V15" s="9"/>
      <c r="W15" s="9"/>
      <c r="X15" s="9"/>
      <c r="Y15" s="9"/>
      <c r="Z15" s="9"/>
    </row>
    <row r="16" spans="1:74" s="145" customFormat="1" ht="14.15" customHeight="1" x14ac:dyDescent="0.35">
      <c r="A16" s="9"/>
      <c r="B16" s="241" t="s">
        <v>4</v>
      </c>
      <c r="C16" s="241"/>
      <c r="D16" s="241"/>
      <c r="E16" s="241"/>
      <c r="F16" s="241"/>
      <c r="G16" s="241"/>
      <c r="H16" s="241"/>
      <c r="I16" s="241"/>
      <c r="J16" s="241"/>
      <c r="K16" s="241"/>
      <c r="L16" s="241"/>
      <c r="M16" s="241"/>
      <c r="N16" s="241"/>
      <c r="O16" s="241"/>
      <c r="P16" s="241"/>
      <c r="T16" s="9"/>
      <c r="U16" s="9"/>
      <c r="V16" s="9"/>
      <c r="W16" s="9"/>
      <c r="X16" s="9"/>
      <c r="Y16" s="9"/>
      <c r="Z16" s="9"/>
    </row>
    <row r="17" spans="1:26" s="145" customFormat="1" x14ac:dyDescent="0.35">
      <c r="A17" s="9"/>
      <c r="B17" s="241"/>
      <c r="C17" s="241"/>
      <c r="D17" s="241"/>
      <c r="E17" s="241"/>
      <c r="F17" s="241"/>
      <c r="G17" s="241"/>
      <c r="H17" s="241"/>
      <c r="I17" s="241"/>
      <c r="J17" s="241"/>
      <c r="K17" s="241"/>
      <c r="L17" s="241"/>
      <c r="M17" s="241"/>
      <c r="N17" s="241"/>
      <c r="O17" s="241"/>
      <c r="P17" s="241"/>
      <c r="T17" s="9"/>
      <c r="U17" s="9"/>
      <c r="V17" s="9"/>
      <c r="W17" s="9"/>
      <c r="X17" s="9"/>
      <c r="Y17" s="9"/>
      <c r="Z17" s="9"/>
    </row>
    <row r="18" spans="1:26" s="145" customFormat="1" x14ac:dyDescent="0.35">
      <c r="A18" s="9"/>
      <c r="B18" s="241"/>
      <c r="C18" s="241"/>
      <c r="D18" s="241"/>
      <c r="E18" s="241"/>
      <c r="F18" s="241"/>
      <c r="G18" s="241"/>
      <c r="H18" s="241"/>
      <c r="I18" s="241"/>
      <c r="J18" s="241"/>
      <c r="K18" s="241"/>
      <c r="L18" s="241"/>
      <c r="M18" s="241"/>
      <c r="N18" s="241"/>
      <c r="O18" s="241"/>
      <c r="P18" s="241"/>
      <c r="T18" s="9"/>
      <c r="U18" s="9"/>
      <c r="V18" s="9"/>
      <c r="W18" s="9"/>
      <c r="X18" s="9"/>
      <c r="Y18" s="9"/>
      <c r="Z18" s="9"/>
    </row>
    <row r="19" spans="1:26" s="9" customFormat="1" ht="23.25" customHeight="1" x14ac:dyDescent="0.35">
      <c r="B19" s="241"/>
      <c r="C19" s="241"/>
      <c r="D19" s="241"/>
      <c r="E19" s="241"/>
      <c r="F19" s="241"/>
      <c r="G19" s="241"/>
      <c r="H19" s="241"/>
      <c r="I19" s="241"/>
      <c r="J19" s="241"/>
      <c r="K19" s="241"/>
      <c r="L19" s="241"/>
      <c r="M19" s="241"/>
      <c r="N19" s="241"/>
      <c r="O19" s="241"/>
      <c r="P19" s="241"/>
    </row>
    <row r="20" spans="1:26" s="9" customFormat="1" ht="23.25" customHeight="1" x14ac:dyDescent="0.35">
      <c r="B20" s="241"/>
      <c r="C20" s="241"/>
      <c r="D20" s="241"/>
      <c r="E20" s="241"/>
      <c r="F20" s="241"/>
      <c r="G20" s="241"/>
      <c r="H20" s="241"/>
      <c r="I20" s="241"/>
      <c r="J20" s="241"/>
      <c r="K20" s="241"/>
      <c r="L20" s="241"/>
      <c r="M20" s="241"/>
      <c r="N20" s="241"/>
      <c r="O20" s="241"/>
      <c r="P20" s="241"/>
    </row>
    <row r="21" spans="1:26" s="9" customFormat="1" ht="23.25" customHeight="1" x14ac:dyDescent="0.35">
      <c r="B21" s="241"/>
      <c r="C21" s="241"/>
      <c r="D21" s="241"/>
      <c r="E21" s="241"/>
      <c r="F21" s="241"/>
      <c r="G21" s="241"/>
      <c r="H21" s="241"/>
      <c r="I21" s="241"/>
      <c r="J21" s="241"/>
      <c r="K21" s="241"/>
      <c r="L21" s="241"/>
      <c r="M21" s="241"/>
      <c r="N21" s="241"/>
      <c r="O21" s="241"/>
      <c r="P21" s="241"/>
    </row>
    <row r="22" spans="1:26" s="9" customFormat="1" ht="23.25" customHeight="1" x14ac:dyDescent="0.35">
      <c r="B22" s="241"/>
      <c r="C22" s="241"/>
      <c r="D22" s="241"/>
      <c r="E22" s="241"/>
      <c r="F22" s="241"/>
      <c r="G22" s="241"/>
      <c r="H22" s="241"/>
      <c r="I22" s="241"/>
      <c r="J22" s="241"/>
      <c r="K22" s="241"/>
      <c r="L22" s="241"/>
      <c r="M22" s="241"/>
      <c r="N22" s="241"/>
      <c r="O22" s="241"/>
      <c r="P22" s="241"/>
    </row>
    <row r="23" spans="1:26" s="9" customFormat="1" ht="60" customHeight="1" x14ac:dyDescent="0.35">
      <c r="B23" s="241"/>
      <c r="C23" s="241"/>
      <c r="D23" s="241"/>
      <c r="E23" s="241"/>
      <c r="F23" s="241"/>
      <c r="G23" s="241"/>
      <c r="H23" s="241"/>
      <c r="I23" s="241"/>
      <c r="J23" s="241"/>
      <c r="K23" s="241"/>
      <c r="L23" s="241"/>
      <c r="M23" s="241"/>
      <c r="N23" s="241"/>
      <c r="O23" s="241"/>
      <c r="P23" s="241"/>
    </row>
    <row r="24" spans="1:26" s="9" customFormat="1" ht="23.25" customHeight="1" x14ac:dyDescent="0.35">
      <c r="B24" s="143"/>
      <c r="C24" s="143"/>
      <c r="D24" s="143"/>
      <c r="E24" s="143"/>
      <c r="F24" s="143"/>
      <c r="G24" s="143"/>
      <c r="H24" s="143"/>
      <c r="I24" s="143"/>
      <c r="J24" s="143"/>
      <c r="K24" s="143"/>
      <c r="L24" s="143"/>
      <c r="M24" s="143"/>
      <c r="N24" s="143"/>
      <c r="O24" s="143"/>
      <c r="P24" s="143"/>
    </row>
    <row r="25" spans="1:26" s="9" customFormat="1" ht="63" customHeight="1" x14ac:dyDescent="0.35">
      <c r="B25" s="242" t="s">
        <v>5</v>
      </c>
      <c r="C25" s="242"/>
      <c r="D25" s="242"/>
      <c r="E25" s="242"/>
      <c r="F25" s="242"/>
      <c r="G25" s="242"/>
      <c r="H25" s="242"/>
      <c r="I25" s="242"/>
      <c r="J25" s="242"/>
      <c r="K25" s="143"/>
      <c r="L25" s="143"/>
      <c r="M25" s="143"/>
      <c r="N25" s="143"/>
      <c r="O25" s="143"/>
      <c r="P25" s="143"/>
    </row>
    <row r="26" spans="1:26" s="9" customFormat="1" ht="23.25" customHeight="1" x14ac:dyDescent="0.35">
      <c r="B26" s="242" t="s">
        <v>6</v>
      </c>
      <c r="C26" s="242"/>
      <c r="D26" s="242"/>
      <c r="E26" s="242"/>
      <c r="F26" s="242"/>
      <c r="G26" s="242"/>
      <c r="H26" s="242"/>
      <c r="I26" s="242"/>
      <c r="J26" s="242"/>
      <c r="K26" s="143"/>
      <c r="L26" s="143"/>
      <c r="M26" s="143"/>
      <c r="N26" s="143"/>
      <c r="O26" s="143"/>
      <c r="P26" s="143"/>
    </row>
    <row r="27" spans="1:26" s="145" customFormat="1" x14ac:dyDescent="0.35">
      <c r="B27" s="242"/>
      <c r="C27" s="242"/>
      <c r="D27" s="242"/>
      <c r="E27" s="242"/>
      <c r="F27" s="242"/>
      <c r="G27" s="242"/>
      <c r="H27" s="242"/>
      <c r="I27" s="242"/>
      <c r="J27" s="242"/>
      <c r="K27" s="143"/>
      <c r="L27" s="143"/>
      <c r="M27" s="143"/>
      <c r="N27" s="143"/>
      <c r="O27" s="143"/>
      <c r="P27" s="143"/>
    </row>
    <row r="28" spans="1:26" s="145" customFormat="1" x14ac:dyDescent="0.35">
      <c r="B28" s="144"/>
      <c r="C28" s="144"/>
      <c r="D28" s="144"/>
      <c r="E28" s="144"/>
      <c r="F28" s="144"/>
      <c r="G28" s="144"/>
      <c r="H28" s="144"/>
      <c r="I28" s="144"/>
      <c r="J28" s="144"/>
      <c r="K28" s="143"/>
      <c r="L28" s="143"/>
      <c r="M28" s="143"/>
      <c r="N28" s="143"/>
      <c r="O28" s="143"/>
      <c r="P28" s="143"/>
    </row>
    <row r="29" spans="1:26" s="145" customFormat="1" ht="14.15" customHeight="1" x14ac:dyDescent="0.35">
      <c r="B29" s="243" t="s">
        <v>7</v>
      </c>
      <c r="C29" s="243"/>
      <c r="D29" s="243"/>
      <c r="E29" s="243"/>
      <c r="F29" s="143"/>
      <c r="G29" s="243" t="s">
        <v>8</v>
      </c>
      <c r="H29" s="243"/>
      <c r="I29" s="243"/>
      <c r="J29" s="243"/>
      <c r="K29" s="143"/>
      <c r="L29" s="143"/>
      <c r="M29" s="143"/>
      <c r="N29" s="143"/>
      <c r="O29" s="143"/>
      <c r="P29" s="143"/>
    </row>
    <row r="30" spans="1:26" s="145" customFormat="1" x14ac:dyDescent="0.35">
      <c r="B30" s="243"/>
      <c r="C30" s="243"/>
      <c r="D30" s="243"/>
      <c r="E30" s="243"/>
      <c r="F30" s="143"/>
      <c r="G30" s="243"/>
      <c r="H30" s="243"/>
      <c r="I30" s="243"/>
      <c r="J30" s="243"/>
      <c r="K30" s="143"/>
      <c r="L30" s="143"/>
      <c r="M30" s="143"/>
      <c r="N30" s="143"/>
      <c r="O30" s="143"/>
      <c r="P30" s="143"/>
    </row>
    <row r="31" spans="1:26" s="145" customFormat="1" x14ac:dyDescent="0.35">
      <c r="B31" s="243"/>
      <c r="C31" s="243"/>
      <c r="D31" s="243"/>
      <c r="E31" s="243"/>
      <c r="F31" s="143"/>
      <c r="G31" s="243"/>
      <c r="H31" s="243"/>
      <c r="I31" s="243"/>
      <c r="J31" s="243"/>
      <c r="K31" s="143"/>
      <c r="L31" s="143"/>
      <c r="M31" s="143"/>
      <c r="N31" s="143"/>
      <c r="O31" s="143"/>
      <c r="P31" s="143"/>
    </row>
    <row r="32" spans="1:26" s="145" customFormat="1" x14ac:dyDescent="0.35">
      <c r="B32" s="243"/>
      <c r="C32" s="243"/>
      <c r="D32" s="243"/>
      <c r="E32" s="243"/>
      <c r="F32" s="143"/>
      <c r="G32" s="243"/>
      <c r="H32" s="243"/>
      <c r="I32" s="243"/>
      <c r="J32" s="243"/>
      <c r="K32" s="143"/>
      <c r="L32" s="143"/>
      <c r="M32" s="143"/>
      <c r="N32" s="143"/>
      <c r="O32" s="143"/>
      <c r="P32" s="143"/>
    </row>
    <row r="33" spans="2:16" s="145" customFormat="1" x14ac:dyDescent="0.35">
      <c r="B33" s="243"/>
      <c r="C33" s="243"/>
      <c r="D33" s="243"/>
      <c r="E33" s="243"/>
      <c r="F33" s="143"/>
      <c r="G33" s="243"/>
      <c r="H33" s="243"/>
      <c r="I33" s="243"/>
      <c r="J33" s="243"/>
      <c r="K33" s="143"/>
      <c r="L33" s="143"/>
      <c r="M33" s="143"/>
      <c r="N33" s="143"/>
      <c r="O33" s="143"/>
      <c r="P33" s="143"/>
    </row>
    <row r="34" spans="2:16" s="145" customFormat="1" ht="14.15" customHeight="1" x14ac:dyDescent="0.35">
      <c r="B34" s="143"/>
      <c r="C34" s="143"/>
      <c r="D34" s="143"/>
      <c r="E34" s="143"/>
      <c r="F34" s="143"/>
      <c r="G34" s="143"/>
      <c r="H34" s="143"/>
      <c r="I34" s="143"/>
      <c r="J34" s="143"/>
      <c r="K34" s="143"/>
      <c r="L34" s="143"/>
      <c r="M34" s="143"/>
      <c r="N34" s="143"/>
      <c r="O34" s="143"/>
      <c r="P34" s="143"/>
    </row>
    <row r="35" spans="2:16" s="145" customFormat="1" ht="14.15" customHeight="1" x14ac:dyDescent="0.35">
      <c r="B35" s="244" t="s">
        <v>9</v>
      </c>
      <c r="C35" s="244"/>
      <c r="D35" s="244"/>
      <c r="E35" s="244"/>
      <c r="F35" s="244"/>
      <c r="G35" s="244"/>
      <c r="H35" s="244"/>
      <c r="I35" s="244"/>
      <c r="J35" s="244"/>
      <c r="K35" s="143"/>
      <c r="L35" s="143"/>
      <c r="M35" s="143"/>
      <c r="N35" s="143"/>
      <c r="O35" s="143"/>
      <c r="P35" s="143"/>
    </row>
    <row r="36" spans="2:16" s="145" customFormat="1" ht="14.15" customHeight="1" x14ac:dyDescent="0.35">
      <c r="B36" s="146"/>
      <c r="C36" s="146"/>
      <c r="D36" s="146"/>
      <c r="E36" s="146"/>
      <c r="F36" s="146"/>
      <c r="G36" s="146"/>
      <c r="H36" s="146"/>
      <c r="I36" s="146"/>
      <c r="J36" s="146"/>
      <c r="K36" s="143"/>
      <c r="L36" s="143"/>
      <c r="M36" s="143"/>
      <c r="N36" s="143"/>
      <c r="O36" s="143"/>
      <c r="P36" s="143"/>
    </row>
    <row r="37" spans="2:16" s="145" customFormat="1" ht="14.15" customHeight="1" x14ac:dyDescent="0.35">
      <c r="B37" s="242" t="s">
        <v>10</v>
      </c>
      <c r="C37" s="242"/>
      <c r="D37" s="242"/>
      <c r="E37" s="242"/>
      <c r="F37" s="242"/>
      <c r="G37" s="242"/>
      <c r="H37" s="242"/>
      <c r="I37" s="242"/>
      <c r="J37" s="242"/>
      <c r="K37" s="143"/>
      <c r="L37" s="143"/>
      <c r="M37" s="143"/>
      <c r="N37" s="143"/>
      <c r="O37" s="143"/>
      <c r="P37" s="143"/>
    </row>
    <row r="38" spans="2:16" s="145" customFormat="1" ht="14.15" customHeight="1" x14ac:dyDescent="0.35">
      <c r="B38" s="242"/>
      <c r="C38" s="242"/>
      <c r="D38" s="242"/>
      <c r="E38" s="242"/>
      <c r="F38" s="242"/>
      <c r="G38" s="242"/>
      <c r="H38" s="242"/>
      <c r="I38" s="242"/>
      <c r="J38" s="242"/>
      <c r="K38" s="143"/>
      <c r="L38" s="143"/>
      <c r="M38" s="143"/>
      <c r="N38" s="143"/>
      <c r="O38" s="143"/>
      <c r="P38" s="143"/>
    </row>
    <row r="39" spans="2:16" s="145" customFormat="1" ht="14.15" customHeight="1" x14ac:dyDescent="0.35">
      <c r="B39" s="242"/>
      <c r="C39" s="242"/>
      <c r="D39" s="242"/>
      <c r="E39" s="242"/>
      <c r="F39" s="242"/>
      <c r="G39" s="242"/>
      <c r="H39" s="242"/>
      <c r="I39" s="242"/>
      <c r="J39" s="242"/>
      <c r="K39" s="143"/>
      <c r="L39" s="143"/>
      <c r="M39" s="143"/>
      <c r="N39" s="143"/>
      <c r="O39" s="143"/>
      <c r="P39" s="143"/>
    </row>
    <row r="40" spans="2:16" s="145" customFormat="1" ht="87" customHeight="1" x14ac:dyDescent="0.35">
      <c r="B40" s="242"/>
      <c r="C40" s="242"/>
      <c r="D40" s="242"/>
      <c r="E40" s="242"/>
      <c r="F40" s="242"/>
      <c r="G40" s="242"/>
      <c r="H40" s="242"/>
      <c r="I40" s="242"/>
      <c r="J40" s="242"/>
      <c r="K40" s="143"/>
      <c r="L40" s="143"/>
      <c r="M40" s="143"/>
      <c r="N40" s="143"/>
      <c r="O40" s="143"/>
      <c r="P40" s="143"/>
    </row>
    <row r="41" spans="2:16" s="145" customFormat="1" ht="14.15" customHeight="1" x14ac:dyDescent="0.35">
      <c r="B41" s="242" t="s">
        <v>11</v>
      </c>
      <c r="C41" s="242"/>
      <c r="D41" s="242"/>
      <c r="E41" s="242"/>
      <c r="F41" s="242"/>
      <c r="G41" s="242"/>
      <c r="H41" s="242"/>
      <c r="I41" s="242"/>
      <c r="J41" s="242"/>
    </row>
    <row r="42" spans="2:16" s="145" customFormat="1" ht="14.15" customHeight="1" x14ac:dyDescent="0.35">
      <c r="B42" s="242"/>
      <c r="C42" s="242"/>
      <c r="D42" s="242"/>
      <c r="E42" s="242"/>
      <c r="F42" s="242"/>
      <c r="G42" s="242"/>
      <c r="H42" s="242"/>
      <c r="I42" s="242"/>
      <c r="J42" s="242"/>
    </row>
    <row r="43" spans="2:16" s="145" customFormat="1" ht="14.15" customHeight="1" x14ac:dyDescent="0.35">
      <c r="B43" s="242"/>
      <c r="C43" s="242"/>
      <c r="D43" s="242"/>
      <c r="E43" s="242"/>
      <c r="F43" s="242"/>
      <c r="G43" s="242"/>
      <c r="H43" s="242"/>
      <c r="I43" s="242"/>
      <c r="J43" s="242"/>
    </row>
    <row r="44" spans="2:16" s="145" customFormat="1" x14ac:dyDescent="0.35">
      <c r="B44" s="242"/>
      <c r="C44" s="242"/>
      <c r="D44" s="242"/>
      <c r="E44" s="242"/>
      <c r="F44" s="242"/>
      <c r="G44" s="242"/>
      <c r="H44" s="242"/>
      <c r="I44" s="242"/>
      <c r="J44" s="242"/>
    </row>
    <row r="45" spans="2:16" s="145" customFormat="1" ht="14.4" customHeight="1" x14ac:dyDescent="0.35">
      <c r="B45" s="237" t="s">
        <v>12</v>
      </c>
      <c r="C45" s="237"/>
      <c r="D45" s="237"/>
      <c r="E45" s="237"/>
      <c r="F45" s="237"/>
      <c r="G45" s="237"/>
      <c r="H45" s="237"/>
      <c r="I45" s="237"/>
      <c r="J45" s="237"/>
    </row>
    <row r="46" spans="2:16" s="145" customFormat="1" x14ac:dyDescent="0.35">
      <c r="B46" s="237"/>
      <c r="C46" s="237"/>
      <c r="D46" s="237"/>
      <c r="E46" s="237"/>
      <c r="F46" s="237"/>
      <c r="G46" s="237"/>
      <c r="H46" s="237"/>
      <c r="I46" s="237"/>
      <c r="J46" s="237"/>
    </row>
    <row r="47" spans="2:16" s="145" customFormat="1" ht="95.15" customHeight="1" x14ac:dyDescent="0.35">
      <c r="B47" s="237"/>
      <c r="C47" s="237"/>
      <c r="D47" s="237"/>
      <c r="E47" s="237"/>
      <c r="F47" s="237"/>
      <c r="G47" s="237"/>
      <c r="H47" s="237"/>
      <c r="I47" s="237"/>
      <c r="J47" s="237"/>
    </row>
    <row r="48" spans="2:16" s="145" customFormat="1" x14ac:dyDescent="0.35">
      <c r="B48" s="237"/>
      <c r="C48" s="237"/>
      <c r="D48" s="237"/>
      <c r="E48" s="237"/>
      <c r="F48" s="237"/>
      <c r="G48" s="237"/>
      <c r="H48" s="237"/>
      <c r="I48" s="237"/>
      <c r="J48" s="237"/>
    </row>
    <row r="49" spans="2:10" s="145" customFormat="1" x14ac:dyDescent="0.35">
      <c r="B49" s="147"/>
      <c r="C49" s="147"/>
      <c r="D49" s="147"/>
      <c r="E49" s="147"/>
      <c r="F49" s="147"/>
      <c r="G49" s="147"/>
      <c r="H49" s="147"/>
      <c r="I49" s="147"/>
      <c r="J49" s="147"/>
    </row>
    <row r="50" spans="2:10" s="145" customFormat="1" x14ac:dyDescent="0.35">
      <c r="B50" s="147"/>
      <c r="C50" s="147"/>
      <c r="D50" s="238" t="s">
        <v>13</v>
      </c>
      <c r="E50" s="238"/>
      <c r="F50" s="238"/>
      <c r="G50" s="238"/>
      <c r="H50" s="147"/>
      <c r="I50" s="147"/>
      <c r="J50" s="147"/>
    </row>
    <row r="51" spans="2:10" s="145" customFormat="1" x14ac:dyDescent="0.35">
      <c r="B51" s="147"/>
      <c r="C51" s="147"/>
      <c r="D51" s="147"/>
      <c r="E51" s="147"/>
      <c r="F51" s="147"/>
      <c r="G51" s="147"/>
      <c r="H51" s="147"/>
      <c r="I51" s="147"/>
      <c r="J51" s="147"/>
    </row>
    <row r="52" spans="2:10" s="145" customFormat="1" x14ac:dyDescent="0.35">
      <c r="B52" s="147"/>
      <c r="C52" s="194" t="s">
        <v>14</v>
      </c>
      <c r="D52" s="147"/>
      <c r="E52" s="194" t="s">
        <v>15</v>
      </c>
      <c r="F52" s="147"/>
      <c r="G52" s="147"/>
      <c r="H52" s="147"/>
      <c r="I52" s="147"/>
      <c r="J52" s="147"/>
    </row>
    <row r="53" spans="2:10" s="145" customFormat="1" x14ac:dyDescent="0.35">
      <c r="B53" s="147"/>
      <c r="C53" s="147" t="s">
        <v>16</v>
      </c>
      <c r="D53" s="147"/>
      <c r="E53" s="147" t="s">
        <v>17</v>
      </c>
      <c r="F53" s="147"/>
      <c r="G53" s="147"/>
      <c r="H53" s="147"/>
      <c r="I53" s="147"/>
      <c r="J53" s="147"/>
    </row>
    <row r="54" spans="2:10" s="145" customFormat="1" x14ac:dyDescent="0.35">
      <c r="B54" s="147"/>
      <c r="C54" s="147" t="s">
        <v>18</v>
      </c>
      <c r="D54" s="147"/>
      <c r="E54" s="147" t="s">
        <v>19</v>
      </c>
      <c r="F54" s="147"/>
      <c r="G54" s="147"/>
      <c r="H54" s="147"/>
      <c r="I54" s="147"/>
      <c r="J54" s="147"/>
    </row>
    <row r="55" spans="2:10" s="145" customFormat="1" ht="14.15" customHeight="1" x14ac:dyDescent="0.35">
      <c r="B55" s="147"/>
      <c r="C55" s="147" t="s">
        <v>20</v>
      </c>
      <c r="D55" s="147"/>
      <c r="E55" s="147"/>
      <c r="F55" s="147"/>
      <c r="G55" s="147"/>
      <c r="H55" s="147"/>
      <c r="I55" s="147"/>
      <c r="J55" s="147"/>
    </row>
    <row r="56" spans="2:10" s="145" customFormat="1" x14ac:dyDescent="0.35">
      <c r="B56" s="147"/>
      <c r="C56" s="147"/>
      <c r="D56" s="147"/>
      <c r="E56" s="147"/>
      <c r="F56" s="147"/>
      <c r="G56" s="147"/>
      <c r="H56" s="147"/>
      <c r="I56" s="147"/>
      <c r="J56" s="147"/>
    </row>
    <row r="57" spans="2:10" s="145" customFormat="1" x14ac:dyDescent="0.35">
      <c r="B57" s="147"/>
      <c r="C57" s="194" t="s">
        <v>21</v>
      </c>
      <c r="D57" s="147"/>
      <c r="E57" s="194" t="s">
        <v>22</v>
      </c>
      <c r="F57" s="147"/>
      <c r="G57" s="147"/>
      <c r="H57" s="147"/>
      <c r="I57" s="147"/>
      <c r="J57" s="147"/>
    </row>
    <row r="58" spans="2:10" s="145" customFormat="1" x14ac:dyDescent="0.35">
      <c r="B58" s="147"/>
      <c r="C58" s="147" t="s">
        <v>23</v>
      </c>
      <c r="D58" s="147"/>
      <c r="E58" s="147" t="s">
        <v>18</v>
      </c>
      <c r="F58" s="147"/>
      <c r="G58" s="147"/>
      <c r="H58" s="147"/>
      <c r="I58" s="147"/>
      <c r="J58" s="147"/>
    </row>
    <row r="59" spans="2:10" s="145" customFormat="1" x14ac:dyDescent="0.35">
      <c r="B59" s="147"/>
      <c r="C59" s="147" t="s">
        <v>24</v>
      </c>
      <c r="D59" s="147"/>
      <c r="E59" s="147" t="s">
        <v>25</v>
      </c>
      <c r="F59" s="147"/>
      <c r="G59" s="147"/>
      <c r="H59" s="147"/>
      <c r="I59" s="147"/>
      <c r="J59" s="147"/>
    </row>
    <row r="60" spans="2:10" s="145" customFormat="1" x14ac:dyDescent="0.35">
      <c r="B60" s="147"/>
      <c r="C60" s="147"/>
      <c r="D60" s="147"/>
      <c r="E60" s="147"/>
      <c r="F60" s="147"/>
      <c r="G60" s="147"/>
      <c r="H60" s="147"/>
      <c r="I60" s="147"/>
      <c r="J60" s="147"/>
    </row>
    <row r="61" spans="2:10" s="145" customFormat="1" x14ac:dyDescent="0.35">
      <c r="B61" s="147"/>
      <c r="C61" s="194" t="s">
        <v>26</v>
      </c>
      <c r="D61" s="147"/>
      <c r="E61" s="194" t="s">
        <v>27</v>
      </c>
      <c r="F61" s="147"/>
      <c r="G61" s="147"/>
      <c r="H61" s="147"/>
      <c r="I61" s="147"/>
      <c r="J61" s="147"/>
    </row>
    <row r="62" spans="2:10" s="145" customFormat="1" x14ac:dyDescent="0.35">
      <c r="B62" s="147"/>
      <c r="C62" s="147" t="s">
        <v>28</v>
      </c>
      <c r="D62" s="147"/>
      <c r="E62" s="147" t="s">
        <v>29</v>
      </c>
      <c r="F62" s="147"/>
      <c r="G62" s="147"/>
      <c r="H62" s="147"/>
      <c r="I62" s="147"/>
      <c r="J62" s="147"/>
    </row>
    <row r="63" spans="2:10" s="145" customFormat="1" x14ac:dyDescent="0.35">
      <c r="B63" s="147"/>
      <c r="C63" s="147"/>
      <c r="D63" s="147"/>
      <c r="E63" s="147" t="s">
        <v>30</v>
      </c>
      <c r="F63" s="147"/>
      <c r="G63" s="147"/>
      <c r="H63" s="147"/>
      <c r="I63" s="147"/>
      <c r="J63" s="147"/>
    </row>
    <row r="64" spans="2:10" s="145" customFormat="1" x14ac:dyDescent="0.35">
      <c r="B64" s="147"/>
      <c r="C64" s="194" t="s">
        <v>31</v>
      </c>
      <c r="D64" s="147"/>
      <c r="E64" s="147"/>
      <c r="F64" s="147"/>
      <c r="G64" s="147"/>
      <c r="H64" s="147"/>
      <c r="I64" s="147"/>
      <c r="J64" s="147"/>
    </row>
    <row r="65" spans="2:10" s="145" customFormat="1" x14ac:dyDescent="0.35">
      <c r="B65" s="147"/>
      <c r="C65" s="147" t="s">
        <v>32</v>
      </c>
      <c r="D65" s="147"/>
      <c r="E65" s="147"/>
      <c r="F65" s="147"/>
      <c r="G65" s="147"/>
      <c r="H65" s="147"/>
      <c r="I65" s="147"/>
      <c r="J65" s="147"/>
    </row>
    <row r="66" spans="2:10" s="145" customFormat="1" x14ac:dyDescent="0.35">
      <c r="B66" s="147"/>
      <c r="C66" s="147" t="s">
        <v>33</v>
      </c>
      <c r="D66" s="147"/>
      <c r="E66" s="147"/>
      <c r="F66" s="147"/>
      <c r="G66" s="147"/>
      <c r="H66" s="147"/>
      <c r="I66" s="147"/>
      <c r="J66" s="147"/>
    </row>
    <row r="67" spans="2:10" s="145" customFormat="1" x14ac:dyDescent="0.35">
      <c r="B67" s="147"/>
      <c r="C67" s="147"/>
      <c r="D67" s="147"/>
      <c r="E67" s="147"/>
      <c r="F67" s="147"/>
      <c r="G67" s="147"/>
      <c r="H67" s="147"/>
      <c r="I67" s="147"/>
      <c r="J67" s="147"/>
    </row>
    <row r="68" spans="2:10" s="145" customFormat="1" x14ac:dyDescent="0.35">
      <c r="B68" s="147"/>
      <c r="C68" s="147"/>
      <c r="D68" s="147"/>
      <c r="E68" s="147"/>
      <c r="F68" s="147"/>
      <c r="G68" s="147"/>
      <c r="H68" s="147"/>
      <c r="I68" s="147"/>
      <c r="J68" s="147"/>
    </row>
    <row r="69" spans="2:10" s="145" customFormat="1" x14ac:dyDescent="0.35">
      <c r="B69" s="147"/>
      <c r="C69" s="147"/>
      <c r="D69" s="147"/>
      <c r="E69" s="147"/>
      <c r="F69" s="147"/>
      <c r="G69" s="147"/>
      <c r="H69" s="147"/>
      <c r="I69" s="147"/>
      <c r="J69" s="147"/>
    </row>
    <row r="70" spans="2:10" s="145" customFormat="1" x14ac:dyDescent="0.35">
      <c r="B70" s="147"/>
      <c r="C70" s="147"/>
      <c r="D70" s="147"/>
      <c r="E70" s="147"/>
      <c r="F70" s="147"/>
      <c r="G70" s="147"/>
      <c r="H70" s="147"/>
      <c r="I70" s="147"/>
      <c r="J70" s="147"/>
    </row>
    <row r="71" spans="2:10" s="145" customFormat="1" x14ac:dyDescent="0.35"/>
    <row r="72" spans="2:10" s="145" customFormat="1" x14ac:dyDescent="0.35"/>
    <row r="73" spans="2:10" s="145" customFormat="1" x14ac:dyDescent="0.35"/>
    <row r="74" spans="2:10" s="145" customFormat="1" x14ac:dyDescent="0.35"/>
    <row r="75" spans="2:10" s="145" customFormat="1" x14ac:dyDescent="0.35"/>
    <row r="76" spans="2:10" s="145" customFormat="1" x14ac:dyDescent="0.35"/>
    <row r="77" spans="2:10" s="145" customFormat="1" x14ac:dyDescent="0.35"/>
    <row r="78" spans="2:10" s="145" customFormat="1" x14ac:dyDescent="0.35"/>
    <row r="79" spans="2:10" s="145" customFormat="1" x14ac:dyDescent="0.35"/>
    <row r="80" spans="2:10" s="145" customFormat="1" x14ac:dyDescent="0.35"/>
    <row r="81" s="145" customFormat="1" x14ac:dyDescent="0.35"/>
    <row r="82" s="145" customFormat="1" x14ac:dyDescent="0.35"/>
    <row r="83" s="145" customFormat="1" x14ac:dyDescent="0.35"/>
    <row r="84" s="145" customFormat="1" x14ac:dyDescent="0.35"/>
    <row r="85" s="145" customFormat="1" x14ac:dyDescent="0.35"/>
    <row r="86" s="145" customFormat="1" x14ac:dyDescent="0.35"/>
    <row r="87" s="145" customFormat="1" x14ac:dyDescent="0.35"/>
    <row r="88" s="145" customFormat="1" x14ac:dyDescent="0.35"/>
    <row r="89" s="145" customFormat="1" x14ac:dyDescent="0.35"/>
    <row r="90" s="145" customFormat="1" x14ac:dyDescent="0.35"/>
    <row r="91" s="145" customFormat="1" x14ac:dyDescent="0.35"/>
    <row r="92" s="145" customFormat="1" x14ac:dyDescent="0.35"/>
    <row r="93" s="145" customFormat="1" x14ac:dyDescent="0.35"/>
    <row r="94" s="145" customFormat="1" x14ac:dyDescent="0.35"/>
    <row r="95" s="145" customFormat="1" x14ac:dyDescent="0.35"/>
    <row r="96" s="145" customFormat="1" x14ac:dyDescent="0.35"/>
    <row r="97" s="145" customFormat="1" x14ac:dyDescent="0.35"/>
    <row r="98" s="145" customFormat="1" x14ac:dyDescent="0.35"/>
    <row r="99" s="145" customFormat="1" x14ac:dyDescent="0.35"/>
    <row r="100" s="145" customFormat="1" x14ac:dyDescent="0.35"/>
    <row r="101" s="145" customFormat="1" x14ac:dyDescent="0.35"/>
    <row r="102" s="145" customFormat="1" x14ac:dyDescent="0.35"/>
    <row r="103" s="145" customFormat="1" x14ac:dyDescent="0.35"/>
    <row r="104" s="145" customFormat="1" x14ac:dyDescent="0.35"/>
    <row r="105" s="145" customFormat="1" x14ac:dyDescent="0.35"/>
    <row r="106" s="145" customFormat="1" x14ac:dyDescent="0.35"/>
    <row r="107" s="145" customFormat="1" x14ac:dyDescent="0.35"/>
    <row r="108" s="145" customFormat="1" x14ac:dyDescent="0.35"/>
    <row r="109" s="145" customFormat="1" x14ac:dyDescent="0.35"/>
    <row r="110" s="145" customFormat="1" ht="2.15" customHeight="1" x14ac:dyDescent="0.35"/>
    <row r="111" s="145" customFormat="1" x14ac:dyDescent="0.35"/>
    <row r="112" s="145" customFormat="1" x14ac:dyDescent="0.35"/>
    <row r="113" s="145" customFormat="1" x14ac:dyDescent="0.35"/>
    <row r="114" s="145" customFormat="1" x14ac:dyDescent="0.35"/>
    <row r="115" s="145" customFormat="1" x14ac:dyDescent="0.35"/>
    <row r="116" s="145" customFormat="1" x14ac:dyDescent="0.35"/>
    <row r="117" s="145" customFormat="1" x14ac:dyDescent="0.35"/>
    <row r="118" s="145" customFormat="1" x14ac:dyDescent="0.35"/>
    <row r="119" s="145" customFormat="1" x14ac:dyDescent="0.35"/>
    <row r="120" s="145" customFormat="1" x14ac:dyDescent="0.35"/>
    <row r="121" s="145" customFormat="1" x14ac:dyDescent="0.35"/>
    <row r="122" s="145" customFormat="1" x14ac:dyDescent="0.35"/>
    <row r="123" s="145" customFormat="1" x14ac:dyDescent="0.35"/>
    <row r="124" s="145" customFormat="1" x14ac:dyDescent="0.35"/>
    <row r="125" s="145" customFormat="1" x14ac:dyDescent="0.35"/>
    <row r="126" s="145" customFormat="1" x14ac:dyDescent="0.35"/>
    <row r="127" s="145" customFormat="1" x14ac:dyDescent="0.35"/>
    <row r="128" s="145" customFormat="1" x14ac:dyDescent="0.35"/>
    <row r="129" s="145" customFormat="1" x14ac:dyDescent="0.35"/>
    <row r="130" s="145" customFormat="1" x14ac:dyDescent="0.35"/>
    <row r="131" s="145" customFormat="1" x14ac:dyDescent="0.35"/>
    <row r="132" s="145" customFormat="1" x14ac:dyDescent="0.35"/>
    <row r="133" s="145" customFormat="1" x14ac:dyDescent="0.35"/>
    <row r="134" s="145" customFormat="1" x14ac:dyDescent="0.35"/>
    <row r="135" s="145" customFormat="1" x14ac:dyDescent="0.35"/>
    <row r="136" s="145" customFormat="1" x14ac:dyDescent="0.35"/>
    <row r="137" s="145" customFormat="1" x14ac:dyDescent="0.35"/>
    <row r="138" s="145" customFormat="1" x14ac:dyDescent="0.35"/>
    <row r="139" s="145" customFormat="1" x14ac:dyDescent="0.35"/>
    <row r="140" s="145" customFormat="1" x14ac:dyDescent="0.35"/>
    <row r="141" s="145" customFormat="1" x14ac:dyDescent="0.35"/>
    <row r="142" s="145" customFormat="1" x14ac:dyDescent="0.35"/>
    <row r="143" s="145" customFormat="1" x14ac:dyDescent="0.35"/>
    <row r="144" s="145" customFormat="1" x14ac:dyDescent="0.35"/>
    <row r="145" s="145" customFormat="1" x14ac:dyDescent="0.35"/>
    <row r="146" s="145" customFormat="1" x14ac:dyDescent="0.35"/>
    <row r="147" s="145" customFormat="1" x14ac:dyDescent="0.35"/>
    <row r="148" s="145" customFormat="1" x14ac:dyDescent="0.35"/>
    <row r="149" s="145" customFormat="1" x14ac:dyDescent="0.35"/>
    <row r="150" s="145" customFormat="1" x14ac:dyDescent="0.35"/>
    <row r="151" s="145" customFormat="1" x14ac:dyDescent="0.35"/>
    <row r="152" s="145" customFormat="1" x14ac:dyDescent="0.35"/>
    <row r="153" s="145" customFormat="1" x14ac:dyDescent="0.35"/>
    <row r="154" s="145" customFormat="1" x14ac:dyDescent="0.35"/>
    <row r="155" s="145" customFormat="1" x14ac:dyDescent="0.35"/>
    <row r="156" s="145" customFormat="1" x14ac:dyDescent="0.35"/>
    <row r="157" s="145" customFormat="1" x14ac:dyDescent="0.35"/>
    <row r="158" s="145" customFormat="1" x14ac:dyDescent="0.35"/>
    <row r="159" s="145" customFormat="1" x14ac:dyDescent="0.35"/>
    <row r="160" s="145" customFormat="1" x14ac:dyDescent="0.35"/>
    <row r="161" s="145" customFormat="1" x14ac:dyDescent="0.35"/>
    <row r="162" s="145" customFormat="1" x14ac:dyDescent="0.35"/>
    <row r="163" s="145" customFormat="1" x14ac:dyDescent="0.35"/>
    <row r="164" s="145" customFormat="1" x14ac:dyDescent="0.35"/>
    <row r="165" s="145" customFormat="1" x14ac:dyDescent="0.35"/>
  </sheetData>
  <mergeCells count="18">
    <mergeCell ref="B9:P9"/>
    <mergeCell ref="B3:P3"/>
    <mergeCell ref="B4:P4"/>
    <mergeCell ref="B5:P5"/>
    <mergeCell ref="B7:P7"/>
    <mergeCell ref="B8:P8"/>
    <mergeCell ref="B45:J47"/>
    <mergeCell ref="B48:J48"/>
    <mergeCell ref="D50:G50"/>
    <mergeCell ref="B12:P12"/>
    <mergeCell ref="B16:P23"/>
    <mergeCell ref="B25:J25"/>
    <mergeCell ref="B26:J27"/>
    <mergeCell ref="B29:E33"/>
    <mergeCell ref="G29:J33"/>
    <mergeCell ref="B35:J35"/>
    <mergeCell ref="B37:J40"/>
    <mergeCell ref="B41:J44"/>
  </mergeCells>
  <pageMargins left="0.7" right="0.7" top="0.75" bottom="0.75" header="0.3" footer="0.3"/>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5A483-4FA0-411D-93A8-F430783894EE}">
  <sheetPr>
    <tabColor theme="3" tint="-0.249977111117893"/>
  </sheetPr>
  <dimension ref="A1:BL603"/>
  <sheetViews>
    <sheetView zoomScale="85" zoomScaleNormal="85" zoomScalePageLayoutView="150" workbookViewId="0">
      <selection activeCell="M25" sqref="M25"/>
    </sheetView>
  </sheetViews>
  <sheetFormatPr defaultColWidth="8.6328125" defaultRowHeight="13" x14ac:dyDescent="0.3"/>
  <cols>
    <col min="1" max="1" width="2.08984375" style="11" customWidth="1"/>
    <col min="2" max="2" width="3.08984375" style="2" customWidth="1"/>
    <col min="3" max="3" width="3.36328125" style="2" customWidth="1"/>
    <col min="4" max="4" width="49" style="2" customWidth="1"/>
    <col min="5" max="5" width="10" style="4" customWidth="1"/>
    <col min="6" max="6" width="5.6328125" style="4" customWidth="1"/>
    <col min="7" max="7" width="10" style="4" customWidth="1"/>
    <col min="8" max="8" width="4.6328125" style="4" customWidth="1"/>
    <col min="9" max="9" width="9.08984375" style="4" customWidth="1"/>
    <col min="10" max="10" width="4.6328125" style="4" customWidth="1"/>
    <col min="11" max="64" width="8.6328125" style="11"/>
    <col min="65" max="16384" width="8.6328125" style="2"/>
  </cols>
  <sheetData>
    <row r="1" spans="1:64" s="3" customFormat="1" ht="46.4" customHeight="1" thickBot="1" x14ac:dyDescent="0.4">
      <c r="A1" s="9"/>
      <c r="B1" s="17"/>
      <c r="C1" s="18"/>
      <c r="D1" s="18" t="s">
        <v>0</v>
      </c>
      <c r="E1" s="19"/>
      <c r="F1" s="19"/>
      <c r="G1" s="19"/>
      <c r="H1" s="19"/>
      <c r="I1" s="19"/>
      <c r="J1" s="1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row>
    <row r="2" spans="1:64" s="9" customFormat="1" ht="23.25" customHeight="1" thickBot="1" x14ac:dyDescent="0.4">
      <c r="D2" s="15"/>
      <c r="E2" s="16"/>
      <c r="F2" s="16"/>
      <c r="G2" s="16"/>
      <c r="H2" s="16"/>
      <c r="I2" s="16"/>
      <c r="J2" s="16"/>
    </row>
    <row r="3" spans="1:64" s="3" customFormat="1" ht="13.5" thickTop="1" x14ac:dyDescent="0.35">
      <c r="A3" s="9"/>
      <c r="B3" s="56"/>
      <c r="C3" s="56"/>
      <c r="D3" s="57"/>
      <c r="E3" s="58"/>
      <c r="F3" s="58"/>
      <c r="G3" s="58"/>
      <c r="H3" s="58"/>
      <c r="I3" s="58"/>
      <c r="J3" s="58"/>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row>
    <row r="4" spans="1:64" s="7" customFormat="1" ht="18" customHeight="1" x14ac:dyDescent="0.55000000000000004">
      <c r="A4" s="10"/>
      <c r="B4" s="149" t="s">
        <v>34</v>
      </c>
      <c r="C4" s="43"/>
      <c r="D4" s="43"/>
      <c r="E4" s="44"/>
      <c r="F4" s="44"/>
      <c r="G4" s="44"/>
      <c r="H4" s="44"/>
      <c r="I4" s="44"/>
      <c r="J4" s="44"/>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ht="13.5" thickBot="1" x14ac:dyDescent="0.35">
      <c r="B5" s="20"/>
      <c r="C5" s="21"/>
      <c r="D5" s="21"/>
      <c r="E5" s="22"/>
      <c r="F5" s="22"/>
      <c r="G5" s="22"/>
      <c r="H5" s="22"/>
      <c r="I5" s="22"/>
      <c r="J5" s="22"/>
    </row>
    <row r="6" spans="1:64" s="9" customFormat="1" ht="23.25" customHeight="1" thickTop="1" thickBot="1" x14ac:dyDescent="0.4">
      <c r="D6" s="15"/>
      <c r="E6" s="16"/>
      <c r="F6" s="16"/>
      <c r="G6" s="16"/>
      <c r="H6" s="16"/>
      <c r="I6" s="16"/>
      <c r="J6" s="16"/>
    </row>
    <row r="7" spans="1:64" ht="13.5" thickTop="1" x14ac:dyDescent="0.3">
      <c r="B7" s="28"/>
      <c r="C7" s="28"/>
      <c r="D7" s="28"/>
      <c r="E7" s="64">
        <v>2012</v>
      </c>
      <c r="F7" s="65"/>
      <c r="G7" s="64">
        <v>2013</v>
      </c>
      <c r="H7" s="65"/>
      <c r="I7" s="64">
        <v>2014</v>
      </c>
      <c r="J7" s="65"/>
    </row>
    <row r="8" spans="1:64" x14ac:dyDescent="0.3">
      <c r="B8" s="5" t="s">
        <v>35</v>
      </c>
      <c r="C8" s="47"/>
      <c r="D8" s="47"/>
      <c r="E8" s="48"/>
      <c r="F8" s="48"/>
      <c r="G8" s="48"/>
      <c r="H8" s="48"/>
      <c r="I8" s="48"/>
      <c r="J8" s="48"/>
      <c r="K8" s="11" t="s">
        <v>36</v>
      </c>
    </row>
    <row r="9" spans="1:64" x14ac:dyDescent="0.3">
      <c r="B9" s="26" t="s">
        <v>37</v>
      </c>
      <c r="C9" s="23"/>
      <c r="D9" s="23"/>
      <c r="E9" s="139">
        <f>E56/E70</f>
        <v>1.4958486845519174</v>
      </c>
      <c r="F9" s="139"/>
      <c r="G9" s="139">
        <f>G56/G70</f>
        <v>1.6786385084062485</v>
      </c>
      <c r="H9" s="139"/>
      <c r="I9" s="139">
        <f>I56/I70</f>
        <v>1.0801128483167317</v>
      </c>
      <c r="J9" s="139"/>
    </row>
    <row r="10" spans="1:64" x14ac:dyDescent="0.3">
      <c r="B10" s="26" t="s">
        <v>38</v>
      </c>
      <c r="C10" s="23"/>
      <c r="D10" s="23"/>
      <c r="E10" s="139"/>
      <c r="F10" s="139"/>
      <c r="G10" s="139"/>
      <c r="H10" s="139"/>
      <c r="I10" s="139"/>
      <c r="J10" s="139"/>
    </row>
    <row r="11" spans="1:64" x14ac:dyDescent="0.3">
      <c r="B11" s="26" t="s">
        <v>39</v>
      </c>
      <c r="C11" s="23"/>
      <c r="D11" s="23"/>
      <c r="E11" s="139"/>
      <c r="F11" s="139"/>
      <c r="G11" s="139"/>
      <c r="H11" s="139"/>
      <c r="I11" s="139"/>
      <c r="J11" s="139"/>
    </row>
    <row r="12" spans="1:64" x14ac:dyDescent="0.3">
      <c r="B12" s="26" t="s">
        <v>40</v>
      </c>
      <c r="C12" s="23"/>
      <c r="D12" s="23"/>
      <c r="E12" s="139"/>
      <c r="F12" s="139"/>
      <c r="G12" s="139"/>
      <c r="H12" s="139"/>
      <c r="I12" s="139"/>
      <c r="J12" s="139"/>
    </row>
    <row r="13" spans="1:64" x14ac:dyDescent="0.3">
      <c r="B13" s="26"/>
      <c r="C13" s="23"/>
      <c r="D13" s="23"/>
      <c r="E13" s="139"/>
      <c r="F13" s="139"/>
      <c r="G13" s="139"/>
      <c r="H13" s="139"/>
      <c r="I13" s="139"/>
      <c r="J13" s="139"/>
    </row>
    <row r="14" spans="1:64" x14ac:dyDescent="0.3">
      <c r="B14" s="5" t="s">
        <v>41</v>
      </c>
      <c r="C14" s="47"/>
      <c r="D14" s="47"/>
      <c r="E14" s="140"/>
      <c r="F14" s="140"/>
      <c r="G14" s="140"/>
      <c r="H14" s="140"/>
      <c r="I14" s="140"/>
      <c r="J14" s="140"/>
    </row>
    <row r="15" spans="1:64" x14ac:dyDescent="0.3">
      <c r="B15" s="26" t="s">
        <v>42</v>
      </c>
      <c r="C15" s="23"/>
      <c r="D15" s="23"/>
      <c r="E15" s="139"/>
      <c r="F15" s="139"/>
      <c r="G15" s="139"/>
      <c r="H15" s="139"/>
      <c r="I15" s="139"/>
      <c r="J15" s="139"/>
    </row>
    <row r="16" spans="1:64" x14ac:dyDescent="0.3">
      <c r="B16" s="26" t="s">
        <v>43</v>
      </c>
      <c r="C16" s="23"/>
      <c r="D16" s="23"/>
      <c r="E16" s="139"/>
      <c r="F16" s="139"/>
      <c r="G16" s="139"/>
      <c r="H16" s="139"/>
      <c r="I16" s="139"/>
      <c r="J16" s="139"/>
    </row>
    <row r="17" spans="2:10" x14ac:dyDescent="0.3">
      <c r="B17" s="26" t="s">
        <v>44</v>
      </c>
      <c r="C17" s="23"/>
      <c r="D17" s="23"/>
      <c r="E17" s="139"/>
      <c r="F17" s="139"/>
      <c r="G17" s="139"/>
      <c r="H17" s="139"/>
      <c r="I17" s="139"/>
      <c r="J17" s="139"/>
    </row>
    <row r="18" spans="2:10" x14ac:dyDescent="0.3">
      <c r="B18" s="26" t="s">
        <v>45</v>
      </c>
      <c r="C18" s="23"/>
      <c r="D18" s="23"/>
      <c r="E18" s="139"/>
      <c r="F18" s="139"/>
      <c r="G18" s="139"/>
      <c r="H18" s="139"/>
      <c r="I18" s="139"/>
      <c r="J18" s="139"/>
    </row>
    <row r="19" spans="2:10" x14ac:dyDescent="0.3">
      <c r="B19" s="26" t="s">
        <v>46</v>
      </c>
      <c r="C19" s="23"/>
      <c r="D19" s="23"/>
      <c r="E19" s="139"/>
      <c r="F19" s="139"/>
      <c r="G19" s="139"/>
      <c r="H19" s="139"/>
      <c r="I19" s="139"/>
      <c r="J19" s="139"/>
    </row>
    <row r="20" spans="2:10" x14ac:dyDescent="0.3">
      <c r="B20" s="26"/>
      <c r="C20" s="23"/>
      <c r="D20" s="23"/>
      <c r="E20" s="139"/>
      <c r="F20" s="139"/>
      <c r="G20" s="139"/>
      <c r="H20" s="139"/>
      <c r="I20" s="139"/>
      <c r="J20" s="139"/>
    </row>
    <row r="21" spans="2:10" x14ac:dyDescent="0.3">
      <c r="B21" s="5" t="s">
        <v>47</v>
      </c>
      <c r="C21" s="47"/>
      <c r="D21" s="47"/>
      <c r="E21" s="140"/>
      <c r="F21" s="140"/>
      <c r="G21" s="140"/>
      <c r="H21" s="140"/>
      <c r="I21" s="140"/>
      <c r="J21" s="140"/>
    </row>
    <row r="22" spans="2:10" x14ac:dyDescent="0.3">
      <c r="B22" s="26" t="s">
        <v>48</v>
      </c>
      <c r="C22" s="23"/>
      <c r="D22" s="23"/>
      <c r="E22" s="139"/>
      <c r="F22" s="139"/>
      <c r="G22" s="139"/>
      <c r="H22" s="139"/>
      <c r="I22" s="139"/>
      <c r="J22" s="139"/>
    </row>
    <row r="23" spans="2:10" x14ac:dyDescent="0.3">
      <c r="B23" s="26" t="s">
        <v>49</v>
      </c>
      <c r="C23" s="23"/>
      <c r="D23" s="23"/>
      <c r="E23" s="139"/>
      <c r="F23" s="139"/>
      <c r="G23" s="139"/>
      <c r="H23" s="139"/>
      <c r="I23" s="139"/>
      <c r="J23" s="139"/>
    </row>
    <row r="24" spans="2:10" x14ac:dyDescent="0.3">
      <c r="B24" s="26" t="s">
        <v>50</v>
      </c>
      <c r="C24" s="23"/>
      <c r="D24" s="23"/>
      <c r="E24" s="139"/>
      <c r="F24" s="139"/>
      <c r="G24" s="139"/>
      <c r="H24" s="139"/>
      <c r="I24" s="139"/>
      <c r="J24" s="139"/>
    </row>
    <row r="25" spans="2:10" x14ac:dyDescent="0.3">
      <c r="B25" s="26" t="s">
        <v>51</v>
      </c>
      <c r="C25" s="23"/>
      <c r="D25" s="23"/>
      <c r="E25" s="139"/>
      <c r="F25" s="139"/>
      <c r="G25" s="139"/>
      <c r="H25" s="139"/>
      <c r="I25" s="139"/>
      <c r="J25" s="139"/>
    </row>
    <row r="26" spans="2:10" x14ac:dyDescent="0.3">
      <c r="B26" s="26" t="s">
        <v>52</v>
      </c>
      <c r="C26" s="23"/>
      <c r="D26" s="23"/>
      <c r="E26" s="139"/>
      <c r="F26" s="139"/>
      <c r="G26" s="139"/>
      <c r="H26" s="139"/>
      <c r="I26" s="139"/>
      <c r="J26" s="139"/>
    </row>
    <row r="27" spans="2:10" x14ac:dyDescent="0.3">
      <c r="B27" s="26"/>
      <c r="C27" s="23"/>
      <c r="D27" s="23"/>
      <c r="E27" s="139"/>
      <c r="F27" s="139"/>
      <c r="G27" s="139"/>
      <c r="H27" s="139"/>
      <c r="I27" s="139"/>
      <c r="J27" s="139"/>
    </row>
    <row r="28" spans="2:10" x14ac:dyDescent="0.3">
      <c r="B28" s="5" t="s">
        <v>53</v>
      </c>
      <c r="C28" s="47"/>
      <c r="D28" s="47"/>
      <c r="E28" s="140"/>
      <c r="F28" s="140"/>
      <c r="G28" s="140"/>
      <c r="H28" s="140"/>
      <c r="I28" s="140"/>
      <c r="J28" s="140"/>
    </row>
    <row r="29" spans="2:10" x14ac:dyDescent="0.3">
      <c r="B29" s="26" t="s">
        <v>54</v>
      </c>
      <c r="C29" s="23"/>
      <c r="D29" s="23"/>
      <c r="E29" s="139"/>
      <c r="F29" s="139"/>
      <c r="G29" s="139"/>
      <c r="H29" s="139"/>
      <c r="I29" s="139"/>
      <c r="J29" s="139"/>
    </row>
    <row r="30" spans="2:10" x14ac:dyDescent="0.3">
      <c r="B30" s="26" t="s">
        <v>55</v>
      </c>
      <c r="C30" s="23"/>
      <c r="D30" s="23"/>
      <c r="E30" s="139"/>
      <c r="F30" s="139"/>
      <c r="G30" s="139"/>
      <c r="H30" s="139"/>
      <c r="I30" s="139"/>
      <c r="J30" s="139"/>
    </row>
    <row r="31" spans="2:10" x14ac:dyDescent="0.3">
      <c r="B31" s="26" t="s">
        <v>56</v>
      </c>
      <c r="C31" s="23"/>
      <c r="D31" s="23"/>
      <c r="E31" s="139"/>
      <c r="F31" s="139"/>
      <c r="G31" s="139"/>
      <c r="H31" s="139"/>
      <c r="I31" s="139"/>
      <c r="J31" s="139"/>
    </row>
    <row r="32" spans="2:10" x14ac:dyDescent="0.3">
      <c r="B32" s="26" t="s">
        <v>57</v>
      </c>
      <c r="C32" s="23"/>
      <c r="D32" s="23"/>
      <c r="E32" s="139"/>
      <c r="F32" s="139"/>
      <c r="G32" s="139"/>
      <c r="H32" s="139"/>
      <c r="I32" s="139"/>
      <c r="J32" s="139"/>
    </row>
    <row r="33" spans="1:64" x14ac:dyDescent="0.3">
      <c r="B33" s="26" t="s">
        <v>58</v>
      </c>
      <c r="C33" s="23"/>
      <c r="D33" s="23"/>
      <c r="E33" s="139"/>
      <c r="F33" s="139"/>
      <c r="G33" s="139"/>
      <c r="H33" s="139"/>
      <c r="I33" s="139"/>
      <c r="J33" s="139"/>
    </row>
    <row r="34" spans="1:64" x14ac:dyDescent="0.3">
      <c r="B34" s="5" t="s">
        <v>59</v>
      </c>
      <c r="C34" s="47"/>
      <c r="D34" s="47"/>
      <c r="E34" s="140"/>
      <c r="F34" s="140"/>
      <c r="G34" s="140"/>
      <c r="H34" s="140"/>
      <c r="I34" s="140"/>
      <c r="J34" s="140"/>
    </row>
    <row r="35" spans="1:64" x14ac:dyDescent="0.3">
      <c r="B35" s="26" t="s">
        <v>60</v>
      </c>
      <c r="C35" s="23"/>
      <c r="D35" s="23"/>
      <c r="E35" s="139"/>
      <c r="F35" s="139"/>
      <c r="G35" s="139"/>
      <c r="H35" s="139"/>
      <c r="I35" s="139"/>
      <c r="J35" s="139"/>
    </row>
    <row r="36" spans="1:64" ht="13.5" thickBot="1" x14ac:dyDescent="0.35">
      <c r="B36" s="20"/>
      <c r="C36" s="21"/>
      <c r="D36" s="21"/>
      <c r="E36" s="141"/>
      <c r="F36" s="141"/>
      <c r="G36" s="141"/>
      <c r="H36" s="141"/>
      <c r="I36" s="141"/>
      <c r="J36" s="141"/>
    </row>
    <row r="37" spans="1:64" s="53" customFormat="1" ht="32" thickTop="1" thickBot="1" x14ac:dyDescent="0.75">
      <c r="A37" s="11"/>
      <c r="B37" s="159"/>
      <c r="C37" s="158"/>
      <c r="D37" s="158"/>
      <c r="E37" s="160"/>
      <c r="F37" s="160"/>
      <c r="G37" s="160"/>
      <c r="H37" s="160"/>
      <c r="I37" s="160"/>
      <c r="J37" s="160"/>
    </row>
    <row r="38" spans="1:64" ht="13.5" thickTop="1" x14ac:dyDescent="0.3">
      <c r="B38" s="59"/>
      <c r="C38" s="60"/>
      <c r="D38" s="60"/>
      <c r="E38" s="61"/>
      <c r="F38" s="61"/>
      <c r="G38" s="61"/>
      <c r="H38" s="61"/>
      <c r="I38" s="61"/>
      <c r="J38" s="61"/>
    </row>
    <row r="39" spans="1:64" s="7" customFormat="1" ht="23.5" x14ac:dyDescent="0.55000000000000004">
      <c r="A39" s="10"/>
      <c r="B39" s="43" t="s">
        <v>61</v>
      </c>
      <c r="C39" s="43"/>
      <c r="D39" s="43"/>
      <c r="E39" s="44"/>
      <c r="F39" s="44"/>
      <c r="G39" s="44"/>
      <c r="H39" s="44"/>
      <c r="I39" s="44"/>
      <c r="J39" s="44"/>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row>
    <row r="40" spans="1:64" s="7" customFormat="1" ht="24" thickBot="1" x14ac:dyDescent="0.6">
      <c r="A40" s="10"/>
      <c r="B40" s="62"/>
      <c r="C40" s="62"/>
      <c r="D40" s="62"/>
      <c r="E40" s="63"/>
      <c r="F40" s="63"/>
      <c r="G40" s="63"/>
      <c r="H40" s="63"/>
      <c r="I40" s="63"/>
      <c r="J40" s="63"/>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row>
    <row r="41" spans="1:64" s="11" customFormat="1" ht="14" thickTop="1" thickBot="1" x14ac:dyDescent="0.35">
      <c r="B41" s="45"/>
      <c r="E41" s="46"/>
      <c r="F41" s="46"/>
      <c r="G41" s="46"/>
      <c r="H41" s="46"/>
      <c r="I41" s="46"/>
      <c r="J41" s="46"/>
    </row>
    <row r="42" spans="1:64" ht="13.5" thickTop="1" x14ac:dyDescent="0.3">
      <c r="B42" s="28"/>
      <c r="C42" s="28"/>
      <c r="D42" s="28"/>
      <c r="E42" s="29"/>
      <c r="F42" s="29"/>
      <c r="G42" s="29"/>
      <c r="H42" s="29"/>
      <c r="I42" s="29"/>
      <c r="J42" s="29"/>
    </row>
    <row r="43" spans="1:64" s="8" customFormat="1" ht="21" x14ac:dyDescent="0.5">
      <c r="A43" s="12"/>
      <c r="B43" s="30" t="s">
        <v>62</v>
      </c>
      <c r="C43" s="30"/>
      <c r="D43" s="30"/>
      <c r="E43" s="31"/>
      <c r="F43" s="31"/>
      <c r="G43" s="31"/>
      <c r="H43" s="31"/>
      <c r="I43" s="31"/>
      <c r="J43" s="31"/>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ht="13.5" thickBot="1" x14ac:dyDescent="0.35">
      <c r="B44" s="20"/>
      <c r="C44" s="21"/>
      <c r="D44" s="21"/>
      <c r="E44" s="22"/>
      <c r="F44" s="22"/>
      <c r="G44" s="22"/>
      <c r="H44" s="22"/>
      <c r="I44" s="22"/>
      <c r="J44" s="22"/>
    </row>
    <row r="45" spans="1:64" s="1" customFormat="1" ht="13.5" thickTop="1" x14ac:dyDescent="0.3">
      <c r="A45" s="13"/>
      <c r="B45" s="32" t="s">
        <v>63</v>
      </c>
      <c r="C45" s="32"/>
      <c r="D45" s="32"/>
      <c r="E45" s="33"/>
      <c r="F45" s="33"/>
      <c r="G45" s="33"/>
      <c r="H45" s="33"/>
      <c r="I45" s="33"/>
      <c r="J45" s="3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row>
    <row r="46" spans="1:64" s="1" customFormat="1" x14ac:dyDescent="0.3">
      <c r="A46" s="13"/>
      <c r="B46" s="34" t="s">
        <v>64</v>
      </c>
      <c r="C46" s="32"/>
      <c r="D46" s="32"/>
      <c r="E46" s="155">
        <v>2012</v>
      </c>
      <c r="F46" s="25"/>
      <c r="G46" s="155">
        <v>2013</v>
      </c>
      <c r="H46" s="157"/>
      <c r="I46" s="155">
        <v>2014</v>
      </c>
      <c r="J46" s="157"/>
      <c r="K46" s="13"/>
      <c r="L46" s="11"/>
      <c r="M46" s="11"/>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row>
    <row r="47" spans="1:64" ht="13.5" customHeight="1" x14ac:dyDescent="0.3">
      <c r="B47" s="50" t="s">
        <v>65</v>
      </c>
      <c r="C47" s="50"/>
      <c r="D47" s="50"/>
      <c r="E47" s="51"/>
      <c r="F47" s="51"/>
      <c r="G47" s="51"/>
      <c r="H47" s="51"/>
      <c r="I47" s="51"/>
      <c r="J47" s="51"/>
    </row>
    <row r="48" spans="1:64" x14ac:dyDescent="0.3">
      <c r="B48" s="23" t="s">
        <v>66</v>
      </c>
      <c r="C48" s="23"/>
      <c r="D48" s="23"/>
      <c r="E48" s="35"/>
      <c r="F48" s="35"/>
      <c r="G48" s="35"/>
      <c r="H48" s="35"/>
      <c r="I48" s="35"/>
      <c r="J48" s="35"/>
    </row>
    <row r="49" spans="1:64" x14ac:dyDescent="0.3">
      <c r="B49" s="23"/>
      <c r="C49" s="23" t="s">
        <v>67</v>
      </c>
      <c r="D49" s="156"/>
      <c r="E49" s="175">
        <v>10746</v>
      </c>
      <c r="F49" s="161">
        <f>E49/E56</f>
        <v>0.18639099439751616</v>
      </c>
      <c r="G49" s="176">
        <v>14259</v>
      </c>
      <c r="H49" s="161">
        <f>G49/G56</f>
        <v>0.19456649291815625</v>
      </c>
      <c r="I49" s="175">
        <v>13844</v>
      </c>
      <c r="J49" s="161">
        <f>I49/I56</f>
        <v>0.20201076884913396</v>
      </c>
    </row>
    <row r="50" spans="1:64" x14ac:dyDescent="0.3">
      <c r="B50" s="23"/>
      <c r="C50" s="23" t="s">
        <v>68</v>
      </c>
      <c r="D50" s="156"/>
      <c r="E50" s="177">
        <v>18383</v>
      </c>
      <c r="F50" s="161">
        <f>E50/E56</f>
        <v>0.31885591382928902</v>
      </c>
      <c r="G50" s="35">
        <v>26287</v>
      </c>
      <c r="H50" s="161">
        <f>G50/G56</f>
        <v>0.35869060939333569</v>
      </c>
      <c r="I50" s="177">
        <v>11233</v>
      </c>
      <c r="J50" s="161">
        <f>I50/I56</f>
        <v>0.163911222658359</v>
      </c>
    </row>
    <row r="51" spans="1:64" x14ac:dyDescent="0.3">
      <c r="B51" s="23"/>
      <c r="C51" s="23" t="s">
        <v>69</v>
      </c>
      <c r="D51" s="156"/>
      <c r="E51" s="177">
        <v>10930</v>
      </c>
      <c r="F51" s="161">
        <f>E51/E56</f>
        <v>0.18958250221150677</v>
      </c>
      <c r="G51" s="35">
        <v>13102</v>
      </c>
      <c r="H51" s="161">
        <f>G51/G56</f>
        <v>0.17877903010124715</v>
      </c>
      <c r="I51" s="177">
        <v>17460</v>
      </c>
      <c r="J51" s="161">
        <f>I51/I56</f>
        <v>0.25477521121828078</v>
      </c>
    </row>
    <row r="52" spans="1:64" x14ac:dyDescent="0.3">
      <c r="B52" s="23"/>
      <c r="C52" s="23" t="s">
        <v>70</v>
      </c>
      <c r="D52" s="156"/>
      <c r="E52" s="177">
        <v>791</v>
      </c>
      <c r="F52" s="161">
        <f>E52/E56</f>
        <v>1.3720014569926976E-2</v>
      </c>
      <c r="G52" s="35">
        <v>1764</v>
      </c>
      <c r="H52" s="161">
        <f>G52/G56</f>
        <v>2.4070081598122423E-2</v>
      </c>
      <c r="I52" s="177">
        <v>2111</v>
      </c>
      <c r="J52" s="161">
        <f>I52/I56</f>
        <v>3.0803577942828793E-2</v>
      </c>
    </row>
    <row r="53" spans="1:64" x14ac:dyDescent="0.3">
      <c r="B53" s="23"/>
      <c r="C53" s="23" t="s">
        <v>71</v>
      </c>
      <c r="D53" s="156"/>
      <c r="E53" s="178">
        <v>2583</v>
      </c>
      <c r="F53" s="161">
        <f>E53/E57</f>
        <v>2.8038904930418357E-2</v>
      </c>
      <c r="G53" s="4">
        <v>3453</v>
      </c>
      <c r="H53" s="161">
        <f>G53/G57</f>
        <v>3.250953255189945E-2</v>
      </c>
      <c r="I53" s="178">
        <v>4318</v>
      </c>
      <c r="J53" s="161">
        <f>I53/I57</f>
        <v>3.3174044652048984E-2</v>
      </c>
    </row>
    <row r="54" spans="1:64" x14ac:dyDescent="0.3">
      <c r="B54" s="23"/>
      <c r="C54" s="23" t="s">
        <v>72</v>
      </c>
      <c r="D54" s="156"/>
      <c r="E54" s="177">
        <v>7762</v>
      </c>
      <c r="F54" s="161">
        <f>E54/E56</f>
        <v>0.13463306332714689</v>
      </c>
      <c r="G54" s="35">
        <v>7539</v>
      </c>
      <c r="H54" s="161">
        <f>G54/G56</f>
        <v>0.10287094397292798</v>
      </c>
      <c r="I54" s="177">
        <v>9759</v>
      </c>
      <c r="J54" s="161">
        <f>I54/I56</f>
        <v>0.14240270826341364</v>
      </c>
    </row>
    <row r="55" spans="1:64" ht="13.5" thickBot="1" x14ac:dyDescent="0.35">
      <c r="B55" s="23"/>
      <c r="C55" s="23" t="s">
        <v>73</v>
      </c>
      <c r="D55" s="156"/>
      <c r="E55" s="177">
        <v>6458</v>
      </c>
      <c r="F55" s="179">
        <f>E55/E56</f>
        <v>0.11201498621060482</v>
      </c>
      <c r="G55" s="35">
        <v>6882</v>
      </c>
      <c r="H55" s="179">
        <f>G55/G56</f>
        <v>9.390606664301504E-2</v>
      </c>
      <c r="I55" s="177">
        <v>9806</v>
      </c>
      <c r="J55" s="179">
        <f>I55/I56</f>
        <v>0.14308852927872057</v>
      </c>
    </row>
    <row r="56" spans="1:64" s="1" customFormat="1" x14ac:dyDescent="0.3">
      <c r="A56" s="13"/>
      <c r="B56" s="32" t="s">
        <v>74</v>
      </c>
      <c r="C56" s="32"/>
      <c r="D56" s="165"/>
      <c r="E56" s="183">
        <f>SUM(E49:E55)</f>
        <v>57653</v>
      </c>
      <c r="F56" s="184">
        <f>E56/E62</f>
        <v>0.32745478916757542</v>
      </c>
      <c r="G56" s="180">
        <f>SUM(G49:G55)</f>
        <v>73286</v>
      </c>
      <c r="H56" s="185">
        <f>G56/G62</f>
        <v>0.35403864734299517</v>
      </c>
      <c r="I56" s="180">
        <f>SUM(I49:I55)</f>
        <v>68531</v>
      </c>
      <c r="J56" s="181">
        <f>I56/I62</f>
        <v>0.29559737576507833</v>
      </c>
      <c r="K56" s="11"/>
      <c r="L56" s="11"/>
      <c r="M56" s="11"/>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1:64" s="1" customFormat="1" x14ac:dyDescent="0.3">
      <c r="A57" s="13"/>
      <c r="B57" s="32" t="s">
        <v>75</v>
      </c>
      <c r="C57" s="32"/>
      <c r="D57" s="165"/>
      <c r="E57" s="170">
        <v>92122</v>
      </c>
      <c r="F57" s="174">
        <f>E57/E62</f>
        <v>0.52323018902217378</v>
      </c>
      <c r="G57" s="166">
        <v>106215</v>
      </c>
      <c r="H57" s="174">
        <f>G57/G62</f>
        <v>0.51311594202898547</v>
      </c>
      <c r="I57" s="166">
        <v>130162</v>
      </c>
      <c r="J57" s="174">
        <f>I57/I62</f>
        <v>0.56143271839509312</v>
      </c>
      <c r="K57" s="11"/>
      <c r="L57" s="11"/>
      <c r="M57" s="11"/>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1:64" s="1" customFormat="1" x14ac:dyDescent="0.3">
      <c r="A58" s="13"/>
      <c r="B58" s="32" t="s">
        <v>76</v>
      </c>
      <c r="C58" s="32"/>
      <c r="D58" s="165"/>
      <c r="E58" s="170">
        <v>15452</v>
      </c>
      <c r="F58" s="171">
        <f>E58/E62</f>
        <v>8.7763540530716097E-2</v>
      </c>
      <c r="G58" s="166">
        <v>16597</v>
      </c>
      <c r="H58" s="168">
        <f>G58/G62</f>
        <v>8.0178743961352661E-2</v>
      </c>
      <c r="I58" s="166">
        <v>20624</v>
      </c>
      <c r="J58" s="182">
        <f>I58/I62</f>
        <v>8.8958285706891418E-2</v>
      </c>
      <c r="K58" s="11"/>
      <c r="L58" s="11"/>
      <c r="M58" s="11"/>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1:64" s="1" customFormat="1" x14ac:dyDescent="0.3">
      <c r="A59" s="13"/>
      <c r="B59" s="32" t="s">
        <v>77</v>
      </c>
      <c r="C59" s="32"/>
      <c r="D59" s="165"/>
      <c r="E59" s="170">
        <v>1135</v>
      </c>
      <c r="F59" s="171">
        <f>E59/E62</f>
        <v>6.4465194474736462E-3</v>
      </c>
      <c r="G59" s="166">
        <v>1577</v>
      </c>
      <c r="H59" s="168">
        <f>G59/G62</f>
        <v>7.6183574879227049E-3</v>
      </c>
      <c r="I59" s="166">
        <v>4616</v>
      </c>
      <c r="J59" s="182">
        <f>I59/I62</f>
        <v>1.9910368833543968E-2</v>
      </c>
      <c r="K59" s="11"/>
      <c r="L59" s="11"/>
      <c r="M59" s="11"/>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row r="60" spans="1:64" s="1" customFormat="1" x14ac:dyDescent="0.3">
      <c r="A60" s="13"/>
      <c r="B60" s="32" t="s">
        <v>78</v>
      </c>
      <c r="C60" s="32"/>
      <c r="D60" s="165"/>
      <c r="E60" s="170">
        <v>4224</v>
      </c>
      <c r="F60" s="171">
        <f>E60/E62</f>
        <v>2.3991275899672846E-2</v>
      </c>
      <c r="G60" s="166">
        <v>4179</v>
      </c>
      <c r="H60" s="168">
        <f>G60/G62</f>
        <v>2.018840579710145E-2</v>
      </c>
      <c r="I60" s="166">
        <v>4142</v>
      </c>
      <c r="J60" s="182">
        <f>I60/I62</f>
        <v>1.7865846557309169E-2</v>
      </c>
      <c r="K60" s="11"/>
      <c r="L60" s="11"/>
      <c r="M60" s="11"/>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row>
    <row r="61" spans="1:64" s="1" customFormat="1" ht="13.5" thickBot="1" x14ac:dyDescent="0.35">
      <c r="A61" s="13"/>
      <c r="B61" s="32" t="s">
        <v>79</v>
      </c>
      <c r="C61" s="32"/>
      <c r="D61" s="165"/>
      <c r="E61" s="172">
        <v>5478</v>
      </c>
      <c r="F61" s="173">
        <f>E61/E62</f>
        <v>3.1113685932388221E-2</v>
      </c>
      <c r="G61" s="167">
        <v>5146</v>
      </c>
      <c r="H61" s="169">
        <f>G61/G62</f>
        <v>2.4859903381642512E-2</v>
      </c>
      <c r="I61" s="166">
        <v>3764</v>
      </c>
      <c r="J61" s="190">
        <f>I61/I62</f>
        <v>1.6235404742083945E-2</v>
      </c>
      <c r="K61" s="11"/>
      <c r="L61" s="11"/>
      <c r="M61" s="11"/>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row>
    <row r="62" spans="1:64" s="1" customFormat="1" ht="13.5" thickBot="1" x14ac:dyDescent="0.35">
      <c r="A62" s="13"/>
      <c r="B62" s="50"/>
      <c r="C62" s="50" t="s">
        <v>80</v>
      </c>
      <c r="D62" s="50"/>
      <c r="E62" s="162">
        <f>SUM(E56:E61)</f>
        <v>176064</v>
      </c>
      <c r="F62" s="164"/>
      <c r="G62" s="163">
        <f>SUM(G56:G61)</f>
        <v>207000</v>
      </c>
      <c r="H62" s="163"/>
      <c r="I62" s="162">
        <f>SUM(I56:I61)</f>
        <v>231839</v>
      </c>
      <c r="J62" s="164"/>
      <c r="K62" s="11"/>
      <c r="L62" s="11"/>
      <c r="M62" s="11"/>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row>
    <row r="63" spans="1:64" x14ac:dyDescent="0.3">
      <c r="B63" s="23"/>
      <c r="C63" s="23"/>
      <c r="D63" s="23"/>
      <c r="E63" s="35"/>
      <c r="F63" s="35"/>
      <c r="G63" s="35"/>
      <c r="H63" s="35"/>
      <c r="I63" s="35"/>
      <c r="J63" s="35"/>
    </row>
    <row r="64" spans="1:64" x14ac:dyDescent="0.3">
      <c r="B64" s="50" t="s">
        <v>81</v>
      </c>
      <c r="C64" s="47"/>
      <c r="D64" s="47"/>
      <c r="E64" s="51"/>
      <c r="F64" s="51"/>
      <c r="G64" s="51"/>
      <c r="H64" s="51"/>
      <c r="I64" s="51"/>
      <c r="J64" s="51"/>
    </row>
    <row r="65" spans="1:64" x14ac:dyDescent="0.3">
      <c r="B65" s="23" t="s">
        <v>82</v>
      </c>
      <c r="C65" s="23"/>
      <c r="D65" s="23"/>
      <c r="E65" s="35"/>
      <c r="F65" s="35"/>
      <c r="G65" s="35"/>
      <c r="H65" s="35"/>
      <c r="I65" s="35"/>
      <c r="J65" s="35"/>
    </row>
    <row r="66" spans="1:64" x14ac:dyDescent="0.3">
      <c r="B66" s="23"/>
      <c r="C66" s="23" t="s">
        <v>83</v>
      </c>
      <c r="D66" s="23"/>
      <c r="E66" s="35">
        <v>21175</v>
      </c>
      <c r="F66" s="35"/>
      <c r="G66" s="35">
        <v>22367</v>
      </c>
      <c r="H66" s="35"/>
      <c r="I66" s="35">
        <v>30196</v>
      </c>
      <c r="J66" s="35"/>
    </row>
    <row r="67" spans="1:64" x14ac:dyDescent="0.3">
      <c r="B67" s="23"/>
      <c r="C67" s="23" t="s">
        <v>84</v>
      </c>
      <c r="D67" s="23"/>
      <c r="E67" s="35">
        <v>11414</v>
      </c>
      <c r="F67" s="35"/>
      <c r="G67" s="35">
        <v>13856</v>
      </c>
      <c r="H67" s="35"/>
      <c r="I67" s="35">
        <v>18453</v>
      </c>
      <c r="J67" s="35"/>
    </row>
    <row r="68" spans="1:64" x14ac:dyDescent="0.3">
      <c r="B68" s="23"/>
      <c r="C68" s="23" t="s">
        <v>85</v>
      </c>
      <c r="D68" s="23"/>
      <c r="E68" s="35">
        <v>5953</v>
      </c>
      <c r="F68" s="35"/>
      <c r="G68" s="35">
        <v>7435</v>
      </c>
      <c r="H68" s="35"/>
      <c r="I68" s="35">
        <v>8491</v>
      </c>
      <c r="J68" s="35"/>
    </row>
    <row r="69" spans="1:64" x14ac:dyDescent="0.3">
      <c r="B69" s="23"/>
      <c r="C69" s="23" t="s">
        <v>86</v>
      </c>
      <c r="D69" s="23"/>
      <c r="E69" s="35">
        <v>0</v>
      </c>
      <c r="F69" s="35"/>
      <c r="G69" s="35">
        <v>0</v>
      </c>
      <c r="H69" s="35"/>
      <c r="I69" s="35">
        <v>6308</v>
      </c>
      <c r="J69" s="35"/>
    </row>
    <row r="70" spans="1:64" s="1" customFormat="1" x14ac:dyDescent="0.3">
      <c r="A70" s="13"/>
      <c r="B70" s="32" t="s">
        <v>87</v>
      </c>
      <c r="C70" s="32"/>
      <c r="D70" s="32"/>
      <c r="E70" s="37">
        <f>SUM(E66:E69)</f>
        <v>38542</v>
      </c>
      <c r="F70" s="33"/>
      <c r="G70" s="37">
        <f>SUM(G66:G69)</f>
        <v>43658</v>
      </c>
      <c r="H70" s="33"/>
      <c r="I70" s="37">
        <f>SUM(I66:I69)</f>
        <v>63448</v>
      </c>
      <c r="J70" s="33"/>
      <c r="K70" s="13"/>
      <c r="L70" s="11"/>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row>
    <row r="71" spans="1:64" s="1" customFormat="1" x14ac:dyDescent="0.3">
      <c r="A71" s="13"/>
      <c r="B71" s="32" t="s">
        <v>88</v>
      </c>
      <c r="C71" s="32"/>
      <c r="D71" s="32"/>
      <c r="E71" s="33">
        <v>2648</v>
      </c>
      <c r="F71" s="33"/>
      <c r="G71" s="33">
        <v>2625</v>
      </c>
      <c r="H71" s="33"/>
      <c r="I71" s="33">
        <v>3031</v>
      </c>
      <c r="J71" s="33"/>
      <c r="K71" s="13"/>
      <c r="L71" s="11"/>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row>
    <row r="72" spans="1:64" s="1" customFormat="1" x14ac:dyDescent="0.3">
      <c r="A72" s="13"/>
      <c r="B72" s="32" t="s">
        <v>89</v>
      </c>
      <c r="C72" s="32"/>
      <c r="D72" s="32"/>
      <c r="E72" s="33">
        <v>0</v>
      </c>
      <c r="F72" s="33"/>
      <c r="G72" s="33">
        <v>16960</v>
      </c>
      <c r="H72" s="33"/>
      <c r="I72" s="33">
        <v>28987</v>
      </c>
      <c r="J72" s="33"/>
      <c r="K72" s="13"/>
      <c r="L72" s="11"/>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row>
    <row r="73" spans="1:64" s="1" customFormat="1" x14ac:dyDescent="0.3">
      <c r="A73" s="13"/>
      <c r="B73" s="32" t="s">
        <v>90</v>
      </c>
      <c r="C73" s="32"/>
      <c r="D73" s="32"/>
      <c r="E73" s="33">
        <v>16664</v>
      </c>
      <c r="F73" s="33"/>
      <c r="G73" s="33">
        <v>20208</v>
      </c>
      <c r="H73" s="33"/>
      <c r="I73" s="33">
        <v>24826</v>
      </c>
      <c r="J73" s="33"/>
      <c r="K73" s="13"/>
      <c r="L73" s="11"/>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row>
    <row r="74" spans="1:64" s="1" customFormat="1" x14ac:dyDescent="0.3">
      <c r="A74" s="13"/>
      <c r="B74" s="32" t="s">
        <v>91</v>
      </c>
      <c r="C74" s="32"/>
      <c r="D74" s="32"/>
      <c r="E74" s="37">
        <f>SUM(E70:E73)</f>
        <v>57854</v>
      </c>
      <c r="F74" s="33"/>
      <c r="G74" s="37">
        <f>SUM(G70:G73)</f>
        <v>83451</v>
      </c>
      <c r="H74" s="33"/>
      <c r="I74" s="37">
        <f>SUM(I70:I73)</f>
        <v>120292</v>
      </c>
      <c r="J74" s="33"/>
      <c r="K74" s="13"/>
      <c r="L74" s="11"/>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row>
    <row r="75" spans="1:64" s="1" customFormat="1" x14ac:dyDescent="0.3">
      <c r="A75" s="13"/>
      <c r="B75" s="32" t="s">
        <v>92</v>
      </c>
      <c r="C75" s="32"/>
      <c r="D75" s="32"/>
      <c r="E75" s="33"/>
      <c r="F75" s="33"/>
      <c r="G75" s="33"/>
      <c r="H75" s="33"/>
      <c r="I75" s="33"/>
      <c r="J75" s="33"/>
      <c r="K75" s="13"/>
      <c r="L75" s="11"/>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row>
    <row r="76" spans="1:64" x14ac:dyDescent="0.3">
      <c r="B76" s="23"/>
      <c r="C76" s="23"/>
      <c r="D76" s="23"/>
      <c r="E76" s="35"/>
      <c r="F76" s="35"/>
      <c r="G76" s="35"/>
      <c r="H76" s="35"/>
      <c r="I76" s="35"/>
      <c r="J76" s="35"/>
    </row>
    <row r="77" spans="1:64" ht="44.15" customHeight="1" x14ac:dyDescent="0.3">
      <c r="B77" s="23"/>
      <c r="C77" s="253" t="s">
        <v>93</v>
      </c>
      <c r="D77" s="253"/>
      <c r="E77" s="35">
        <v>16422</v>
      </c>
      <c r="F77" s="35"/>
      <c r="G77" s="35">
        <v>19764</v>
      </c>
      <c r="H77" s="35"/>
      <c r="I77" s="35">
        <v>23313</v>
      </c>
      <c r="J77" s="35"/>
    </row>
    <row r="78" spans="1:64" x14ac:dyDescent="0.3">
      <c r="B78" s="23"/>
      <c r="C78" s="23" t="s">
        <v>94</v>
      </c>
      <c r="D78" s="23"/>
      <c r="E78" s="35">
        <v>499</v>
      </c>
      <c r="F78" s="35"/>
      <c r="G78" s="35">
        <v>-471</v>
      </c>
      <c r="H78" s="35"/>
      <c r="I78" s="35">
        <v>1082</v>
      </c>
      <c r="J78" s="35"/>
    </row>
    <row r="79" spans="1:64" x14ac:dyDescent="0.3">
      <c r="B79" s="23"/>
      <c r="C79" s="23" t="s">
        <v>95</v>
      </c>
      <c r="D79" s="23"/>
      <c r="E79" s="35">
        <v>101289</v>
      </c>
      <c r="F79" s="35"/>
      <c r="G79" s="35">
        <v>104256</v>
      </c>
      <c r="H79" s="35"/>
      <c r="I79" s="35">
        <v>87152</v>
      </c>
      <c r="J79" s="35"/>
    </row>
    <row r="80" spans="1:64" s="1" customFormat="1" x14ac:dyDescent="0.3">
      <c r="A80" s="13"/>
      <c r="B80" s="32" t="s">
        <v>96</v>
      </c>
      <c r="C80" s="32"/>
      <c r="D80" s="32"/>
      <c r="E80" s="37">
        <f>SUM(E77:E79)</f>
        <v>118210</v>
      </c>
      <c r="F80" s="33"/>
      <c r="G80" s="37">
        <f>SUM(G77:G79)</f>
        <v>123549</v>
      </c>
      <c r="H80" s="33"/>
      <c r="I80" s="37">
        <f>SUM(I77:I79)</f>
        <v>111547</v>
      </c>
      <c r="J80" s="33"/>
      <c r="K80" s="13"/>
      <c r="L80" s="11"/>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row>
    <row r="81" spans="1:64" s="1" customFormat="1" ht="13.5" thickBot="1" x14ac:dyDescent="0.35">
      <c r="A81" s="13"/>
      <c r="B81" s="50"/>
      <c r="C81" s="50" t="s">
        <v>97</v>
      </c>
      <c r="D81" s="50"/>
      <c r="E81" s="6">
        <f>E80+E74</f>
        <v>176064</v>
      </c>
      <c r="F81" s="52"/>
      <c r="G81" s="6">
        <f>G80+G74</f>
        <v>207000</v>
      </c>
      <c r="H81" s="52"/>
      <c r="I81" s="6">
        <f>I80+I74</f>
        <v>231839</v>
      </c>
      <c r="J81" s="52"/>
      <c r="K81" s="13"/>
      <c r="L81" s="11"/>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row>
    <row r="82" spans="1:64" ht="14" thickTop="1" thickBot="1" x14ac:dyDescent="0.35">
      <c r="B82" s="21"/>
      <c r="C82" s="21"/>
      <c r="D82" s="21"/>
      <c r="E82" s="39"/>
      <c r="F82" s="39"/>
      <c r="G82" s="39"/>
      <c r="H82" s="39"/>
      <c r="I82" s="39"/>
      <c r="J82" s="39"/>
    </row>
    <row r="83" spans="1:64" s="11" customFormat="1" ht="14" thickTop="1" thickBot="1" x14ac:dyDescent="0.35">
      <c r="B83" s="45"/>
      <c r="E83" s="46"/>
      <c r="F83" s="46"/>
      <c r="G83" s="46"/>
      <c r="H83" s="46"/>
      <c r="I83" s="46"/>
      <c r="J83" s="46"/>
    </row>
    <row r="84" spans="1:64" ht="13.5" thickTop="1" x14ac:dyDescent="0.3">
      <c r="B84" s="28"/>
      <c r="C84" s="28"/>
      <c r="D84" s="28"/>
      <c r="E84" s="29"/>
      <c r="F84" s="29"/>
      <c r="G84" s="29"/>
      <c r="H84" s="29"/>
      <c r="I84" s="29"/>
      <c r="J84" s="29"/>
    </row>
    <row r="85" spans="1:64" s="8" customFormat="1" ht="21" x14ac:dyDescent="0.5">
      <c r="A85" s="12"/>
      <c r="B85" s="30" t="s">
        <v>98</v>
      </c>
      <c r="C85" s="30"/>
      <c r="D85" s="30"/>
      <c r="E85" s="31"/>
      <c r="F85" s="31"/>
      <c r="G85" s="31"/>
      <c r="H85" s="31"/>
      <c r="I85" s="31"/>
      <c r="J85" s="31"/>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ht="13.5" thickBot="1" x14ac:dyDescent="0.35">
      <c r="B86" s="20"/>
      <c r="C86" s="21"/>
      <c r="D86" s="21"/>
      <c r="E86" s="22"/>
      <c r="F86" s="22"/>
      <c r="G86" s="22"/>
      <c r="H86" s="22"/>
      <c r="I86" s="22"/>
      <c r="J86" s="22"/>
    </row>
    <row r="87" spans="1:64" s="1" customFormat="1" ht="13.5" thickTop="1" x14ac:dyDescent="0.3">
      <c r="A87" s="13"/>
      <c r="B87" s="32" t="s">
        <v>99</v>
      </c>
      <c r="C87" s="32"/>
      <c r="D87" s="32"/>
      <c r="E87" s="33"/>
      <c r="F87" s="33"/>
      <c r="G87" s="33"/>
      <c r="H87" s="33"/>
      <c r="I87" s="33"/>
      <c r="J87" s="33"/>
      <c r="K87" s="13"/>
      <c r="L87" s="11"/>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row>
    <row r="88" spans="1:64" s="1" customFormat="1" x14ac:dyDescent="0.3">
      <c r="A88" s="13"/>
      <c r="B88" s="34" t="s">
        <v>100</v>
      </c>
      <c r="C88" s="32"/>
      <c r="D88" s="32"/>
      <c r="E88" s="155">
        <v>2012</v>
      </c>
      <c r="F88" s="25"/>
      <c r="G88" s="155">
        <v>2013</v>
      </c>
      <c r="H88" s="25"/>
      <c r="I88" s="155">
        <v>2014</v>
      </c>
      <c r="J88" s="25"/>
      <c r="K88" s="13"/>
      <c r="L88" s="11"/>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row>
    <row r="89" spans="1:64" s="1" customFormat="1" x14ac:dyDescent="0.3">
      <c r="A89" s="13"/>
      <c r="B89" s="32" t="s">
        <v>101</v>
      </c>
      <c r="C89" s="32"/>
      <c r="D89" s="32"/>
      <c r="E89" s="33">
        <v>156508</v>
      </c>
      <c r="F89" s="33"/>
      <c r="G89" s="33">
        <v>170910</v>
      </c>
      <c r="H89" s="33"/>
      <c r="I89" s="33">
        <v>182795</v>
      </c>
      <c r="J89" s="33"/>
      <c r="K89" s="13"/>
      <c r="L89" s="11"/>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row>
    <row r="90" spans="1:64" x14ac:dyDescent="0.3">
      <c r="B90" s="23" t="s">
        <v>102</v>
      </c>
      <c r="C90" s="23"/>
      <c r="D90" s="23"/>
      <c r="E90" s="36">
        <v>87846</v>
      </c>
      <c r="F90" s="35"/>
      <c r="G90" s="36">
        <v>106606</v>
      </c>
      <c r="H90" s="35"/>
      <c r="I90" s="36">
        <v>112258</v>
      </c>
      <c r="J90" s="35"/>
    </row>
    <row r="91" spans="1:64" s="1" customFormat="1" x14ac:dyDescent="0.3">
      <c r="A91" s="13"/>
      <c r="B91" s="32" t="s">
        <v>103</v>
      </c>
      <c r="C91" s="32"/>
      <c r="D91" s="32"/>
      <c r="E91" s="37">
        <f>E89-E90</f>
        <v>68662</v>
      </c>
      <c r="F91" s="33"/>
      <c r="G91" s="37">
        <f>G89-G90</f>
        <v>64304</v>
      </c>
      <c r="H91" s="33"/>
      <c r="I91" s="37">
        <f>I89-I90</f>
        <v>70537</v>
      </c>
      <c r="J91" s="33"/>
      <c r="K91" s="13"/>
      <c r="L91" s="11"/>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row>
    <row r="92" spans="1:64" x14ac:dyDescent="0.3">
      <c r="B92" s="23" t="s">
        <v>104</v>
      </c>
      <c r="C92" s="23"/>
      <c r="D92" s="23"/>
      <c r="E92" s="35">
        <v>3381</v>
      </c>
      <c r="F92" s="35"/>
      <c r="G92" s="35">
        <v>4475</v>
      </c>
      <c r="H92" s="35"/>
      <c r="I92" s="35">
        <v>6041</v>
      </c>
      <c r="J92" s="35"/>
    </row>
    <row r="93" spans="1:64" x14ac:dyDescent="0.3">
      <c r="B93" s="23" t="s">
        <v>105</v>
      </c>
      <c r="C93" s="23"/>
      <c r="D93" s="23"/>
      <c r="E93" s="35">
        <v>10040</v>
      </c>
      <c r="F93" s="35"/>
      <c r="G93" s="35">
        <v>10830</v>
      </c>
      <c r="H93" s="35"/>
      <c r="I93" s="35">
        <v>11993</v>
      </c>
      <c r="J93" s="35"/>
    </row>
    <row r="94" spans="1:64" x14ac:dyDescent="0.3">
      <c r="B94" s="23" t="s">
        <v>106</v>
      </c>
      <c r="C94" s="23"/>
      <c r="D94" s="23"/>
      <c r="E94" s="35">
        <v>0</v>
      </c>
      <c r="F94" s="35"/>
      <c r="G94" s="35">
        <v>0</v>
      </c>
      <c r="H94" s="35"/>
      <c r="I94" s="35">
        <v>0</v>
      </c>
      <c r="J94" s="35"/>
    </row>
    <row r="95" spans="1:64" x14ac:dyDescent="0.3">
      <c r="B95" s="23" t="s">
        <v>107</v>
      </c>
      <c r="C95" s="23"/>
      <c r="D95" s="23"/>
      <c r="E95" s="35">
        <v>0</v>
      </c>
      <c r="F95" s="35"/>
      <c r="G95" s="35">
        <v>0</v>
      </c>
      <c r="H95" s="35"/>
      <c r="I95" s="35">
        <v>0</v>
      </c>
      <c r="J95" s="35"/>
    </row>
    <row r="96" spans="1:64" s="1" customFormat="1" x14ac:dyDescent="0.3">
      <c r="A96" s="13"/>
      <c r="B96" s="32" t="s">
        <v>108</v>
      </c>
      <c r="C96" s="32"/>
      <c r="D96" s="32"/>
      <c r="E96" s="37">
        <f>SUM(E92:E95)</f>
        <v>13421</v>
      </c>
      <c r="F96" s="33"/>
      <c r="G96" s="37">
        <f>SUM(G92:G95)</f>
        <v>15305</v>
      </c>
      <c r="H96" s="33"/>
      <c r="I96" s="37">
        <f>SUM(I92:I95)</f>
        <v>18034</v>
      </c>
      <c r="J96" s="33"/>
      <c r="K96" s="13"/>
      <c r="L96" s="11"/>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row>
    <row r="97" spans="1:64" s="1" customFormat="1" x14ac:dyDescent="0.3">
      <c r="A97" s="13"/>
      <c r="B97" s="32" t="s">
        <v>109</v>
      </c>
      <c r="C97" s="32"/>
      <c r="D97" s="32"/>
      <c r="E97" s="33">
        <v>55241</v>
      </c>
      <c r="F97" s="33"/>
      <c r="G97" s="33">
        <v>48999</v>
      </c>
      <c r="H97" s="33"/>
      <c r="I97" s="33">
        <v>52503</v>
      </c>
      <c r="J97" s="33"/>
      <c r="K97" s="13"/>
      <c r="L97" s="11"/>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row>
    <row r="98" spans="1:64" x14ac:dyDescent="0.3">
      <c r="B98" s="23" t="s">
        <v>110</v>
      </c>
      <c r="C98" s="23"/>
      <c r="D98" s="23"/>
      <c r="E98" s="35">
        <v>522</v>
      </c>
      <c r="F98" s="35"/>
      <c r="G98" s="35">
        <v>1156</v>
      </c>
      <c r="H98" s="35"/>
      <c r="I98" s="35">
        <v>980</v>
      </c>
      <c r="J98" s="35"/>
    </row>
    <row r="99" spans="1:64" s="1" customFormat="1" x14ac:dyDescent="0.3">
      <c r="A99" s="13"/>
      <c r="B99" s="32" t="s">
        <v>111</v>
      </c>
      <c r="C99" s="32"/>
      <c r="D99" s="32"/>
      <c r="E99" s="33">
        <f>SUM(E97:E98)</f>
        <v>55763</v>
      </c>
      <c r="F99" s="33"/>
      <c r="G99" s="33">
        <f>SUM(G97:G98)</f>
        <v>50155</v>
      </c>
      <c r="H99" s="33"/>
      <c r="I99" s="33">
        <f>SUM(I97:I98)</f>
        <v>53483</v>
      </c>
      <c r="J99" s="33"/>
      <c r="K99" s="13"/>
      <c r="L99" s="11"/>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row>
    <row r="100" spans="1:64" x14ac:dyDescent="0.3">
      <c r="B100" s="23" t="s">
        <v>112</v>
      </c>
      <c r="C100" s="23"/>
      <c r="D100" s="23"/>
      <c r="E100" s="35">
        <v>14030</v>
      </c>
      <c r="F100" s="35"/>
      <c r="G100" s="35">
        <v>13118</v>
      </c>
      <c r="H100" s="35"/>
      <c r="I100" s="35">
        <v>13973</v>
      </c>
      <c r="J100" s="35"/>
    </row>
    <row r="101" spans="1:64" s="1" customFormat="1" ht="13.5" thickBot="1" x14ac:dyDescent="0.35">
      <c r="A101" s="13"/>
      <c r="B101" s="50" t="s">
        <v>113</v>
      </c>
      <c r="C101" s="50"/>
      <c r="D101" s="50"/>
      <c r="E101" s="6">
        <f>E99-E100</f>
        <v>41733</v>
      </c>
      <c r="F101" s="52"/>
      <c r="G101" s="6">
        <f>G99-G100</f>
        <v>37037</v>
      </c>
      <c r="H101" s="52"/>
      <c r="I101" s="6">
        <f>I99-I100</f>
        <v>39510</v>
      </c>
      <c r="J101" s="52"/>
      <c r="K101" s="13"/>
      <c r="L101" s="11"/>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row>
    <row r="102" spans="1:64" s="1" customFormat="1" ht="13.5" thickTop="1" x14ac:dyDescent="0.3">
      <c r="A102" s="13"/>
      <c r="B102" s="32"/>
      <c r="C102" s="32"/>
      <c r="D102" s="32"/>
      <c r="E102" s="33"/>
      <c r="F102" s="33"/>
      <c r="G102" s="33"/>
      <c r="H102" s="33"/>
      <c r="I102" s="33"/>
      <c r="J102" s="33"/>
      <c r="K102" s="13"/>
      <c r="L102" s="11"/>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row>
    <row r="103" spans="1:64" s="1" customFormat="1" ht="13.5" thickBot="1" x14ac:dyDescent="0.35">
      <c r="A103" s="13"/>
      <c r="B103" s="32" t="s">
        <v>114</v>
      </c>
      <c r="C103" s="32"/>
      <c r="D103" s="32"/>
      <c r="E103" s="40">
        <v>44.64</v>
      </c>
      <c r="F103" s="40"/>
      <c r="G103" s="40">
        <v>40.03</v>
      </c>
      <c r="H103" s="40"/>
      <c r="I103" s="40">
        <v>6.49</v>
      </c>
      <c r="J103" s="40"/>
      <c r="K103" s="13"/>
      <c r="L103" s="11"/>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row>
    <row r="104" spans="1:64" s="1" customFormat="1" ht="14" thickTop="1" thickBot="1" x14ac:dyDescent="0.35">
      <c r="A104" s="13"/>
      <c r="B104" s="32" t="s">
        <v>115</v>
      </c>
      <c r="C104" s="32"/>
      <c r="D104" s="32"/>
      <c r="E104" s="41">
        <v>44.15</v>
      </c>
      <c r="F104" s="40"/>
      <c r="G104" s="41">
        <v>39.75</v>
      </c>
      <c r="H104" s="40"/>
      <c r="I104" s="41">
        <v>6.45</v>
      </c>
      <c r="J104" s="40"/>
      <c r="K104" s="13"/>
      <c r="L104" s="11"/>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row>
    <row r="105" spans="1:64" s="1" customFormat="1" ht="13.5" thickTop="1" x14ac:dyDescent="0.3">
      <c r="A105" s="13"/>
      <c r="B105" s="32" t="s">
        <v>116</v>
      </c>
      <c r="C105" s="32"/>
      <c r="D105" s="32"/>
      <c r="E105" s="33"/>
      <c r="F105" s="33"/>
      <c r="G105" s="33"/>
      <c r="H105" s="33"/>
      <c r="I105" s="33"/>
      <c r="J105" s="33"/>
      <c r="K105" s="13"/>
      <c r="L105" s="11"/>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row>
    <row r="106" spans="1:64" s="1" customFormat="1" ht="13.5" thickBot="1" x14ac:dyDescent="0.35">
      <c r="A106" s="13"/>
      <c r="B106" s="32"/>
      <c r="C106" s="32" t="s">
        <v>117</v>
      </c>
      <c r="D106" s="32"/>
      <c r="E106" s="33">
        <v>934818</v>
      </c>
      <c r="F106" s="33"/>
      <c r="G106" s="33">
        <v>925331</v>
      </c>
      <c r="H106" s="33"/>
      <c r="I106" s="33">
        <v>6085572</v>
      </c>
      <c r="J106" s="33"/>
      <c r="K106" s="13"/>
      <c r="L106" s="11"/>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row>
    <row r="107" spans="1:64" s="1" customFormat="1" ht="14" thickTop="1" thickBot="1" x14ac:dyDescent="0.35">
      <c r="A107" s="13"/>
      <c r="B107" s="32"/>
      <c r="C107" s="32" t="s">
        <v>118</v>
      </c>
      <c r="D107" s="32"/>
      <c r="E107" s="42">
        <v>945355</v>
      </c>
      <c r="F107" s="33"/>
      <c r="G107" s="42">
        <v>931662</v>
      </c>
      <c r="H107" s="33"/>
      <c r="I107" s="42">
        <v>6122663</v>
      </c>
      <c r="J107" s="33"/>
      <c r="K107" s="13"/>
      <c r="L107" s="11"/>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row>
    <row r="108" spans="1:64" ht="14" thickTop="1" thickBot="1" x14ac:dyDescent="0.35">
      <c r="B108" s="21"/>
      <c r="C108" s="21"/>
      <c r="D108" s="21"/>
      <c r="E108" s="39"/>
      <c r="F108" s="39"/>
      <c r="G108" s="39"/>
      <c r="H108" s="39"/>
      <c r="I108" s="39"/>
      <c r="J108" s="39"/>
    </row>
    <row r="109" spans="1:64" s="11" customFormat="1" ht="13.5" thickTop="1" x14ac:dyDescent="0.3">
      <c r="E109" s="14"/>
      <c r="F109" s="14"/>
      <c r="G109" s="14"/>
      <c r="H109" s="14"/>
      <c r="I109" s="14"/>
      <c r="J109" s="14"/>
    </row>
    <row r="110" spans="1:64" s="11" customFormat="1" x14ac:dyDescent="0.3">
      <c r="E110" s="14"/>
      <c r="F110" s="14"/>
      <c r="G110" s="14"/>
      <c r="H110" s="14"/>
      <c r="I110" s="14"/>
      <c r="J110" s="14"/>
    </row>
    <row r="111" spans="1:64" s="11" customFormat="1" x14ac:dyDescent="0.3">
      <c r="E111" s="14"/>
      <c r="F111" s="14"/>
      <c r="G111" s="14"/>
      <c r="H111" s="14"/>
      <c r="I111" s="14"/>
      <c r="J111" s="14"/>
    </row>
    <row r="112" spans="1:64" s="11" customFormat="1" x14ac:dyDescent="0.3">
      <c r="E112" s="14"/>
      <c r="F112" s="14"/>
      <c r="G112" s="14"/>
      <c r="H112" s="14"/>
      <c r="I112" s="14"/>
      <c r="J112" s="14"/>
    </row>
    <row r="113" spans="5:10" s="11" customFormat="1" x14ac:dyDescent="0.3">
      <c r="E113" s="14"/>
      <c r="F113" s="14"/>
      <c r="G113" s="14"/>
      <c r="H113" s="14"/>
      <c r="I113" s="14"/>
      <c r="J113" s="14"/>
    </row>
    <row r="114" spans="5:10" s="11" customFormat="1" x14ac:dyDescent="0.3">
      <c r="E114" s="14"/>
      <c r="F114" s="14"/>
      <c r="G114" s="14"/>
      <c r="H114" s="14"/>
      <c r="I114" s="14"/>
      <c r="J114" s="14"/>
    </row>
    <row r="115" spans="5:10" s="11" customFormat="1" x14ac:dyDescent="0.3">
      <c r="E115" s="14"/>
      <c r="F115" s="14"/>
      <c r="G115" s="14"/>
      <c r="H115" s="14"/>
      <c r="I115" s="14"/>
      <c r="J115" s="14"/>
    </row>
    <row r="116" spans="5:10" s="11" customFormat="1" x14ac:dyDescent="0.3">
      <c r="E116" s="14"/>
      <c r="F116" s="14"/>
      <c r="G116" s="14"/>
      <c r="H116" s="14"/>
      <c r="I116" s="14"/>
      <c r="J116" s="14"/>
    </row>
    <row r="117" spans="5:10" s="11" customFormat="1" x14ac:dyDescent="0.3">
      <c r="E117" s="14"/>
      <c r="F117" s="14"/>
      <c r="G117" s="14"/>
      <c r="H117" s="14"/>
      <c r="I117" s="14"/>
      <c r="J117" s="14"/>
    </row>
    <row r="118" spans="5:10" s="11" customFormat="1" x14ac:dyDescent="0.3">
      <c r="E118" s="14"/>
      <c r="F118" s="14"/>
      <c r="G118" s="14"/>
      <c r="H118" s="14"/>
      <c r="I118" s="14"/>
      <c r="J118" s="14"/>
    </row>
    <row r="119" spans="5:10" s="11" customFormat="1" x14ac:dyDescent="0.3">
      <c r="E119" s="14"/>
      <c r="F119" s="14"/>
      <c r="G119" s="14"/>
      <c r="H119" s="14"/>
      <c r="I119" s="14"/>
      <c r="J119" s="14"/>
    </row>
    <row r="120" spans="5:10" s="11" customFormat="1" x14ac:dyDescent="0.3">
      <c r="E120" s="14"/>
      <c r="F120" s="14"/>
      <c r="G120" s="14"/>
      <c r="H120" s="14"/>
      <c r="I120" s="14"/>
      <c r="J120" s="14"/>
    </row>
    <row r="121" spans="5:10" s="11" customFormat="1" x14ac:dyDescent="0.3">
      <c r="E121" s="14"/>
      <c r="F121" s="14"/>
      <c r="G121" s="14"/>
      <c r="H121" s="14"/>
      <c r="I121" s="14"/>
      <c r="J121" s="14"/>
    </row>
    <row r="122" spans="5:10" s="11" customFormat="1" x14ac:dyDescent="0.3">
      <c r="E122" s="14"/>
      <c r="F122" s="14"/>
      <c r="G122" s="14"/>
      <c r="H122" s="14"/>
      <c r="I122" s="14"/>
      <c r="J122" s="14"/>
    </row>
    <row r="123" spans="5:10" s="11" customFormat="1" x14ac:dyDescent="0.3">
      <c r="E123" s="14"/>
      <c r="F123" s="14"/>
      <c r="G123" s="14"/>
      <c r="H123" s="14"/>
      <c r="I123" s="14"/>
      <c r="J123" s="14"/>
    </row>
    <row r="124" spans="5:10" s="11" customFormat="1" x14ac:dyDescent="0.3">
      <c r="E124" s="14"/>
      <c r="F124" s="14"/>
      <c r="G124" s="14"/>
      <c r="H124" s="14"/>
      <c r="I124" s="14"/>
      <c r="J124" s="14"/>
    </row>
    <row r="125" spans="5:10" s="11" customFormat="1" x14ac:dyDescent="0.3">
      <c r="E125" s="14"/>
      <c r="F125" s="14"/>
      <c r="G125" s="14"/>
      <c r="H125" s="14"/>
      <c r="I125" s="14"/>
      <c r="J125" s="14"/>
    </row>
    <row r="126" spans="5:10" s="11" customFormat="1" x14ac:dyDescent="0.3">
      <c r="E126" s="14"/>
      <c r="F126" s="14"/>
      <c r="G126" s="14"/>
      <c r="H126" s="14"/>
      <c r="I126" s="14"/>
      <c r="J126" s="14"/>
    </row>
    <row r="127" spans="5:10" s="11" customFormat="1" x14ac:dyDescent="0.3">
      <c r="E127" s="14"/>
      <c r="F127" s="14"/>
      <c r="G127" s="14"/>
      <c r="H127" s="14"/>
      <c r="I127" s="14"/>
      <c r="J127" s="14"/>
    </row>
    <row r="128" spans="5:10" s="11" customFormat="1" x14ac:dyDescent="0.3">
      <c r="E128" s="14"/>
      <c r="F128" s="14"/>
      <c r="G128" s="14"/>
      <c r="H128" s="14"/>
      <c r="I128" s="14"/>
      <c r="J128" s="14"/>
    </row>
    <row r="129" spans="5:10" s="11" customFormat="1" x14ac:dyDescent="0.3">
      <c r="E129" s="14"/>
      <c r="F129" s="14"/>
      <c r="G129" s="14"/>
      <c r="H129" s="14"/>
      <c r="I129" s="14"/>
      <c r="J129" s="14"/>
    </row>
    <row r="130" spans="5:10" s="11" customFormat="1" x14ac:dyDescent="0.3">
      <c r="E130" s="14"/>
      <c r="F130" s="14"/>
      <c r="G130" s="14"/>
      <c r="H130" s="14"/>
      <c r="I130" s="14"/>
      <c r="J130" s="14"/>
    </row>
    <row r="131" spans="5:10" s="11" customFormat="1" x14ac:dyDescent="0.3">
      <c r="E131" s="14"/>
      <c r="F131" s="14"/>
      <c r="G131" s="14"/>
      <c r="H131" s="14"/>
      <c r="I131" s="14"/>
      <c r="J131" s="14"/>
    </row>
    <row r="132" spans="5:10" s="11" customFormat="1" x14ac:dyDescent="0.3">
      <c r="E132" s="14"/>
      <c r="F132" s="14"/>
      <c r="G132" s="14"/>
      <c r="H132" s="14"/>
      <c r="I132" s="14"/>
      <c r="J132" s="14"/>
    </row>
    <row r="133" spans="5:10" s="11" customFormat="1" x14ac:dyDescent="0.3">
      <c r="E133" s="14"/>
      <c r="F133" s="14"/>
      <c r="G133" s="14"/>
      <c r="H133" s="14"/>
      <c r="I133" s="14"/>
      <c r="J133" s="14"/>
    </row>
    <row r="134" spans="5:10" s="11" customFormat="1" x14ac:dyDescent="0.3">
      <c r="E134" s="14"/>
      <c r="F134" s="14"/>
      <c r="G134" s="14"/>
      <c r="H134" s="14"/>
      <c r="I134" s="14"/>
      <c r="J134" s="14"/>
    </row>
    <row r="135" spans="5:10" s="11" customFormat="1" x14ac:dyDescent="0.3">
      <c r="E135" s="14"/>
      <c r="F135" s="14"/>
      <c r="G135" s="14"/>
      <c r="H135" s="14"/>
      <c r="I135" s="14"/>
      <c r="J135" s="14"/>
    </row>
    <row r="136" spans="5:10" s="11" customFormat="1" x14ac:dyDescent="0.3">
      <c r="E136" s="14"/>
      <c r="F136" s="14"/>
      <c r="G136" s="14"/>
      <c r="H136" s="14"/>
      <c r="I136" s="14"/>
      <c r="J136" s="14"/>
    </row>
    <row r="137" spans="5:10" s="11" customFormat="1" x14ac:dyDescent="0.3">
      <c r="E137" s="14"/>
      <c r="F137" s="14"/>
      <c r="G137" s="14"/>
      <c r="H137" s="14"/>
      <c r="I137" s="14"/>
      <c r="J137" s="14"/>
    </row>
    <row r="138" spans="5:10" s="11" customFormat="1" x14ac:dyDescent="0.3">
      <c r="E138" s="14"/>
      <c r="F138" s="14"/>
      <c r="G138" s="14"/>
      <c r="H138" s="14"/>
      <c r="I138" s="14"/>
      <c r="J138" s="14"/>
    </row>
    <row r="139" spans="5:10" s="11" customFormat="1" x14ac:dyDescent="0.3">
      <c r="E139" s="14"/>
      <c r="F139" s="14"/>
      <c r="G139" s="14"/>
      <c r="H139" s="14"/>
      <c r="I139" s="14"/>
      <c r="J139" s="14"/>
    </row>
    <row r="140" spans="5:10" s="11" customFormat="1" x14ac:dyDescent="0.3">
      <c r="E140" s="14"/>
      <c r="F140" s="14"/>
      <c r="G140" s="14"/>
      <c r="H140" s="14"/>
      <c r="I140" s="14"/>
      <c r="J140" s="14"/>
    </row>
    <row r="141" spans="5:10" s="11" customFormat="1" x14ac:dyDescent="0.3">
      <c r="E141" s="14"/>
      <c r="F141" s="14"/>
      <c r="G141" s="14"/>
      <c r="H141" s="14"/>
      <c r="I141" s="14"/>
      <c r="J141" s="14"/>
    </row>
    <row r="142" spans="5:10" s="11" customFormat="1" x14ac:dyDescent="0.3">
      <c r="E142" s="14"/>
      <c r="F142" s="14"/>
      <c r="G142" s="14"/>
      <c r="H142" s="14"/>
      <c r="I142" s="14"/>
      <c r="J142" s="14"/>
    </row>
    <row r="143" spans="5:10" s="11" customFormat="1" x14ac:dyDescent="0.3">
      <c r="E143" s="14"/>
      <c r="F143" s="14"/>
      <c r="G143" s="14"/>
      <c r="H143" s="14"/>
      <c r="I143" s="14"/>
      <c r="J143" s="14"/>
    </row>
    <row r="144" spans="5:10" s="11" customFormat="1" x14ac:dyDescent="0.3">
      <c r="E144" s="14"/>
      <c r="F144" s="14"/>
      <c r="G144" s="14"/>
      <c r="H144" s="14"/>
      <c r="I144" s="14"/>
      <c r="J144" s="14"/>
    </row>
    <row r="145" spans="5:10" s="11" customFormat="1" x14ac:dyDescent="0.3">
      <c r="E145" s="14"/>
      <c r="F145" s="14"/>
      <c r="G145" s="14"/>
      <c r="H145" s="14"/>
      <c r="I145" s="14"/>
      <c r="J145" s="14"/>
    </row>
    <row r="146" spans="5:10" s="11" customFormat="1" x14ac:dyDescent="0.3">
      <c r="E146" s="14"/>
      <c r="F146" s="14"/>
      <c r="G146" s="14"/>
      <c r="H146" s="14"/>
      <c r="I146" s="14"/>
      <c r="J146" s="14"/>
    </row>
    <row r="147" spans="5:10" s="11" customFormat="1" x14ac:dyDescent="0.3">
      <c r="E147" s="14"/>
      <c r="F147" s="14"/>
      <c r="G147" s="14"/>
      <c r="H147" s="14"/>
      <c r="I147" s="14"/>
      <c r="J147" s="14"/>
    </row>
    <row r="148" spans="5:10" s="11" customFormat="1" x14ac:dyDescent="0.3">
      <c r="E148" s="14"/>
      <c r="F148" s="14"/>
      <c r="G148" s="14"/>
      <c r="H148" s="14"/>
      <c r="I148" s="14"/>
      <c r="J148" s="14"/>
    </row>
    <row r="149" spans="5:10" s="11" customFormat="1" x14ac:dyDescent="0.3">
      <c r="E149" s="14"/>
      <c r="F149" s="14"/>
      <c r="G149" s="14"/>
      <c r="H149" s="14"/>
      <c r="I149" s="14"/>
      <c r="J149" s="14"/>
    </row>
    <row r="150" spans="5:10" s="11" customFormat="1" x14ac:dyDescent="0.3">
      <c r="E150" s="14"/>
      <c r="F150" s="14"/>
      <c r="G150" s="14"/>
      <c r="H150" s="14"/>
      <c r="I150" s="14"/>
      <c r="J150" s="14"/>
    </row>
    <row r="151" spans="5:10" s="11" customFormat="1" x14ac:dyDescent="0.3">
      <c r="E151" s="14"/>
      <c r="F151" s="14"/>
      <c r="G151" s="14"/>
      <c r="H151" s="14"/>
      <c r="I151" s="14"/>
      <c r="J151" s="14"/>
    </row>
    <row r="152" spans="5:10" s="11" customFormat="1" x14ac:dyDescent="0.3">
      <c r="E152" s="14"/>
      <c r="F152" s="14"/>
      <c r="G152" s="14"/>
      <c r="H152" s="14"/>
      <c r="I152" s="14"/>
      <c r="J152" s="14"/>
    </row>
    <row r="153" spans="5:10" s="11" customFormat="1" x14ac:dyDescent="0.3">
      <c r="E153" s="14"/>
      <c r="F153" s="14"/>
      <c r="G153" s="14"/>
      <c r="H153" s="14"/>
      <c r="I153" s="14"/>
      <c r="J153" s="14"/>
    </row>
    <row r="154" spans="5:10" s="11" customFormat="1" x14ac:dyDescent="0.3">
      <c r="E154" s="14"/>
      <c r="F154" s="14"/>
      <c r="G154" s="14"/>
      <c r="H154" s="14"/>
      <c r="I154" s="14"/>
      <c r="J154" s="14"/>
    </row>
    <row r="155" spans="5:10" s="11" customFormat="1" x14ac:dyDescent="0.3">
      <c r="E155" s="14"/>
      <c r="F155" s="14"/>
      <c r="G155" s="14"/>
      <c r="H155" s="14"/>
      <c r="I155" s="14"/>
      <c r="J155" s="14"/>
    </row>
    <row r="156" spans="5:10" s="11" customFormat="1" x14ac:dyDescent="0.3">
      <c r="E156" s="14"/>
      <c r="F156" s="14"/>
      <c r="G156" s="14"/>
      <c r="H156" s="14"/>
      <c r="I156" s="14"/>
      <c r="J156" s="14"/>
    </row>
    <row r="157" spans="5:10" s="11" customFormat="1" x14ac:dyDescent="0.3">
      <c r="E157" s="14"/>
      <c r="F157" s="14"/>
      <c r="G157" s="14"/>
      <c r="H157" s="14"/>
      <c r="I157" s="14"/>
      <c r="J157" s="14"/>
    </row>
    <row r="158" spans="5:10" s="11" customFormat="1" x14ac:dyDescent="0.3">
      <c r="E158" s="14"/>
      <c r="F158" s="14"/>
      <c r="G158" s="14"/>
      <c r="H158" s="14"/>
      <c r="I158" s="14"/>
      <c r="J158" s="14"/>
    </row>
    <row r="159" spans="5:10" s="11" customFormat="1" x14ac:dyDescent="0.3">
      <c r="E159" s="14"/>
      <c r="F159" s="14"/>
      <c r="G159" s="14"/>
      <c r="H159" s="14"/>
      <c r="I159" s="14"/>
      <c r="J159" s="14"/>
    </row>
    <row r="160" spans="5:10" s="11" customFormat="1" x14ac:dyDescent="0.3">
      <c r="E160" s="14"/>
      <c r="F160" s="14"/>
      <c r="G160" s="14"/>
      <c r="H160" s="14"/>
      <c r="I160" s="14"/>
      <c r="J160" s="14"/>
    </row>
    <row r="161" spans="5:10" s="11" customFormat="1" x14ac:dyDescent="0.3">
      <c r="E161" s="14"/>
      <c r="F161" s="14"/>
      <c r="G161" s="14"/>
      <c r="H161" s="14"/>
      <c r="I161" s="14"/>
      <c r="J161" s="14"/>
    </row>
    <row r="162" spans="5:10" s="11" customFormat="1" x14ac:dyDescent="0.3">
      <c r="E162" s="14"/>
      <c r="F162" s="14"/>
      <c r="G162" s="14"/>
      <c r="H162" s="14"/>
      <c r="I162" s="14"/>
      <c r="J162" s="14"/>
    </row>
    <row r="163" spans="5:10" s="11" customFormat="1" x14ac:dyDescent="0.3">
      <c r="E163" s="14"/>
      <c r="F163" s="14"/>
      <c r="G163" s="14"/>
      <c r="H163" s="14"/>
      <c r="I163" s="14"/>
      <c r="J163" s="14"/>
    </row>
    <row r="164" spans="5:10" s="11" customFormat="1" x14ac:dyDescent="0.3">
      <c r="E164" s="14"/>
      <c r="F164" s="14"/>
      <c r="G164" s="14"/>
      <c r="H164" s="14"/>
      <c r="I164" s="14"/>
      <c r="J164" s="14"/>
    </row>
    <row r="165" spans="5:10" s="11" customFormat="1" x14ac:dyDescent="0.3">
      <c r="E165" s="14"/>
      <c r="F165" s="14"/>
      <c r="G165" s="14"/>
      <c r="H165" s="14"/>
      <c r="I165" s="14"/>
      <c r="J165" s="14"/>
    </row>
    <row r="166" spans="5:10" s="11" customFormat="1" x14ac:dyDescent="0.3">
      <c r="E166" s="14"/>
      <c r="F166" s="14"/>
      <c r="G166" s="14"/>
      <c r="H166" s="14"/>
      <c r="I166" s="14"/>
      <c r="J166" s="14"/>
    </row>
    <row r="167" spans="5:10" s="11" customFormat="1" x14ac:dyDescent="0.3">
      <c r="E167" s="14"/>
      <c r="F167" s="14"/>
      <c r="G167" s="14"/>
      <c r="H167" s="14"/>
      <c r="I167" s="14"/>
      <c r="J167" s="14"/>
    </row>
    <row r="168" spans="5:10" s="11" customFormat="1" x14ac:dyDescent="0.3">
      <c r="E168" s="14"/>
      <c r="F168" s="14"/>
      <c r="G168" s="14"/>
      <c r="H168" s="14"/>
      <c r="I168" s="14"/>
      <c r="J168" s="14"/>
    </row>
    <row r="169" spans="5:10" s="11" customFormat="1" x14ac:dyDescent="0.3">
      <c r="E169" s="14"/>
      <c r="F169" s="14"/>
      <c r="G169" s="14"/>
      <c r="H169" s="14"/>
      <c r="I169" s="14"/>
      <c r="J169" s="14"/>
    </row>
    <row r="170" spans="5:10" s="11" customFormat="1" x14ac:dyDescent="0.3">
      <c r="E170" s="14"/>
      <c r="F170" s="14"/>
      <c r="G170" s="14"/>
      <c r="H170" s="14"/>
      <c r="I170" s="14"/>
      <c r="J170" s="14"/>
    </row>
    <row r="171" spans="5:10" s="11" customFormat="1" x14ac:dyDescent="0.3">
      <c r="E171" s="14"/>
      <c r="F171" s="14"/>
      <c r="G171" s="14"/>
      <c r="H171" s="14"/>
      <c r="I171" s="14"/>
      <c r="J171" s="14"/>
    </row>
    <row r="172" spans="5:10" s="11" customFormat="1" x14ac:dyDescent="0.3">
      <c r="E172" s="14"/>
      <c r="F172" s="14"/>
      <c r="G172" s="14"/>
      <c r="H172" s="14"/>
      <c r="I172" s="14"/>
      <c r="J172" s="14"/>
    </row>
    <row r="173" spans="5:10" s="11" customFormat="1" x14ac:dyDescent="0.3">
      <c r="E173" s="14"/>
      <c r="F173" s="14"/>
      <c r="G173" s="14"/>
      <c r="H173" s="14"/>
      <c r="I173" s="14"/>
      <c r="J173" s="14"/>
    </row>
    <row r="174" spans="5:10" s="11" customFormat="1" x14ac:dyDescent="0.3">
      <c r="E174" s="14"/>
      <c r="F174" s="14"/>
      <c r="G174" s="14"/>
      <c r="H174" s="14"/>
      <c r="I174" s="14"/>
      <c r="J174" s="14"/>
    </row>
    <row r="175" spans="5:10" s="11" customFormat="1" x14ac:dyDescent="0.3">
      <c r="E175" s="14"/>
      <c r="F175" s="14"/>
      <c r="G175" s="14"/>
      <c r="H175" s="14"/>
      <c r="I175" s="14"/>
      <c r="J175" s="14"/>
    </row>
    <row r="176" spans="5:10" s="11" customFormat="1" x14ac:dyDescent="0.3">
      <c r="E176" s="14"/>
      <c r="F176" s="14"/>
      <c r="G176" s="14"/>
      <c r="H176" s="14"/>
      <c r="I176" s="14"/>
      <c r="J176" s="14"/>
    </row>
    <row r="177" spans="5:10" s="11" customFormat="1" x14ac:dyDescent="0.3">
      <c r="E177" s="14"/>
      <c r="F177" s="14"/>
      <c r="G177" s="14"/>
      <c r="H177" s="14"/>
      <c r="I177" s="14"/>
      <c r="J177" s="14"/>
    </row>
    <row r="178" spans="5:10" s="11" customFormat="1" x14ac:dyDescent="0.3">
      <c r="E178" s="14"/>
      <c r="F178" s="14"/>
      <c r="G178" s="14"/>
      <c r="H178" s="14"/>
      <c r="I178" s="14"/>
      <c r="J178" s="14"/>
    </row>
    <row r="179" spans="5:10" s="11" customFormat="1" x14ac:dyDescent="0.3">
      <c r="E179" s="14"/>
      <c r="F179" s="14"/>
      <c r="G179" s="14"/>
      <c r="H179" s="14"/>
      <c r="I179" s="14"/>
      <c r="J179" s="14"/>
    </row>
    <row r="180" spans="5:10" s="11" customFormat="1" x14ac:dyDescent="0.3">
      <c r="E180" s="14"/>
      <c r="F180" s="14"/>
      <c r="G180" s="14"/>
      <c r="H180" s="14"/>
      <c r="I180" s="14"/>
      <c r="J180" s="14"/>
    </row>
    <row r="181" spans="5:10" s="11" customFormat="1" x14ac:dyDescent="0.3">
      <c r="E181" s="14"/>
      <c r="F181" s="14"/>
      <c r="G181" s="14"/>
      <c r="H181" s="14"/>
      <c r="I181" s="14"/>
      <c r="J181" s="14"/>
    </row>
    <row r="182" spans="5:10" s="11" customFormat="1" x14ac:dyDescent="0.3">
      <c r="E182" s="14"/>
      <c r="F182" s="14"/>
      <c r="G182" s="14"/>
      <c r="H182" s="14"/>
      <c r="I182" s="14"/>
      <c r="J182" s="14"/>
    </row>
    <row r="183" spans="5:10" s="11" customFormat="1" x14ac:dyDescent="0.3">
      <c r="E183" s="14"/>
      <c r="F183" s="14"/>
      <c r="G183" s="14"/>
      <c r="H183" s="14"/>
      <c r="I183" s="14"/>
      <c r="J183" s="14"/>
    </row>
    <row r="184" spans="5:10" s="11" customFormat="1" x14ac:dyDescent="0.3">
      <c r="E184" s="14"/>
      <c r="F184" s="14"/>
      <c r="G184" s="14"/>
      <c r="H184" s="14"/>
      <c r="I184" s="14"/>
      <c r="J184" s="14"/>
    </row>
    <row r="185" spans="5:10" s="11" customFormat="1" x14ac:dyDescent="0.3">
      <c r="E185" s="14"/>
      <c r="F185" s="14"/>
      <c r="G185" s="14"/>
      <c r="H185" s="14"/>
      <c r="I185" s="14"/>
      <c r="J185" s="14"/>
    </row>
    <row r="186" spans="5:10" s="11" customFormat="1" x14ac:dyDescent="0.3">
      <c r="E186" s="14"/>
      <c r="F186" s="14"/>
      <c r="G186" s="14"/>
      <c r="H186" s="14"/>
      <c r="I186" s="14"/>
      <c r="J186" s="14"/>
    </row>
    <row r="187" spans="5:10" s="11" customFormat="1" x14ac:dyDescent="0.3">
      <c r="E187" s="14"/>
      <c r="F187" s="14"/>
      <c r="G187" s="14"/>
      <c r="H187" s="14"/>
      <c r="I187" s="14"/>
      <c r="J187" s="14"/>
    </row>
    <row r="188" spans="5:10" s="11" customFormat="1" x14ac:dyDescent="0.3">
      <c r="E188" s="14"/>
      <c r="F188" s="14"/>
      <c r="G188" s="14"/>
      <c r="H188" s="14"/>
      <c r="I188" s="14"/>
      <c r="J188" s="14"/>
    </row>
    <row r="189" spans="5:10" s="11" customFormat="1" x14ac:dyDescent="0.3">
      <c r="E189" s="14"/>
      <c r="F189" s="14"/>
      <c r="G189" s="14"/>
      <c r="H189" s="14"/>
      <c r="I189" s="14"/>
      <c r="J189" s="14"/>
    </row>
    <row r="190" spans="5:10" s="11" customFormat="1" x14ac:dyDescent="0.3">
      <c r="E190" s="14"/>
      <c r="F190" s="14"/>
      <c r="G190" s="14"/>
      <c r="H190" s="14"/>
      <c r="I190" s="14"/>
      <c r="J190" s="14"/>
    </row>
    <row r="191" spans="5:10" s="11" customFormat="1" x14ac:dyDescent="0.3">
      <c r="E191" s="14"/>
      <c r="F191" s="14"/>
      <c r="G191" s="14"/>
      <c r="H191" s="14"/>
      <c r="I191" s="14"/>
      <c r="J191" s="14"/>
    </row>
    <row r="192" spans="5:10" s="11" customFormat="1" x14ac:dyDescent="0.3">
      <c r="E192" s="14"/>
      <c r="F192" s="14"/>
      <c r="G192" s="14"/>
      <c r="H192" s="14"/>
      <c r="I192" s="14"/>
      <c r="J192" s="14"/>
    </row>
    <row r="193" spans="5:10" s="11" customFormat="1" x14ac:dyDescent="0.3">
      <c r="E193" s="14"/>
      <c r="F193" s="14"/>
      <c r="G193" s="14"/>
      <c r="H193" s="14"/>
      <c r="I193" s="14"/>
      <c r="J193" s="14"/>
    </row>
    <row r="194" spans="5:10" s="11" customFormat="1" x14ac:dyDescent="0.3">
      <c r="E194" s="14"/>
      <c r="F194" s="14"/>
      <c r="G194" s="14"/>
      <c r="H194" s="14"/>
      <c r="I194" s="14"/>
      <c r="J194" s="14"/>
    </row>
    <row r="195" spans="5:10" s="11" customFormat="1" x14ac:dyDescent="0.3">
      <c r="E195" s="14"/>
      <c r="F195" s="14"/>
      <c r="G195" s="14"/>
      <c r="H195" s="14"/>
      <c r="I195" s="14"/>
      <c r="J195" s="14"/>
    </row>
    <row r="196" spans="5:10" s="11" customFormat="1" x14ac:dyDescent="0.3">
      <c r="E196" s="14"/>
      <c r="F196" s="14"/>
      <c r="G196" s="14"/>
      <c r="H196" s="14"/>
      <c r="I196" s="14"/>
      <c r="J196" s="14"/>
    </row>
    <row r="197" spans="5:10" s="11" customFormat="1" x14ac:dyDescent="0.3">
      <c r="E197" s="14"/>
      <c r="F197" s="14"/>
      <c r="G197" s="14"/>
      <c r="H197" s="14"/>
      <c r="I197" s="14"/>
      <c r="J197" s="14"/>
    </row>
    <row r="198" spans="5:10" s="11" customFormat="1" x14ac:dyDescent="0.3">
      <c r="E198" s="14"/>
      <c r="F198" s="14"/>
      <c r="G198" s="14"/>
      <c r="H198" s="14"/>
      <c r="I198" s="14"/>
      <c r="J198" s="14"/>
    </row>
    <row r="199" spans="5:10" s="11" customFormat="1" x14ac:dyDescent="0.3">
      <c r="E199" s="14"/>
      <c r="F199" s="14"/>
      <c r="G199" s="14"/>
      <c r="H199" s="14"/>
      <c r="I199" s="14"/>
      <c r="J199" s="14"/>
    </row>
    <row r="200" spans="5:10" s="11" customFormat="1" x14ac:dyDescent="0.3">
      <c r="E200" s="14"/>
      <c r="F200" s="14"/>
      <c r="G200" s="14"/>
      <c r="H200" s="14"/>
      <c r="I200" s="14"/>
      <c r="J200" s="14"/>
    </row>
    <row r="201" spans="5:10" s="11" customFormat="1" x14ac:dyDescent="0.3">
      <c r="E201" s="14"/>
      <c r="F201" s="14"/>
      <c r="G201" s="14"/>
      <c r="H201" s="14"/>
      <c r="I201" s="14"/>
      <c r="J201" s="14"/>
    </row>
    <row r="202" spans="5:10" s="11" customFormat="1" x14ac:dyDescent="0.3">
      <c r="E202" s="14"/>
      <c r="F202" s="14"/>
      <c r="G202" s="14"/>
      <c r="H202" s="14"/>
      <c r="I202" s="14"/>
      <c r="J202" s="14"/>
    </row>
    <row r="203" spans="5:10" s="11" customFormat="1" x14ac:dyDescent="0.3">
      <c r="E203" s="14"/>
      <c r="F203" s="14"/>
      <c r="G203" s="14"/>
      <c r="H203" s="14"/>
      <c r="I203" s="14"/>
      <c r="J203" s="14"/>
    </row>
    <row r="204" spans="5:10" s="11" customFormat="1" x14ac:dyDescent="0.3">
      <c r="E204" s="14"/>
      <c r="F204" s="14"/>
      <c r="G204" s="14"/>
      <c r="H204" s="14"/>
      <c r="I204" s="14"/>
      <c r="J204" s="14"/>
    </row>
    <row r="205" spans="5:10" s="11" customFormat="1" x14ac:dyDescent="0.3">
      <c r="E205" s="14"/>
      <c r="F205" s="14"/>
      <c r="G205" s="14"/>
      <c r="H205" s="14"/>
      <c r="I205" s="14"/>
      <c r="J205" s="14"/>
    </row>
    <row r="206" spans="5:10" s="11" customFormat="1" x14ac:dyDescent="0.3">
      <c r="E206" s="14"/>
      <c r="F206" s="14"/>
      <c r="G206" s="14"/>
      <c r="H206" s="14"/>
      <c r="I206" s="14"/>
      <c r="J206" s="14"/>
    </row>
    <row r="207" spans="5:10" s="11" customFormat="1" x14ac:dyDescent="0.3">
      <c r="E207" s="14"/>
      <c r="F207" s="14"/>
      <c r="G207" s="14"/>
      <c r="H207" s="14"/>
      <c r="I207" s="14"/>
      <c r="J207" s="14"/>
    </row>
    <row r="208" spans="5:10" s="11" customFormat="1" x14ac:dyDescent="0.3">
      <c r="E208" s="14"/>
      <c r="F208" s="14"/>
      <c r="G208" s="14"/>
      <c r="H208" s="14"/>
      <c r="I208" s="14"/>
      <c r="J208" s="14"/>
    </row>
    <row r="209" spans="5:10" s="11" customFormat="1" x14ac:dyDescent="0.3">
      <c r="E209" s="14"/>
      <c r="F209" s="14"/>
      <c r="G209" s="14"/>
      <c r="H209" s="14"/>
      <c r="I209" s="14"/>
      <c r="J209" s="14"/>
    </row>
    <row r="210" spans="5:10" s="11" customFormat="1" x14ac:dyDescent="0.3">
      <c r="E210" s="14"/>
      <c r="F210" s="14"/>
      <c r="G210" s="14"/>
      <c r="H210" s="14"/>
      <c r="I210" s="14"/>
      <c r="J210" s="14"/>
    </row>
    <row r="211" spans="5:10" s="11" customFormat="1" x14ac:dyDescent="0.3">
      <c r="E211" s="14"/>
      <c r="F211" s="14"/>
      <c r="G211" s="14"/>
      <c r="H211" s="14"/>
      <c r="I211" s="14"/>
      <c r="J211" s="14"/>
    </row>
    <row r="212" spans="5:10" s="11" customFormat="1" x14ac:dyDescent="0.3">
      <c r="E212" s="14"/>
      <c r="F212" s="14"/>
      <c r="G212" s="14"/>
      <c r="H212" s="14"/>
      <c r="I212" s="14"/>
      <c r="J212" s="14"/>
    </row>
    <row r="213" spans="5:10" s="11" customFormat="1" x14ac:dyDescent="0.3">
      <c r="E213" s="14"/>
      <c r="F213" s="14"/>
      <c r="G213" s="14"/>
      <c r="H213" s="14"/>
      <c r="I213" s="14"/>
      <c r="J213" s="14"/>
    </row>
    <row r="214" spans="5:10" s="11" customFormat="1" x14ac:dyDescent="0.3">
      <c r="E214" s="14"/>
      <c r="F214" s="14"/>
      <c r="G214" s="14"/>
      <c r="H214" s="14"/>
      <c r="I214" s="14"/>
      <c r="J214" s="14"/>
    </row>
    <row r="215" spans="5:10" s="11" customFormat="1" x14ac:dyDescent="0.3">
      <c r="E215" s="14"/>
      <c r="F215" s="14"/>
      <c r="G215" s="14"/>
      <c r="H215" s="14"/>
      <c r="I215" s="14"/>
      <c r="J215" s="14"/>
    </row>
    <row r="216" spans="5:10" s="11" customFormat="1" x14ac:dyDescent="0.3">
      <c r="E216" s="14"/>
      <c r="F216" s="14"/>
      <c r="G216" s="14"/>
      <c r="H216" s="14"/>
      <c r="I216" s="14"/>
      <c r="J216" s="14"/>
    </row>
    <row r="217" spans="5:10" s="11" customFormat="1" x14ac:dyDescent="0.3">
      <c r="E217" s="14"/>
      <c r="F217" s="14"/>
      <c r="G217" s="14"/>
      <c r="H217" s="14"/>
      <c r="I217" s="14"/>
      <c r="J217" s="14"/>
    </row>
    <row r="218" spans="5:10" s="11" customFormat="1" x14ac:dyDescent="0.3">
      <c r="E218" s="14"/>
      <c r="F218" s="14"/>
      <c r="G218" s="14"/>
      <c r="H218" s="14"/>
      <c r="I218" s="14"/>
      <c r="J218" s="14"/>
    </row>
    <row r="219" spans="5:10" s="11" customFormat="1" x14ac:dyDescent="0.3">
      <c r="E219" s="14"/>
      <c r="F219" s="14"/>
      <c r="G219" s="14"/>
      <c r="H219" s="14"/>
      <c r="I219" s="14"/>
      <c r="J219" s="14"/>
    </row>
    <row r="220" spans="5:10" s="11" customFormat="1" x14ac:dyDescent="0.3">
      <c r="E220" s="14"/>
      <c r="F220" s="14"/>
      <c r="G220" s="14"/>
      <c r="H220" s="14"/>
      <c r="I220" s="14"/>
      <c r="J220" s="14"/>
    </row>
    <row r="221" spans="5:10" s="11" customFormat="1" x14ac:dyDescent="0.3">
      <c r="E221" s="14"/>
      <c r="F221" s="14"/>
      <c r="G221" s="14"/>
      <c r="H221" s="14"/>
      <c r="I221" s="14"/>
      <c r="J221" s="14"/>
    </row>
    <row r="222" spans="5:10" s="11" customFormat="1" x14ac:dyDescent="0.3">
      <c r="E222" s="14"/>
      <c r="F222" s="14"/>
      <c r="G222" s="14"/>
      <c r="H222" s="14"/>
      <c r="I222" s="14"/>
      <c r="J222" s="14"/>
    </row>
    <row r="223" spans="5:10" s="11" customFormat="1" x14ac:dyDescent="0.3">
      <c r="E223" s="14"/>
      <c r="F223" s="14"/>
      <c r="G223" s="14"/>
      <c r="H223" s="14"/>
      <c r="I223" s="14"/>
      <c r="J223" s="14"/>
    </row>
    <row r="224" spans="5:10" s="11" customFormat="1" x14ac:dyDescent="0.3">
      <c r="E224" s="14"/>
      <c r="F224" s="14"/>
      <c r="G224" s="14"/>
      <c r="H224" s="14"/>
      <c r="I224" s="14"/>
      <c r="J224" s="14"/>
    </row>
    <row r="225" spans="5:10" s="11" customFormat="1" x14ac:dyDescent="0.3">
      <c r="E225" s="14"/>
      <c r="F225" s="14"/>
      <c r="G225" s="14"/>
      <c r="H225" s="14"/>
      <c r="I225" s="14"/>
      <c r="J225" s="14"/>
    </row>
    <row r="226" spans="5:10" s="11" customFormat="1" x14ac:dyDescent="0.3">
      <c r="E226" s="14"/>
      <c r="F226" s="14"/>
      <c r="G226" s="14"/>
      <c r="H226" s="14"/>
      <c r="I226" s="14"/>
      <c r="J226" s="14"/>
    </row>
    <row r="227" spans="5:10" s="11" customFormat="1" x14ac:dyDescent="0.3">
      <c r="E227" s="14"/>
      <c r="F227" s="14"/>
      <c r="G227" s="14"/>
      <c r="H227" s="14"/>
      <c r="I227" s="14"/>
      <c r="J227" s="14"/>
    </row>
    <row r="228" spans="5:10" s="11" customFormat="1" x14ac:dyDescent="0.3">
      <c r="E228" s="14"/>
      <c r="F228" s="14"/>
      <c r="G228" s="14"/>
      <c r="H228" s="14"/>
      <c r="I228" s="14"/>
      <c r="J228" s="14"/>
    </row>
    <row r="229" spans="5:10" s="11" customFormat="1" x14ac:dyDescent="0.3">
      <c r="E229" s="14"/>
      <c r="F229" s="14"/>
      <c r="G229" s="14"/>
      <c r="H229" s="14"/>
      <c r="I229" s="14"/>
      <c r="J229" s="14"/>
    </row>
    <row r="230" spans="5:10" s="11" customFormat="1" x14ac:dyDescent="0.3">
      <c r="E230" s="14"/>
      <c r="F230" s="14"/>
      <c r="G230" s="14"/>
      <c r="H230" s="14"/>
      <c r="I230" s="14"/>
      <c r="J230" s="14"/>
    </row>
    <row r="231" spans="5:10" s="11" customFormat="1" x14ac:dyDescent="0.3">
      <c r="E231" s="14"/>
      <c r="F231" s="14"/>
      <c r="G231" s="14"/>
      <c r="H231" s="14"/>
      <c r="I231" s="14"/>
      <c r="J231" s="14"/>
    </row>
    <row r="232" spans="5:10" s="11" customFormat="1" x14ac:dyDescent="0.3">
      <c r="E232" s="14"/>
      <c r="F232" s="14"/>
      <c r="G232" s="14"/>
      <c r="H232" s="14"/>
      <c r="I232" s="14"/>
      <c r="J232" s="14"/>
    </row>
    <row r="233" spans="5:10" s="11" customFormat="1" x14ac:dyDescent="0.3">
      <c r="E233" s="14"/>
      <c r="F233" s="14"/>
      <c r="G233" s="14"/>
      <c r="H233" s="14"/>
      <c r="I233" s="14"/>
      <c r="J233" s="14"/>
    </row>
    <row r="234" spans="5:10" s="11" customFormat="1" x14ac:dyDescent="0.3">
      <c r="E234" s="14"/>
      <c r="F234" s="14"/>
      <c r="G234" s="14"/>
      <c r="H234" s="14"/>
      <c r="I234" s="14"/>
      <c r="J234" s="14"/>
    </row>
    <row r="235" spans="5:10" s="11" customFormat="1" x14ac:dyDescent="0.3">
      <c r="E235" s="14"/>
      <c r="F235" s="14"/>
      <c r="G235" s="14"/>
      <c r="H235" s="14"/>
      <c r="I235" s="14"/>
      <c r="J235" s="14"/>
    </row>
    <row r="236" spans="5:10" s="11" customFormat="1" x14ac:dyDescent="0.3">
      <c r="E236" s="14"/>
      <c r="F236" s="14"/>
      <c r="G236" s="14"/>
      <c r="H236" s="14"/>
      <c r="I236" s="14"/>
      <c r="J236" s="14"/>
    </row>
    <row r="237" spans="5:10" s="11" customFormat="1" x14ac:dyDescent="0.3">
      <c r="E237" s="14"/>
      <c r="F237" s="14"/>
      <c r="G237" s="14"/>
      <c r="H237" s="14"/>
      <c r="I237" s="14"/>
      <c r="J237" s="14"/>
    </row>
    <row r="238" spans="5:10" s="11" customFormat="1" x14ac:dyDescent="0.3">
      <c r="E238" s="14"/>
      <c r="F238" s="14"/>
      <c r="G238" s="14"/>
      <c r="H238" s="14"/>
      <c r="I238" s="14"/>
      <c r="J238" s="14"/>
    </row>
    <row r="239" spans="5:10" s="11" customFormat="1" x14ac:dyDescent="0.3">
      <c r="E239" s="14"/>
      <c r="F239" s="14"/>
      <c r="G239" s="14"/>
      <c r="H239" s="14"/>
      <c r="I239" s="14"/>
      <c r="J239" s="14"/>
    </row>
    <row r="240" spans="5:10" s="11" customFormat="1" x14ac:dyDescent="0.3">
      <c r="E240" s="14"/>
      <c r="F240" s="14"/>
      <c r="G240" s="14"/>
      <c r="H240" s="14"/>
      <c r="I240" s="14"/>
      <c r="J240" s="14"/>
    </row>
    <row r="241" spans="5:10" s="11" customFormat="1" x14ac:dyDescent="0.3">
      <c r="E241" s="14"/>
      <c r="F241" s="14"/>
      <c r="G241" s="14"/>
      <c r="H241" s="14"/>
      <c r="I241" s="14"/>
      <c r="J241" s="14"/>
    </row>
    <row r="242" spans="5:10" s="11" customFormat="1" x14ac:dyDescent="0.3">
      <c r="E242" s="14"/>
      <c r="F242" s="14"/>
      <c r="G242" s="14"/>
      <c r="H242" s="14"/>
      <c r="I242" s="14"/>
      <c r="J242" s="14"/>
    </row>
    <row r="243" spans="5:10" s="11" customFormat="1" x14ac:dyDescent="0.3">
      <c r="E243" s="14"/>
      <c r="F243" s="14"/>
      <c r="G243" s="14"/>
      <c r="H243" s="14"/>
      <c r="I243" s="14"/>
      <c r="J243" s="14"/>
    </row>
    <row r="244" spans="5:10" s="11" customFormat="1" x14ac:dyDescent="0.3">
      <c r="E244" s="14"/>
      <c r="F244" s="14"/>
      <c r="G244" s="14"/>
      <c r="H244" s="14"/>
      <c r="I244" s="14"/>
      <c r="J244" s="14"/>
    </row>
    <row r="245" spans="5:10" s="11" customFormat="1" x14ac:dyDescent="0.3">
      <c r="E245" s="14"/>
      <c r="F245" s="14"/>
      <c r="G245" s="14"/>
      <c r="H245" s="14"/>
      <c r="I245" s="14"/>
      <c r="J245" s="14"/>
    </row>
    <row r="246" spans="5:10" s="11" customFormat="1" x14ac:dyDescent="0.3">
      <c r="E246" s="14"/>
      <c r="F246" s="14"/>
      <c r="G246" s="14"/>
      <c r="H246" s="14"/>
      <c r="I246" s="14"/>
      <c r="J246" s="14"/>
    </row>
    <row r="247" spans="5:10" s="11" customFormat="1" x14ac:dyDescent="0.3">
      <c r="E247" s="14"/>
      <c r="F247" s="14"/>
      <c r="G247" s="14"/>
      <c r="H247" s="14"/>
      <c r="I247" s="14"/>
      <c r="J247" s="14"/>
    </row>
    <row r="248" spans="5:10" s="11" customFormat="1" x14ac:dyDescent="0.3">
      <c r="E248" s="14"/>
      <c r="F248" s="14"/>
      <c r="G248" s="14"/>
      <c r="H248" s="14"/>
      <c r="I248" s="14"/>
      <c r="J248" s="14"/>
    </row>
    <row r="249" spans="5:10" s="11" customFormat="1" x14ac:dyDescent="0.3">
      <c r="E249" s="14"/>
      <c r="F249" s="14"/>
      <c r="G249" s="14"/>
      <c r="H249" s="14"/>
      <c r="I249" s="14"/>
      <c r="J249" s="14"/>
    </row>
    <row r="250" spans="5:10" s="11" customFormat="1" x14ac:dyDescent="0.3">
      <c r="E250" s="14"/>
      <c r="F250" s="14"/>
      <c r="G250" s="14"/>
      <c r="H250" s="14"/>
      <c r="I250" s="14"/>
      <c r="J250" s="14"/>
    </row>
    <row r="251" spans="5:10" s="11" customFormat="1" x14ac:dyDescent="0.3">
      <c r="E251" s="14"/>
      <c r="F251" s="14"/>
      <c r="G251" s="14"/>
      <c r="H251" s="14"/>
      <c r="I251" s="14"/>
      <c r="J251" s="14"/>
    </row>
    <row r="252" spans="5:10" s="11" customFormat="1" x14ac:dyDescent="0.3">
      <c r="E252" s="14"/>
      <c r="F252" s="14"/>
      <c r="G252" s="14"/>
      <c r="H252" s="14"/>
      <c r="I252" s="14"/>
      <c r="J252" s="14"/>
    </row>
    <row r="253" spans="5:10" s="11" customFormat="1" x14ac:dyDescent="0.3">
      <c r="E253" s="14"/>
      <c r="F253" s="14"/>
      <c r="G253" s="14"/>
      <c r="H253" s="14"/>
      <c r="I253" s="14"/>
      <c r="J253" s="14"/>
    </row>
    <row r="254" spans="5:10" s="11" customFormat="1" x14ac:dyDescent="0.3">
      <c r="E254" s="14"/>
      <c r="F254" s="14"/>
      <c r="G254" s="14"/>
      <c r="H254" s="14"/>
      <c r="I254" s="14"/>
      <c r="J254" s="14"/>
    </row>
    <row r="255" spans="5:10" s="11" customFormat="1" x14ac:dyDescent="0.3">
      <c r="E255" s="14"/>
      <c r="F255" s="14"/>
      <c r="G255" s="14"/>
      <c r="H255" s="14"/>
      <c r="I255" s="14"/>
      <c r="J255" s="14"/>
    </row>
    <row r="256" spans="5:10" s="11" customFormat="1" x14ac:dyDescent="0.3">
      <c r="E256" s="14"/>
      <c r="F256" s="14"/>
      <c r="G256" s="14"/>
      <c r="H256" s="14"/>
      <c r="I256" s="14"/>
      <c r="J256" s="14"/>
    </row>
    <row r="257" spans="5:10" s="11" customFormat="1" x14ac:dyDescent="0.3">
      <c r="E257" s="14"/>
      <c r="F257" s="14"/>
      <c r="G257" s="14"/>
      <c r="H257" s="14"/>
      <c r="I257" s="14"/>
      <c r="J257" s="14"/>
    </row>
    <row r="258" spans="5:10" s="11" customFormat="1" x14ac:dyDescent="0.3">
      <c r="E258" s="14"/>
      <c r="F258" s="14"/>
      <c r="G258" s="14"/>
      <c r="H258" s="14"/>
      <c r="I258" s="14"/>
      <c r="J258" s="14"/>
    </row>
    <row r="259" spans="5:10" s="11" customFormat="1" x14ac:dyDescent="0.3">
      <c r="E259" s="14"/>
      <c r="F259" s="14"/>
      <c r="G259" s="14"/>
      <c r="H259" s="14"/>
      <c r="I259" s="14"/>
      <c r="J259" s="14"/>
    </row>
    <row r="260" spans="5:10" s="11" customFormat="1" x14ac:dyDescent="0.3">
      <c r="E260" s="14"/>
      <c r="F260" s="14"/>
      <c r="G260" s="14"/>
      <c r="H260" s="14"/>
      <c r="I260" s="14"/>
      <c r="J260" s="14"/>
    </row>
    <row r="261" spans="5:10" s="11" customFormat="1" x14ac:dyDescent="0.3">
      <c r="E261" s="14"/>
      <c r="F261" s="14"/>
      <c r="G261" s="14"/>
      <c r="H261" s="14"/>
      <c r="I261" s="14"/>
      <c r="J261" s="14"/>
    </row>
    <row r="262" spans="5:10" s="11" customFormat="1" x14ac:dyDescent="0.3">
      <c r="E262" s="14"/>
      <c r="F262" s="14"/>
      <c r="G262" s="14"/>
      <c r="H262" s="14"/>
      <c r="I262" s="14"/>
      <c r="J262" s="14"/>
    </row>
    <row r="263" spans="5:10" s="11" customFormat="1" x14ac:dyDescent="0.3">
      <c r="E263" s="14"/>
      <c r="F263" s="14"/>
      <c r="G263" s="14"/>
      <c r="H263" s="14"/>
      <c r="I263" s="14"/>
      <c r="J263" s="14"/>
    </row>
    <row r="264" spans="5:10" s="11" customFormat="1" x14ac:dyDescent="0.3">
      <c r="E264" s="14"/>
      <c r="F264" s="14"/>
      <c r="G264" s="14"/>
      <c r="H264" s="14"/>
      <c r="I264" s="14"/>
      <c r="J264" s="14"/>
    </row>
    <row r="265" spans="5:10" s="11" customFormat="1" x14ac:dyDescent="0.3">
      <c r="E265" s="14"/>
      <c r="F265" s="14"/>
      <c r="G265" s="14"/>
      <c r="H265" s="14"/>
      <c r="I265" s="14"/>
      <c r="J265" s="14"/>
    </row>
    <row r="266" spans="5:10" s="11" customFormat="1" x14ac:dyDescent="0.3">
      <c r="E266" s="14"/>
      <c r="F266" s="14"/>
      <c r="G266" s="14"/>
      <c r="H266" s="14"/>
      <c r="I266" s="14"/>
      <c r="J266" s="14"/>
    </row>
    <row r="267" spans="5:10" s="11" customFormat="1" x14ac:dyDescent="0.3">
      <c r="E267" s="14"/>
      <c r="F267" s="14"/>
      <c r="G267" s="14"/>
      <c r="H267" s="14"/>
      <c r="I267" s="14"/>
      <c r="J267" s="14"/>
    </row>
    <row r="268" spans="5:10" s="11" customFormat="1" x14ac:dyDescent="0.3">
      <c r="E268" s="14"/>
      <c r="F268" s="14"/>
      <c r="G268" s="14"/>
      <c r="H268" s="14"/>
      <c r="I268" s="14"/>
      <c r="J268" s="14"/>
    </row>
    <row r="269" spans="5:10" s="11" customFormat="1" x14ac:dyDescent="0.3">
      <c r="E269" s="14"/>
      <c r="F269" s="14"/>
      <c r="G269" s="14"/>
      <c r="H269" s="14"/>
      <c r="I269" s="14"/>
      <c r="J269" s="14"/>
    </row>
    <row r="270" spans="5:10" s="11" customFormat="1" x14ac:dyDescent="0.3">
      <c r="E270" s="14"/>
      <c r="F270" s="14"/>
      <c r="G270" s="14"/>
      <c r="H270" s="14"/>
      <c r="I270" s="14"/>
      <c r="J270" s="14"/>
    </row>
    <row r="271" spans="5:10" s="11" customFormat="1" x14ac:dyDescent="0.3">
      <c r="E271" s="14"/>
      <c r="F271" s="14"/>
      <c r="G271" s="14"/>
      <c r="H271" s="14"/>
      <c r="I271" s="14"/>
      <c r="J271" s="14"/>
    </row>
    <row r="272" spans="5:10" s="11" customFormat="1" x14ac:dyDescent="0.3">
      <c r="E272" s="14"/>
      <c r="F272" s="14"/>
      <c r="G272" s="14"/>
      <c r="H272" s="14"/>
      <c r="I272" s="14"/>
      <c r="J272" s="14"/>
    </row>
    <row r="273" spans="5:10" s="11" customFormat="1" x14ac:dyDescent="0.3">
      <c r="E273" s="14"/>
      <c r="F273" s="14"/>
      <c r="G273" s="14"/>
      <c r="H273" s="14"/>
      <c r="I273" s="14"/>
      <c r="J273" s="14"/>
    </row>
    <row r="274" spans="5:10" s="11" customFormat="1" x14ac:dyDescent="0.3">
      <c r="E274" s="14"/>
      <c r="F274" s="14"/>
      <c r="G274" s="14"/>
      <c r="H274" s="14"/>
      <c r="I274" s="14"/>
      <c r="J274" s="14"/>
    </row>
    <row r="275" spans="5:10" s="11" customFormat="1" x14ac:dyDescent="0.3">
      <c r="E275" s="14"/>
      <c r="F275" s="14"/>
      <c r="G275" s="14"/>
      <c r="H275" s="14"/>
      <c r="I275" s="14"/>
      <c r="J275" s="14"/>
    </row>
    <row r="276" spans="5:10" s="11" customFormat="1" x14ac:dyDescent="0.3">
      <c r="E276" s="14"/>
      <c r="F276" s="14"/>
      <c r="G276" s="14"/>
      <c r="H276" s="14"/>
      <c r="I276" s="14"/>
      <c r="J276" s="14"/>
    </row>
    <row r="277" spans="5:10" s="11" customFormat="1" x14ac:dyDescent="0.3">
      <c r="E277" s="14"/>
      <c r="F277" s="14"/>
      <c r="G277" s="14"/>
      <c r="H277" s="14"/>
      <c r="I277" s="14"/>
      <c r="J277" s="14"/>
    </row>
    <row r="278" spans="5:10" s="11" customFormat="1" x14ac:dyDescent="0.3">
      <c r="E278" s="14"/>
      <c r="F278" s="14"/>
      <c r="G278" s="14"/>
      <c r="H278" s="14"/>
      <c r="I278" s="14"/>
      <c r="J278" s="14"/>
    </row>
    <row r="279" spans="5:10" s="11" customFormat="1" x14ac:dyDescent="0.3">
      <c r="E279" s="14"/>
      <c r="F279" s="14"/>
      <c r="G279" s="14"/>
      <c r="H279" s="14"/>
      <c r="I279" s="14"/>
      <c r="J279" s="14"/>
    </row>
    <row r="280" spans="5:10" s="11" customFormat="1" x14ac:dyDescent="0.3">
      <c r="E280" s="14"/>
      <c r="F280" s="14"/>
      <c r="G280" s="14"/>
      <c r="H280" s="14"/>
      <c r="I280" s="14"/>
      <c r="J280" s="14"/>
    </row>
    <row r="281" spans="5:10" s="11" customFormat="1" x14ac:dyDescent="0.3">
      <c r="E281" s="14"/>
      <c r="F281" s="14"/>
      <c r="G281" s="14"/>
      <c r="H281" s="14"/>
      <c r="I281" s="14"/>
      <c r="J281" s="14"/>
    </row>
    <row r="282" spans="5:10" s="11" customFormat="1" x14ac:dyDescent="0.3">
      <c r="E282" s="14"/>
      <c r="F282" s="14"/>
      <c r="G282" s="14"/>
      <c r="H282" s="14"/>
      <c r="I282" s="14"/>
      <c r="J282" s="14"/>
    </row>
    <row r="283" spans="5:10" s="11" customFormat="1" x14ac:dyDescent="0.3">
      <c r="E283" s="14"/>
      <c r="F283" s="14"/>
      <c r="G283" s="14"/>
      <c r="H283" s="14"/>
      <c r="I283" s="14"/>
      <c r="J283" s="14"/>
    </row>
    <row r="284" spans="5:10" s="11" customFormat="1" x14ac:dyDescent="0.3">
      <c r="E284" s="14"/>
      <c r="F284" s="14"/>
      <c r="G284" s="14"/>
      <c r="H284" s="14"/>
      <c r="I284" s="14"/>
      <c r="J284" s="14"/>
    </row>
    <row r="285" spans="5:10" s="11" customFormat="1" x14ac:dyDescent="0.3">
      <c r="E285" s="14"/>
      <c r="F285" s="14"/>
      <c r="G285" s="14"/>
      <c r="H285" s="14"/>
      <c r="I285" s="14"/>
      <c r="J285" s="14"/>
    </row>
    <row r="286" spans="5:10" s="11" customFormat="1" x14ac:dyDescent="0.3">
      <c r="E286" s="14"/>
      <c r="F286" s="14"/>
      <c r="G286" s="14"/>
      <c r="H286" s="14"/>
      <c r="I286" s="14"/>
      <c r="J286" s="14"/>
    </row>
    <row r="287" spans="5:10" s="11" customFormat="1" x14ac:dyDescent="0.3">
      <c r="E287" s="14"/>
      <c r="F287" s="14"/>
      <c r="G287" s="14"/>
      <c r="H287" s="14"/>
      <c r="I287" s="14"/>
      <c r="J287" s="14"/>
    </row>
    <row r="288" spans="5:10" s="11" customFormat="1" x14ac:dyDescent="0.3">
      <c r="E288" s="14"/>
      <c r="F288" s="14"/>
      <c r="G288" s="14"/>
      <c r="H288" s="14"/>
      <c r="I288" s="14"/>
      <c r="J288" s="14"/>
    </row>
    <row r="289" spans="5:10" s="11" customFormat="1" x14ac:dyDescent="0.3">
      <c r="E289" s="14"/>
      <c r="F289" s="14"/>
      <c r="G289" s="14"/>
      <c r="H289" s="14"/>
      <c r="I289" s="14"/>
      <c r="J289" s="14"/>
    </row>
    <row r="290" spans="5:10" s="11" customFormat="1" x14ac:dyDescent="0.3">
      <c r="E290" s="14"/>
      <c r="F290" s="14"/>
      <c r="G290" s="14"/>
      <c r="H290" s="14"/>
      <c r="I290" s="14"/>
      <c r="J290" s="14"/>
    </row>
    <row r="291" spans="5:10" s="11" customFormat="1" x14ac:dyDescent="0.3">
      <c r="E291" s="14"/>
      <c r="F291" s="14"/>
      <c r="G291" s="14"/>
      <c r="H291" s="14"/>
      <c r="I291" s="14"/>
      <c r="J291" s="14"/>
    </row>
    <row r="292" spans="5:10" s="11" customFormat="1" x14ac:dyDescent="0.3">
      <c r="E292" s="14"/>
      <c r="F292" s="14"/>
      <c r="G292" s="14"/>
      <c r="H292" s="14"/>
      <c r="I292" s="14"/>
      <c r="J292" s="14"/>
    </row>
    <row r="293" spans="5:10" s="11" customFormat="1" x14ac:dyDescent="0.3">
      <c r="E293" s="14"/>
      <c r="F293" s="14"/>
      <c r="G293" s="14"/>
      <c r="H293" s="14"/>
      <c r="I293" s="14"/>
      <c r="J293" s="14"/>
    </row>
    <row r="294" spans="5:10" s="11" customFormat="1" x14ac:dyDescent="0.3">
      <c r="E294" s="14"/>
      <c r="F294" s="14"/>
      <c r="G294" s="14"/>
      <c r="H294" s="14"/>
      <c r="I294" s="14"/>
      <c r="J294" s="14"/>
    </row>
    <row r="295" spans="5:10" s="11" customFormat="1" x14ac:dyDescent="0.3">
      <c r="E295" s="14"/>
      <c r="F295" s="14"/>
      <c r="G295" s="14"/>
      <c r="H295" s="14"/>
      <c r="I295" s="14"/>
      <c r="J295" s="14"/>
    </row>
    <row r="296" spans="5:10" s="11" customFormat="1" x14ac:dyDescent="0.3">
      <c r="E296" s="14"/>
      <c r="F296" s="14"/>
      <c r="G296" s="14"/>
      <c r="H296" s="14"/>
      <c r="I296" s="14"/>
      <c r="J296" s="14"/>
    </row>
    <row r="297" spans="5:10" s="11" customFormat="1" x14ac:dyDescent="0.3">
      <c r="E297" s="14"/>
      <c r="F297" s="14"/>
      <c r="G297" s="14"/>
      <c r="H297" s="14"/>
      <c r="I297" s="14"/>
      <c r="J297" s="14"/>
    </row>
    <row r="298" spans="5:10" s="11" customFormat="1" x14ac:dyDescent="0.3">
      <c r="E298" s="14"/>
      <c r="F298" s="14"/>
      <c r="G298" s="14"/>
      <c r="H298" s="14"/>
      <c r="I298" s="14"/>
      <c r="J298" s="14"/>
    </row>
    <row r="299" spans="5:10" s="11" customFormat="1" x14ac:dyDescent="0.3">
      <c r="E299" s="14"/>
      <c r="F299" s="14"/>
      <c r="G299" s="14"/>
      <c r="H299" s="14"/>
      <c r="I299" s="14"/>
      <c r="J299" s="14"/>
    </row>
    <row r="300" spans="5:10" s="11" customFormat="1" x14ac:dyDescent="0.3">
      <c r="E300" s="14"/>
      <c r="F300" s="14"/>
      <c r="G300" s="14"/>
      <c r="H300" s="14"/>
      <c r="I300" s="14"/>
      <c r="J300" s="14"/>
    </row>
    <row r="301" spans="5:10" s="11" customFormat="1" x14ac:dyDescent="0.3">
      <c r="E301" s="14"/>
      <c r="F301" s="14"/>
      <c r="G301" s="14"/>
      <c r="H301" s="14"/>
      <c r="I301" s="14"/>
      <c r="J301" s="14"/>
    </row>
    <row r="302" spans="5:10" s="11" customFormat="1" x14ac:dyDescent="0.3">
      <c r="E302" s="14"/>
      <c r="F302" s="14"/>
      <c r="G302" s="14"/>
      <c r="H302" s="14"/>
      <c r="I302" s="14"/>
      <c r="J302" s="14"/>
    </row>
    <row r="303" spans="5:10" s="11" customFormat="1" x14ac:dyDescent="0.3">
      <c r="E303" s="14"/>
      <c r="F303" s="14"/>
      <c r="G303" s="14"/>
      <c r="H303" s="14"/>
      <c r="I303" s="14"/>
      <c r="J303" s="14"/>
    </row>
    <row r="304" spans="5:10" s="11" customFormat="1" x14ac:dyDescent="0.3">
      <c r="E304" s="14"/>
      <c r="F304" s="14"/>
      <c r="G304" s="14"/>
      <c r="H304" s="14"/>
      <c r="I304" s="14"/>
      <c r="J304" s="14"/>
    </row>
    <row r="305" spans="5:10" s="11" customFormat="1" x14ac:dyDescent="0.3">
      <c r="E305" s="14"/>
      <c r="F305" s="14"/>
      <c r="G305" s="14"/>
      <c r="H305" s="14"/>
      <c r="I305" s="14"/>
      <c r="J305" s="14"/>
    </row>
    <row r="306" spans="5:10" s="11" customFormat="1" x14ac:dyDescent="0.3">
      <c r="E306" s="14"/>
      <c r="F306" s="14"/>
      <c r="G306" s="14"/>
      <c r="H306" s="14"/>
      <c r="I306" s="14"/>
      <c r="J306" s="14"/>
    </row>
    <row r="307" spans="5:10" s="11" customFormat="1" x14ac:dyDescent="0.3">
      <c r="E307" s="14"/>
      <c r="F307" s="14"/>
      <c r="G307" s="14"/>
      <c r="H307" s="14"/>
      <c r="I307" s="14"/>
      <c r="J307" s="14"/>
    </row>
    <row r="308" spans="5:10" s="11" customFormat="1" x14ac:dyDescent="0.3">
      <c r="E308" s="14"/>
      <c r="F308" s="14"/>
      <c r="G308" s="14"/>
      <c r="H308" s="14"/>
      <c r="I308" s="14"/>
      <c r="J308" s="14"/>
    </row>
    <row r="309" spans="5:10" s="11" customFormat="1" x14ac:dyDescent="0.3">
      <c r="E309" s="14"/>
      <c r="F309" s="14"/>
      <c r="G309" s="14"/>
      <c r="H309" s="14"/>
      <c r="I309" s="14"/>
      <c r="J309" s="14"/>
    </row>
    <row r="310" spans="5:10" s="11" customFormat="1" x14ac:dyDescent="0.3">
      <c r="E310" s="14"/>
      <c r="F310" s="14"/>
      <c r="G310" s="14"/>
      <c r="H310" s="14"/>
      <c r="I310" s="14"/>
      <c r="J310" s="14"/>
    </row>
    <row r="311" spans="5:10" s="11" customFormat="1" x14ac:dyDescent="0.3">
      <c r="E311" s="14"/>
      <c r="F311" s="14"/>
      <c r="G311" s="14"/>
      <c r="H311" s="14"/>
      <c r="I311" s="14"/>
      <c r="J311" s="14"/>
    </row>
    <row r="312" spans="5:10" s="11" customFormat="1" x14ac:dyDescent="0.3">
      <c r="E312" s="14"/>
      <c r="F312" s="14"/>
      <c r="G312" s="14"/>
      <c r="H312" s="14"/>
      <c r="I312" s="14"/>
      <c r="J312" s="14"/>
    </row>
    <row r="313" spans="5:10" s="11" customFormat="1" x14ac:dyDescent="0.3">
      <c r="E313" s="14"/>
      <c r="F313" s="14"/>
      <c r="G313" s="14"/>
      <c r="H313" s="14"/>
      <c r="I313" s="14"/>
      <c r="J313" s="14"/>
    </row>
    <row r="314" spans="5:10" s="11" customFormat="1" x14ac:dyDescent="0.3">
      <c r="E314" s="14"/>
      <c r="F314" s="14"/>
      <c r="G314" s="14"/>
      <c r="H314" s="14"/>
      <c r="I314" s="14"/>
      <c r="J314" s="14"/>
    </row>
    <row r="315" spans="5:10" s="11" customFormat="1" x14ac:dyDescent="0.3">
      <c r="E315" s="14"/>
      <c r="F315" s="14"/>
      <c r="G315" s="14"/>
      <c r="H315" s="14"/>
      <c r="I315" s="14"/>
      <c r="J315" s="14"/>
    </row>
    <row r="316" spans="5:10" s="11" customFormat="1" x14ac:dyDescent="0.3">
      <c r="E316" s="14"/>
      <c r="F316" s="14"/>
      <c r="G316" s="14"/>
      <c r="H316" s="14"/>
      <c r="I316" s="14"/>
      <c r="J316" s="14"/>
    </row>
    <row r="317" spans="5:10" s="11" customFormat="1" x14ac:dyDescent="0.3">
      <c r="E317" s="14"/>
      <c r="F317" s="14"/>
      <c r="G317" s="14"/>
      <c r="H317" s="14"/>
      <c r="I317" s="14"/>
      <c r="J317" s="14"/>
    </row>
    <row r="318" spans="5:10" s="11" customFormat="1" x14ac:dyDescent="0.3">
      <c r="E318" s="14"/>
      <c r="F318" s="14"/>
      <c r="G318" s="14"/>
      <c r="H318" s="14"/>
      <c r="I318" s="14"/>
      <c r="J318" s="14"/>
    </row>
    <row r="319" spans="5:10" s="11" customFormat="1" x14ac:dyDescent="0.3">
      <c r="E319" s="14"/>
      <c r="F319" s="14"/>
      <c r="G319" s="14"/>
      <c r="H319" s="14"/>
      <c r="I319" s="14"/>
      <c r="J319" s="14"/>
    </row>
    <row r="320" spans="5:10" s="11" customFormat="1" x14ac:dyDescent="0.3">
      <c r="E320" s="14"/>
      <c r="F320" s="14"/>
      <c r="G320" s="14"/>
      <c r="H320" s="14"/>
      <c r="I320" s="14"/>
      <c r="J320" s="14"/>
    </row>
    <row r="321" spans="5:10" s="11" customFormat="1" x14ac:dyDescent="0.3">
      <c r="E321" s="14"/>
      <c r="F321" s="14"/>
      <c r="G321" s="14"/>
      <c r="H321" s="14"/>
      <c r="I321" s="14"/>
      <c r="J321" s="14"/>
    </row>
    <row r="322" spans="5:10" s="11" customFormat="1" x14ac:dyDescent="0.3">
      <c r="E322" s="14"/>
      <c r="F322" s="14"/>
      <c r="G322" s="14"/>
      <c r="H322" s="14"/>
      <c r="I322" s="14"/>
      <c r="J322" s="14"/>
    </row>
    <row r="323" spans="5:10" s="11" customFormat="1" x14ac:dyDescent="0.3">
      <c r="E323" s="14"/>
      <c r="F323" s="14"/>
      <c r="G323" s="14"/>
      <c r="H323" s="14"/>
      <c r="I323" s="14"/>
      <c r="J323" s="14"/>
    </row>
    <row r="324" spans="5:10" s="11" customFormat="1" x14ac:dyDescent="0.3">
      <c r="E324" s="14"/>
      <c r="F324" s="14"/>
      <c r="G324" s="14"/>
      <c r="H324" s="14"/>
      <c r="I324" s="14"/>
      <c r="J324" s="14"/>
    </row>
    <row r="325" spans="5:10" s="11" customFormat="1" x14ac:dyDescent="0.3">
      <c r="E325" s="14"/>
      <c r="F325" s="14"/>
      <c r="G325" s="14"/>
      <c r="H325" s="14"/>
      <c r="I325" s="14"/>
      <c r="J325" s="14"/>
    </row>
    <row r="326" spans="5:10" s="11" customFormat="1" x14ac:dyDescent="0.3">
      <c r="E326" s="14"/>
      <c r="F326" s="14"/>
      <c r="G326" s="14"/>
      <c r="H326" s="14"/>
      <c r="I326" s="14"/>
      <c r="J326" s="14"/>
    </row>
    <row r="327" spans="5:10" s="11" customFormat="1" x14ac:dyDescent="0.3">
      <c r="E327" s="14"/>
      <c r="F327" s="14"/>
      <c r="G327" s="14"/>
      <c r="H327" s="14"/>
      <c r="I327" s="14"/>
      <c r="J327" s="14"/>
    </row>
    <row r="328" spans="5:10" s="11" customFormat="1" x14ac:dyDescent="0.3">
      <c r="E328" s="14"/>
      <c r="F328" s="14"/>
      <c r="G328" s="14"/>
      <c r="H328" s="14"/>
      <c r="I328" s="14"/>
      <c r="J328" s="14"/>
    </row>
    <row r="329" spans="5:10" s="11" customFormat="1" x14ac:dyDescent="0.3">
      <c r="E329" s="14"/>
      <c r="F329" s="14"/>
      <c r="G329" s="14"/>
      <c r="H329" s="14"/>
      <c r="I329" s="14"/>
      <c r="J329" s="14"/>
    </row>
    <row r="330" spans="5:10" s="11" customFormat="1" x14ac:dyDescent="0.3">
      <c r="E330" s="14"/>
      <c r="F330" s="14"/>
      <c r="G330" s="14"/>
      <c r="H330" s="14"/>
      <c r="I330" s="14"/>
      <c r="J330" s="14"/>
    </row>
    <row r="331" spans="5:10" s="11" customFormat="1" x14ac:dyDescent="0.3">
      <c r="E331" s="14"/>
      <c r="F331" s="14"/>
      <c r="G331" s="14"/>
      <c r="H331" s="14"/>
      <c r="I331" s="14"/>
      <c r="J331" s="14"/>
    </row>
    <row r="332" spans="5:10" s="11" customFormat="1" x14ac:dyDescent="0.3">
      <c r="E332" s="14"/>
      <c r="F332" s="14"/>
      <c r="G332" s="14"/>
      <c r="H332" s="14"/>
      <c r="I332" s="14"/>
      <c r="J332" s="14"/>
    </row>
    <row r="333" spans="5:10" s="11" customFormat="1" x14ac:dyDescent="0.3">
      <c r="E333" s="14"/>
      <c r="F333" s="14"/>
      <c r="G333" s="14"/>
      <c r="H333" s="14"/>
      <c r="I333" s="14"/>
      <c r="J333" s="14"/>
    </row>
    <row r="334" spans="5:10" s="11" customFormat="1" x14ac:dyDescent="0.3">
      <c r="E334" s="14"/>
      <c r="F334" s="14"/>
      <c r="G334" s="14"/>
      <c r="H334" s="14"/>
      <c r="I334" s="14"/>
      <c r="J334" s="14"/>
    </row>
    <row r="335" spans="5:10" s="11" customFormat="1" x14ac:dyDescent="0.3">
      <c r="E335" s="14"/>
      <c r="F335" s="14"/>
      <c r="G335" s="14"/>
      <c r="H335" s="14"/>
      <c r="I335" s="14"/>
      <c r="J335" s="14"/>
    </row>
    <row r="336" spans="5:10" s="11" customFormat="1" x14ac:dyDescent="0.3">
      <c r="E336" s="14"/>
      <c r="F336" s="14"/>
      <c r="G336" s="14"/>
      <c r="H336" s="14"/>
      <c r="I336" s="14"/>
      <c r="J336" s="14"/>
    </row>
    <row r="337" spans="5:10" s="11" customFormat="1" x14ac:dyDescent="0.3">
      <c r="E337" s="14"/>
      <c r="F337" s="14"/>
      <c r="G337" s="14"/>
      <c r="H337" s="14"/>
      <c r="I337" s="14"/>
      <c r="J337" s="14"/>
    </row>
    <row r="338" spans="5:10" s="11" customFormat="1" x14ac:dyDescent="0.3">
      <c r="E338" s="14"/>
      <c r="F338" s="14"/>
      <c r="G338" s="14"/>
      <c r="H338" s="14"/>
      <c r="I338" s="14"/>
      <c r="J338" s="14"/>
    </row>
    <row r="339" spans="5:10" s="11" customFormat="1" x14ac:dyDescent="0.3">
      <c r="E339" s="14"/>
      <c r="F339" s="14"/>
      <c r="G339" s="14"/>
      <c r="H339" s="14"/>
      <c r="I339" s="14"/>
      <c r="J339" s="14"/>
    </row>
    <row r="340" spans="5:10" s="11" customFormat="1" x14ac:dyDescent="0.3">
      <c r="E340" s="14"/>
      <c r="F340" s="14"/>
      <c r="G340" s="14"/>
      <c r="H340" s="14"/>
      <c r="I340" s="14"/>
      <c r="J340" s="14"/>
    </row>
    <row r="341" spans="5:10" s="11" customFormat="1" x14ac:dyDescent="0.3">
      <c r="E341" s="14"/>
      <c r="F341" s="14"/>
      <c r="G341" s="14"/>
      <c r="H341" s="14"/>
      <c r="I341" s="14"/>
      <c r="J341" s="14"/>
    </row>
    <row r="342" spans="5:10" s="11" customFormat="1" x14ac:dyDescent="0.3">
      <c r="E342" s="14"/>
      <c r="F342" s="14"/>
      <c r="G342" s="14"/>
      <c r="H342" s="14"/>
      <c r="I342" s="14"/>
      <c r="J342" s="14"/>
    </row>
    <row r="343" spans="5:10" s="11" customFormat="1" x14ac:dyDescent="0.3">
      <c r="E343" s="14"/>
      <c r="F343" s="14"/>
      <c r="G343" s="14"/>
      <c r="H343" s="14"/>
      <c r="I343" s="14"/>
      <c r="J343" s="14"/>
    </row>
    <row r="344" spans="5:10" s="11" customFormat="1" x14ac:dyDescent="0.3">
      <c r="E344" s="14"/>
      <c r="F344" s="14"/>
      <c r="G344" s="14"/>
      <c r="H344" s="14"/>
      <c r="I344" s="14"/>
      <c r="J344" s="14"/>
    </row>
    <row r="345" spans="5:10" s="11" customFormat="1" x14ac:dyDescent="0.3">
      <c r="E345" s="14"/>
      <c r="F345" s="14"/>
      <c r="G345" s="14"/>
      <c r="H345" s="14"/>
      <c r="I345" s="14"/>
      <c r="J345" s="14"/>
    </row>
    <row r="346" spans="5:10" s="11" customFormat="1" x14ac:dyDescent="0.3">
      <c r="E346" s="14"/>
      <c r="F346" s="14"/>
      <c r="G346" s="14"/>
      <c r="H346" s="14"/>
      <c r="I346" s="14"/>
      <c r="J346" s="14"/>
    </row>
    <row r="347" spans="5:10" s="11" customFormat="1" x14ac:dyDescent="0.3">
      <c r="E347" s="14"/>
      <c r="F347" s="14"/>
      <c r="G347" s="14"/>
      <c r="H347" s="14"/>
      <c r="I347" s="14"/>
      <c r="J347" s="14"/>
    </row>
    <row r="348" spans="5:10" s="11" customFormat="1" x14ac:dyDescent="0.3">
      <c r="E348" s="14"/>
      <c r="F348" s="14"/>
      <c r="G348" s="14"/>
      <c r="H348" s="14"/>
      <c r="I348" s="14"/>
      <c r="J348" s="14"/>
    </row>
    <row r="349" spans="5:10" s="11" customFormat="1" x14ac:dyDescent="0.3">
      <c r="E349" s="14"/>
      <c r="F349" s="14"/>
      <c r="G349" s="14"/>
      <c r="H349" s="14"/>
      <c r="I349" s="14"/>
      <c r="J349" s="14"/>
    </row>
    <row r="350" spans="5:10" s="11" customFormat="1" x14ac:dyDescent="0.3">
      <c r="E350" s="14"/>
      <c r="F350" s="14"/>
      <c r="G350" s="14"/>
      <c r="H350" s="14"/>
      <c r="I350" s="14"/>
      <c r="J350" s="14"/>
    </row>
    <row r="351" spans="5:10" s="11" customFormat="1" x14ac:dyDescent="0.3">
      <c r="E351" s="14"/>
      <c r="F351" s="14"/>
      <c r="G351" s="14"/>
      <c r="H351" s="14"/>
      <c r="I351" s="14"/>
      <c r="J351" s="14"/>
    </row>
    <row r="352" spans="5:10" s="11" customFormat="1" x14ac:dyDescent="0.3">
      <c r="E352" s="14"/>
      <c r="F352" s="14"/>
      <c r="G352" s="14"/>
      <c r="H352" s="14"/>
      <c r="I352" s="14"/>
      <c r="J352" s="14"/>
    </row>
    <row r="353" spans="5:10" s="11" customFormat="1" x14ac:dyDescent="0.3">
      <c r="E353" s="14"/>
      <c r="F353" s="14"/>
      <c r="G353" s="14"/>
      <c r="H353" s="14"/>
      <c r="I353" s="14"/>
      <c r="J353" s="14"/>
    </row>
    <row r="354" spans="5:10" s="11" customFormat="1" x14ac:dyDescent="0.3">
      <c r="E354" s="14"/>
      <c r="F354" s="14"/>
      <c r="G354" s="14"/>
      <c r="H354" s="14"/>
      <c r="I354" s="14"/>
      <c r="J354" s="14"/>
    </row>
    <row r="355" spans="5:10" s="11" customFormat="1" x14ac:dyDescent="0.3">
      <c r="E355" s="14"/>
      <c r="F355" s="14"/>
      <c r="G355" s="14"/>
      <c r="H355" s="14"/>
      <c r="I355" s="14"/>
      <c r="J355" s="14"/>
    </row>
    <row r="356" spans="5:10" s="11" customFormat="1" x14ac:dyDescent="0.3">
      <c r="E356" s="14"/>
      <c r="F356" s="14"/>
      <c r="G356" s="14"/>
      <c r="H356" s="14"/>
      <c r="I356" s="14"/>
      <c r="J356" s="14"/>
    </row>
    <row r="357" spans="5:10" s="11" customFormat="1" x14ac:dyDescent="0.3">
      <c r="E357" s="14"/>
      <c r="F357" s="14"/>
      <c r="G357" s="14"/>
      <c r="H357" s="14"/>
      <c r="I357" s="14"/>
      <c r="J357" s="14"/>
    </row>
    <row r="358" spans="5:10" s="11" customFormat="1" x14ac:dyDescent="0.3">
      <c r="E358" s="14"/>
      <c r="F358" s="14"/>
      <c r="G358" s="14"/>
      <c r="H358" s="14"/>
      <c r="I358" s="14"/>
      <c r="J358" s="14"/>
    </row>
    <row r="359" spans="5:10" s="11" customFormat="1" x14ac:dyDescent="0.3">
      <c r="E359" s="14"/>
      <c r="F359" s="14"/>
      <c r="G359" s="14"/>
      <c r="H359" s="14"/>
      <c r="I359" s="14"/>
      <c r="J359" s="14"/>
    </row>
    <row r="360" spans="5:10" s="11" customFormat="1" x14ac:dyDescent="0.3">
      <c r="E360" s="14"/>
      <c r="F360" s="14"/>
      <c r="G360" s="14"/>
      <c r="H360" s="14"/>
      <c r="I360" s="14"/>
      <c r="J360" s="14"/>
    </row>
    <row r="361" spans="5:10" s="11" customFormat="1" x14ac:dyDescent="0.3">
      <c r="E361" s="14"/>
      <c r="F361" s="14"/>
      <c r="G361" s="14"/>
      <c r="H361" s="14"/>
      <c r="I361" s="14"/>
      <c r="J361" s="14"/>
    </row>
    <row r="362" spans="5:10" s="11" customFormat="1" x14ac:dyDescent="0.3">
      <c r="E362" s="14"/>
      <c r="F362" s="14"/>
      <c r="G362" s="14"/>
      <c r="H362" s="14"/>
      <c r="I362" s="14"/>
      <c r="J362" s="14"/>
    </row>
    <row r="363" spans="5:10" s="11" customFormat="1" x14ac:dyDescent="0.3">
      <c r="E363" s="14"/>
      <c r="F363" s="14"/>
      <c r="G363" s="14"/>
      <c r="H363" s="14"/>
      <c r="I363" s="14"/>
      <c r="J363" s="14"/>
    </row>
    <row r="364" spans="5:10" s="11" customFormat="1" x14ac:dyDescent="0.3">
      <c r="E364" s="14"/>
      <c r="F364" s="14"/>
      <c r="G364" s="14"/>
      <c r="H364" s="14"/>
      <c r="I364" s="14"/>
      <c r="J364" s="14"/>
    </row>
    <row r="365" spans="5:10" s="11" customFormat="1" x14ac:dyDescent="0.3">
      <c r="E365" s="14"/>
      <c r="F365" s="14"/>
      <c r="G365" s="14"/>
      <c r="H365" s="14"/>
      <c r="I365" s="14"/>
      <c r="J365" s="14"/>
    </row>
    <row r="366" spans="5:10" s="11" customFormat="1" x14ac:dyDescent="0.3">
      <c r="E366" s="14"/>
      <c r="F366" s="14"/>
      <c r="G366" s="14"/>
      <c r="H366" s="14"/>
      <c r="I366" s="14"/>
      <c r="J366" s="14"/>
    </row>
    <row r="367" spans="5:10" s="11" customFormat="1" x14ac:dyDescent="0.3">
      <c r="E367" s="14"/>
      <c r="F367" s="14"/>
      <c r="G367" s="14"/>
      <c r="H367" s="14"/>
      <c r="I367" s="14"/>
      <c r="J367" s="14"/>
    </row>
    <row r="368" spans="5:10" s="11" customFormat="1" x14ac:dyDescent="0.3">
      <c r="E368" s="14"/>
      <c r="F368" s="14"/>
      <c r="G368" s="14"/>
      <c r="H368" s="14"/>
      <c r="I368" s="14"/>
      <c r="J368" s="14"/>
    </row>
    <row r="369" spans="5:10" s="11" customFormat="1" x14ac:dyDescent="0.3">
      <c r="E369" s="14"/>
      <c r="F369" s="14"/>
      <c r="G369" s="14"/>
      <c r="H369" s="14"/>
      <c r="I369" s="14"/>
      <c r="J369" s="14"/>
    </row>
    <row r="370" spans="5:10" s="11" customFormat="1" x14ac:dyDescent="0.3">
      <c r="E370" s="14"/>
      <c r="F370" s="14"/>
      <c r="G370" s="14"/>
      <c r="H370" s="14"/>
      <c r="I370" s="14"/>
      <c r="J370" s="14"/>
    </row>
    <row r="371" spans="5:10" s="11" customFormat="1" x14ac:dyDescent="0.3">
      <c r="E371" s="14"/>
      <c r="F371" s="14"/>
      <c r="G371" s="14"/>
      <c r="H371" s="14"/>
      <c r="I371" s="14"/>
      <c r="J371" s="14"/>
    </row>
    <row r="372" spans="5:10" s="11" customFormat="1" x14ac:dyDescent="0.3">
      <c r="E372" s="14"/>
      <c r="F372" s="14"/>
      <c r="G372" s="14"/>
      <c r="H372" s="14"/>
      <c r="I372" s="14"/>
      <c r="J372" s="14"/>
    </row>
    <row r="373" spans="5:10" s="11" customFormat="1" x14ac:dyDescent="0.3">
      <c r="E373" s="14"/>
      <c r="F373" s="14"/>
      <c r="G373" s="14"/>
      <c r="H373" s="14"/>
      <c r="I373" s="14"/>
      <c r="J373" s="14"/>
    </row>
    <row r="374" spans="5:10" s="11" customFormat="1" x14ac:dyDescent="0.3">
      <c r="E374" s="14"/>
      <c r="F374" s="14"/>
      <c r="G374" s="14"/>
      <c r="H374" s="14"/>
      <c r="I374" s="14"/>
      <c r="J374" s="14"/>
    </row>
    <row r="375" spans="5:10" s="11" customFormat="1" x14ac:dyDescent="0.3">
      <c r="E375" s="14"/>
      <c r="F375" s="14"/>
      <c r="G375" s="14"/>
      <c r="H375" s="14"/>
      <c r="I375" s="14"/>
      <c r="J375" s="14"/>
    </row>
    <row r="376" spans="5:10" s="11" customFormat="1" x14ac:dyDescent="0.3">
      <c r="E376" s="14"/>
      <c r="F376" s="14"/>
      <c r="G376" s="14"/>
      <c r="H376" s="14"/>
      <c r="I376" s="14"/>
      <c r="J376" s="14"/>
    </row>
    <row r="377" spans="5:10" s="11" customFormat="1" x14ac:dyDescent="0.3">
      <c r="E377" s="14"/>
      <c r="F377" s="14"/>
      <c r="G377" s="14"/>
      <c r="H377" s="14"/>
      <c r="I377" s="14"/>
      <c r="J377" s="14"/>
    </row>
    <row r="378" spans="5:10" s="11" customFormat="1" x14ac:dyDescent="0.3">
      <c r="E378" s="14"/>
      <c r="F378" s="14"/>
      <c r="G378" s="14"/>
      <c r="H378" s="14"/>
      <c r="I378" s="14"/>
      <c r="J378" s="14"/>
    </row>
    <row r="379" spans="5:10" s="11" customFormat="1" x14ac:dyDescent="0.3">
      <c r="E379" s="14"/>
      <c r="F379" s="14"/>
      <c r="G379" s="14"/>
      <c r="H379" s="14"/>
      <c r="I379" s="14"/>
      <c r="J379" s="14"/>
    </row>
    <row r="380" spans="5:10" s="11" customFormat="1" x14ac:dyDescent="0.3">
      <c r="E380" s="14"/>
      <c r="F380" s="14"/>
      <c r="G380" s="14"/>
      <c r="H380" s="14"/>
      <c r="I380" s="14"/>
      <c r="J380" s="14"/>
    </row>
    <row r="381" spans="5:10" s="11" customFormat="1" x14ac:dyDescent="0.3">
      <c r="E381" s="14"/>
      <c r="F381" s="14"/>
      <c r="G381" s="14"/>
      <c r="H381" s="14"/>
      <c r="I381" s="14"/>
      <c r="J381" s="14"/>
    </row>
    <row r="382" spans="5:10" s="11" customFormat="1" x14ac:dyDescent="0.3">
      <c r="E382" s="14"/>
      <c r="F382" s="14"/>
      <c r="G382" s="14"/>
      <c r="H382" s="14"/>
      <c r="I382" s="14"/>
      <c r="J382" s="14"/>
    </row>
    <row r="383" spans="5:10" s="11" customFormat="1" x14ac:dyDescent="0.3">
      <c r="E383" s="14"/>
      <c r="F383" s="14"/>
      <c r="G383" s="14"/>
      <c r="H383" s="14"/>
      <c r="I383" s="14"/>
      <c r="J383" s="14"/>
    </row>
    <row r="384" spans="5:10" s="11" customFormat="1" x14ac:dyDescent="0.3">
      <c r="E384" s="14"/>
      <c r="F384" s="14"/>
      <c r="G384" s="14"/>
      <c r="H384" s="14"/>
      <c r="I384" s="14"/>
      <c r="J384" s="14"/>
    </row>
    <row r="385" spans="5:10" s="11" customFormat="1" x14ac:dyDescent="0.3">
      <c r="E385" s="14"/>
      <c r="F385" s="14"/>
      <c r="G385" s="14"/>
      <c r="H385" s="14"/>
      <c r="I385" s="14"/>
      <c r="J385" s="14"/>
    </row>
    <row r="386" spans="5:10" s="11" customFormat="1" x14ac:dyDescent="0.3">
      <c r="E386" s="14"/>
      <c r="F386" s="14"/>
      <c r="G386" s="14"/>
      <c r="H386" s="14"/>
      <c r="I386" s="14"/>
      <c r="J386" s="14"/>
    </row>
    <row r="387" spans="5:10" s="11" customFormat="1" x14ac:dyDescent="0.3">
      <c r="E387" s="14"/>
      <c r="F387" s="14"/>
      <c r="G387" s="14"/>
      <c r="H387" s="14"/>
      <c r="I387" s="14"/>
      <c r="J387" s="14"/>
    </row>
    <row r="388" spans="5:10" s="11" customFormat="1" x14ac:dyDescent="0.3">
      <c r="E388" s="14"/>
      <c r="F388" s="14"/>
      <c r="G388" s="14"/>
      <c r="H388" s="14"/>
      <c r="I388" s="14"/>
      <c r="J388" s="14"/>
    </row>
    <row r="389" spans="5:10" s="11" customFormat="1" x14ac:dyDescent="0.3">
      <c r="E389" s="14"/>
      <c r="F389" s="14"/>
      <c r="G389" s="14"/>
      <c r="H389" s="14"/>
      <c r="I389" s="14"/>
      <c r="J389" s="14"/>
    </row>
    <row r="390" spans="5:10" s="11" customFormat="1" x14ac:dyDescent="0.3">
      <c r="E390" s="14"/>
      <c r="F390" s="14"/>
      <c r="G390" s="14"/>
      <c r="H390" s="14"/>
      <c r="I390" s="14"/>
      <c r="J390" s="14"/>
    </row>
    <row r="391" spans="5:10" s="11" customFormat="1" x14ac:dyDescent="0.3">
      <c r="E391" s="14"/>
      <c r="F391" s="14"/>
      <c r="G391" s="14"/>
      <c r="H391" s="14"/>
      <c r="I391" s="14"/>
      <c r="J391" s="14"/>
    </row>
    <row r="392" spans="5:10" s="11" customFormat="1" x14ac:dyDescent="0.3">
      <c r="E392" s="14"/>
      <c r="F392" s="14"/>
      <c r="G392" s="14"/>
      <c r="H392" s="14"/>
      <c r="I392" s="14"/>
      <c r="J392" s="14"/>
    </row>
    <row r="393" spans="5:10" s="11" customFormat="1" x14ac:dyDescent="0.3">
      <c r="E393" s="14"/>
      <c r="F393" s="14"/>
      <c r="G393" s="14"/>
      <c r="H393" s="14"/>
      <c r="I393" s="14"/>
      <c r="J393" s="14"/>
    </row>
    <row r="394" spans="5:10" s="11" customFormat="1" x14ac:dyDescent="0.3">
      <c r="E394" s="14"/>
      <c r="F394" s="14"/>
      <c r="G394" s="14"/>
      <c r="H394" s="14"/>
      <c r="I394" s="14"/>
      <c r="J394" s="14"/>
    </row>
    <row r="395" spans="5:10" s="11" customFormat="1" x14ac:dyDescent="0.3">
      <c r="E395" s="14"/>
      <c r="F395" s="14"/>
      <c r="G395" s="14"/>
      <c r="H395" s="14"/>
      <c r="I395" s="14"/>
      <c r="J395" s="14"/>
    </row>
    <row r="396" spans="5:10" s="11" customFormat="1" x14ac:dyDescent="0.3">
      <c r="E396" s="14"/>
      <c r="F396" s="14"/>
      <c r="G396" s="14"/>
      <c r="H396" s="14"/>
      <c r="I396" s="14"/>
      <c r="J396" s="14"/>
    </row>
    <row r="397" spans="5:10" s="11" customFormat="1" x14ac:dyDescent="0.3">
      <c r="E397" s="14"/>
      <c r="F397" s="14"/>
      <c r="G397" s="14"/>
      <c r="H397" s="14"/>
      <c r="I397" s="14"/>
      <c r="J397" s="14"/>
    </row>
    <row r="398" spans="5:10" s="11" customFormat="1" x14ac:dyDescent="0.3">
      <c r="E398" s="14"/>
      <c r="F398" s="14"/>
      <c r="G398" s="14"/>
      <c r="H398" s="14"/>
      <c r="I398" s="14"/>
      <c r="J398" s="14"/>
    </row>
    <row r="399" spans="5:10" s="11" customFormat="1" x14ac:dyDescent="0.3">
      <c r="E399" s="14"/>
      <c r="F399" s="14"/>
      <c r="G399" s="14"/>
      <c r="H399" s="14"/>
      <c r="I399" s="14"/>
      <c r="J399" s="14"/>
    </row>
    <row r="400" spans="5:10" s="11" customFormat="1" x14ac:dyDescent="0.3">
      <c r="E400" s="14"/>
      <c r="F400" s="14"/>
      <c r="G400" s="14"/>
      <c r="H400" s="14"/>
      <c r="I400" s="14"/>
      <c r="J400" s="14"/>
    </row>
    <row r="401" spans="5:10" s="11" customFormat="1" x14ac:dyDescent="0.3">
      <c r="E401" s="14"/>
      <c r="F401" s="14"/>
      <c r="G401" s="14"/>
      <c r="H401" s="14"/>
      <c r="I401" s="14"/>
      <c r="J401" s="14"/>
    </row>
    <row r="402" spans="5:10" s="11" customFormat="1" x14ac:dyDescent="0.3">
      <c r="E402" s="14"/>
      <c r="F402" s="14"/>
      <c r="G402" s="14"/>
      <c r="H402" s="14"/>
      <c r="I402" s="14"/>
      <c r="J402" s="14"/>
    </row>
    <row r="403" spans="5:10" s="11" customFormat="1" x14ac:dyDescent="0.3">
      <c r="E403" s="14"/>
      <c r="F403" s="14"/>
      <c r="G403" s="14"/>
      <c r="H403" s="14"/>
      <c r="I403" s="14"/>
      <c r="J403" s="14"/>
    </row>
    <row r="404" spans="5:10" s="11" customFormat="1" x14ac:dyDescent="0.3">
      <c r="E404" s="14"/>
      <c r="F404" s="14"/>
      <c r="G404" s="14"/>
      <c r="H404" s="14"/>
      <c r="I404" s="14"/>
      <c r="J404" s="14"/>
    </row>
    <row r="405" spans="5:10" s="11" customFormat="1" x14ac:dyDescent="0.3">
      <c r="E405" s="14"/>
      <c r="F405" s="14"/>
      <c r="G405" s="14"/>
      <c r="H405" s="14"/>
      <c r="I405" s="14"/>
      <c r="J405" s="14"/>
    </row>
    <row r="406" spans="5:10" s="11" customFormat="1" x14ac:dyDescent="0.3">
      <c r="E406" s="14"/>
      <c r="F406" s="14"/>
      <c r="G406" s="14"/>
      <c r="H406" s="14"/>
      <c r="I406" s="14"/>
      <c r="J406" s="14"/>
    </row>
    <row r="407" spans="5:10" s="11" customFormat="1" x14ac:dyDescent="0.3">
      <c r="E407" s="14"/>
      <c r="F407" s="14"/>
      <c r="G407" s="14"/>
      <c r="H407" s="14"/>
      <c r="I407" s="14"/>
      <c r="J407" s="14"/>
    </row>
    <row r="408" spans="5:10" s="11" customFormat="1" x14ac:dyDescent="0.3">
      <c r="E408" s="14"/>
      <c r="F408" s="14"/>
      <c r="G408" s="14"/>
      <c r="H408" s="14"/>
      <c r="I408" s="14"/>
      <c r="J408" s="14"/>
    </row>
    <row r="409" spans="5:10" s="11" customFormat="1" x14ac:dyDescent="0.3">
      <c r="E409" s="14"/>
      <c r="F409" s="14"/>
      <c r="G409" s="14"/>
      <c r="H409" s="14"/>
      <c r="I409" s="14"/>
      <c r="J409" s="14"/>
    </row>
    <row r="410" spans="5:10" s="11" customFormat="1" x14ac:dyDescent="0.3">
      <c r="E410" s="14"/>
      <c r="F410" s="14"/>
      <c r="G410" s="14"/>
      <c r="H410" s="14"/>
      <c r="I410" s="14"/>
      <c r="J410" s="14"/>
    </row>
    <row r="411" spans="5:10" s="11" customFormat="1" x14ac:dyDescent="0.3">
      <c r="E411" s="14"/>
      <c r="F411" s="14"/>
      <c r="G411" s="14"/>
      <c r="H411" s="14"/>
      <c r="I411" s="14"/>
      <c r="J411" s="14"/>
    </row>
    <row r="412" spans="5:10" s="11" customFormat="1" x14ac:dyDescent="0.3">
      <c r="E412" s="14"/>
      <c r="F412" s="14"/>
      <c r="G412" s="14"/>
      <c r="H412" s="14"/>
      <c r="I412" s="14"/>
      <c r="J412" s="14"/>
    </row>
    <row r="413" spans="5:10" s="11" customFormat="1" x14ac:dyDescent="0.3">
      <c r="E413" s="14"/>
      <c r="F413" s="14"/>
      <c r="G413" s="14"/>
      <c r="H413" s="14"/>
      <c r="I413" s="14"/>
      <c r="J413" s="14"/>
    </row>
    <row r="414" spans="5:10" s="11" customFormat="1" x14ac:dyDescent="0.3">
      <c r="E414" s="14"/>
      <c r="F414" s="14"/>
      <c r="G414" s="14"/>
      <c r="H414" s="14"/>
      <c r="I414" s="14"/>
      <c r="J414" s="14"/>
    </row>
    <row r="415" spans="5:10" s="11" customFormat="1" x14ac:dyDescent="0.3">
      <c r="E415" s="14"/>
      <c r="F415" s="14"/>
      <c r="G415" s="14"/>
      <c r="H415" s="14"/>
      <c r="I415" s="14"/>
      <c r="J415" s="14"/>
    </row>
    <row r="416" spans="5:10" s="11" customFormat="1" x14ac:dyDescent="0.3">
      <c r="E416" s="14"/>
      <c r="F416" s="14"/>
      <c r="G416" s="14"/>
      <c r="H416" s="14"/>
      <c r="I416" s="14"/>
      <c r="J416" s="14"/>
    </row>
    <row r="417" spans="5:10" s="11" customFormat="1" x14ac:dyDescent="0.3">
      <c r="E417" s="14"/>
      <c r="F417" s="14"/>
      <c r="G417" s="14"/>
      <c r="H417" s="14"/>
      <c r="I417" s="14"/>
      <c r="J417" s="14"/>
    </row>
    <row r="418" spans="5:10" s="11" customFormat="1" x14ac:dyDescent="0.3">
      <c r="E418" s="14"/>
      <c r="F418" s="14"/>
      <c r="G418" s="14"/>
      <c r="H418" s="14"/>
      <c r="I418" s="14"/>
      <c r="J418" s="14"/>
    </row>
    <row r="419" spans="5:10" s="11" customFormat="1" x14ac:dyDescent="0.3">
      <c r="E419" s="14"/>
      <c r="F419" s="14"/>
      <c r="G419" s="14"/>
      <c r="H419" s="14"/>
      <c r="I419" s="14"/>
      <c r="J419" s="14"/>
    </row>
    <row r="420" spans="5:10" s="11" customFormat="1" x14ac:dyDescent="0.3">
      <c r="E420" s="14"/>
      <c r="F420" s="14"/>
      <c r="G420" s="14"/>
      <c r="H420" s="14"/>
      <c r="I420" s="14"/>
      <c r="J420" s="14"/>
    </row>
    <row r="421" spans="5:10" s="11" customFormat="1" x14ac:dyDescent="0.3">
      <c r="E421" s="14"/>
      <c r="F421" s="14"/>
      <c r="G421" s="14"/>
      <c r="H421" s="14"/>
      <c r="I421" s="14"/>
      <c r="J421" s="14"/>
    </row>
    <row r="422" spans="5:10" s="11" customFormat="1" x14ac:dyDescent="0.3">
      <c r="E422" s="14"/>
      <c r="F422" s="14"/>
      <c r="G422" s="14"/>
      <c r="H422" s="14"/>
      <c r="I422" s="14"/>
      <c r="J422" s="14"/>
    </row>
    <row r="423" spans="5:10" s="11" customFormat="1" x14ac:dyDescent="0.3">
      <c r="E423" s="14"/>
      <c r="F423" s="14"/>
      <c r="G423" s="14"/>
      <c r="H423" s="14"/>
      <c r="I423" s="14"/>
      <c r="J423" s="14"/>
    </row>
    <row r="424" spans="5:10" s="11" customFormat="1" x14ac:dyDescent="0.3">
      <c r="E424" s="14"/>
      <c r="F424" s="14"/>
      <c r="G424" s="14"/>
      <c r="H424" s="14"/>
      <c r="I424" s="14"/>
      <c r="J424" s="14"/>
    </row>
    <row r="425" spans="5:10" s="11" customFormat="1" x14ac:dyDescent="0.3">
      <c r="E425" s="14"/>
      <c r="F425" s="14"/>
      <c r="G425" s="14"/>
      <c r="H425" s="14"/>
      <c r="I425" s="14"/>
      <c r="J425" s="14"/>
    </row>
    <row r="426" spans="5:10" s="11" customFormat="1" x14ac:dyDescent="0.3">
      <c r="E426" s="14"/>
      <c r="F426" s="14"/>
      <c r="G426" s="14"/>
      <c r="H426" s="14"/>
      <c r="I426" s="14"/>
      <c r="J426" s="14"/>
    </row>
    <row r="427" spans="5:10" s="11" customFormat="1" x14ac:dyDescent="0.3">
      <c r="E427" s="14"/>
      <c r="F427" s="14"/>
      <c r="G427" s="14"/>
      <c r="H427" s="14"/>
      <c r="I427" s="14"/>
      <c r="J427" s="14"/>
    </row>
    <row r="428" spans="5:10" s="11" customFormat="1" x14ac:dyDescent="0.3">
      <c r="E428" s="14"/>
      <c r="F428" s="14"/>
      <c r="G428" s="14"/>
      <c r="H428" s="14"/>
      <c r="I428" s="14"/>
      <c r="J428" s="14"/>
    </row>
    <row r="429" spans="5:10" s="11" customFormat="1" x14ac:dyDescent="0.3">
      <c r="E429" s="14"/>
      <c r="F429" s="14"/>
      <c r="G429" s="14"/>
      <c r="H429" s="14"/>
      <c r="I429" s="14"/>
      <c r="J429" s="14"/>
    </row>
    <row r="430" spans="5:10" s="11" customFormat="1" x14ac:dyDescent="0.3">
      <c r="E430" s="14"/>
      <c r="F430" s="14"/>
      <c r="G430" s="14"/>
      <c r="H430" s="14"/>
      <c r="I430" s="14"/>
      <c r="J430" s="14"/>
    </row>
    <row r="431" spans="5:10" s="11" customFormat="1" x14ac:dyDescent="0.3">
      <c r="E431" s="14"/>
      <c r="F431" s="14"/>
      <c r="G431" s="14"/>
      <c r="H431" s="14"/>
      <c r="I431" s="14"/>
      <c r="J431" s="14"/>
    </row>
    <row r="432" spans="5:10" s="11" customFormat="1" x14ac:dyDescent="0.3">
      <c r="E432" s="14"/>
      <c r="F432" s="14"/>
      <c r="G432" s="14"/>
      <c r="H432" s="14"/>
      <c r="I432" s="14"/>
      <c r="J432" s="14"/>
    </row>
    <row r="433" spans="5:10" s="11" customFormat="1" x14ac:dyDescent="0.3">
      <c r="E433" s="14"/>
      <c r="F433" s="14"/>
      <c r="G433" s="14"/>
      <c r="H433" s="14"/>
      <c r="I433" s="14"/>
      <c r="J433" s="14"/>
    </row>
    <row r="434" spans="5:10" s="11" customFormat="1" x14ac:dyDescent="0.3">
      <c r="E434" s="14"/>
      <c r="F434" s="14"/>
      <c r="G434" s="14"/>
      <c r="H434" s="14"/>
      <c r="I434" s="14"/>
      <c r="J434" s="14"/>
    </row>
    <row r="435" spans="5:10" s="11" customFormat="1" x14ac:dyDescent="0.3">
      <c r="E435" s="14"/>
      <c r="F435" s="14"/>
      <c r="G435" s="14"/>
      <c r="H435" s="14"/>
      <c r="I435" s="14"/>
      <c r="J435" s="14"/>
    </row>
    <row r="436" spans="5:10" s="11" customFormat="1" x14ac:dyDescent="0.3">
      <c r="E436" s="14"/>
      <c r="F436" s="14"/>
      <c r="G436" s="14"/>
      <c r="H436" s="14"/>
      <c r="I436" s="14"/>
      <c r="J436" s="14"/>
    </row>
    <row r="437" spans="5:10" s="11" customFormat="1" x14ac:dyDescent="0.3">
      <c r="E437" s="14"/>
      <c r="F437" s="14"/>
      <c r="G437" s="14"/>
      <c r="H437" s="14"/>
      <c r="I437" s="14"/>
      <c r="J437" s="14"/>
    </row>
    <row r="438" spans="5:10" s="11" customFormat="1" x14ac:dyDescent="0.3">
      <c r="E438" s="14"/>
      <c r="F438" s="14"/>
      <c r="G438" s="14"/>
      <c r="H438" s="14"/>
      <c r="I438" s="14"/>
      <c r="J438" s="14"/>
    </row>
    <row r="439" spans="5:10" s="11" customFormat="1" x14ac:dyDescent="0.3">
      <c r="E439" s="14"/>
      <c r="F439" s="14"/>
      <c r="G439" s="14"/>
      <c r="H439" s="14"/>
      <c r="I439" s="14"/>
      <c r="J439" s="14"/>
    </row>
    <row r="440" spans="5:10" s="11" customFormat="1" x14ac:dyDescent="0.3">
      <c r="E440" s="14"/>
      <c r="F440" s="14"/>
      <c r="G440" s="14"/>
      <c r="H440" s="14"/>
      <c r="I440" s="14"/>
      <c r="J440" s="14"/>
    </row>
    <row r="441" spans="5:10" s="11" customFormat="1" x14ac:dyDescent="0.3">
      <c r="E441" s="14"/>
      <c r="F441" s="14"/>
      <c r="G441" s="14"/>
      <c r="H441" s="14"/>
      <c r="I441" s="14"/>
      <c r="J441" s="14"/>
    </row>
    <row r="442" spans="5:10" s="11" customFormat="1" x14ac:dyDescent="0.3">
      <c r="E442" s="14"/>
      <c r="F442" s="14"/>
      <c r="G442" s="14"/>
      <c r="H442" s="14"/>
      <c r="I442" s="14"/>
      <c r="J442" s="14"/>
    </row>
    <row r="443" spans="5:10" s="11" customFormat="1" x14ac:dyDescent="0.3">
      <c r="E443" s="14"/>
      <c r="F443" s="14"/>
      <c r="G443" s="14"/>
      <c r="H443" s="14"/>
      <c r="I443" s="14"/>
      <c r="J443" s="14"/>
    </row>
    <row r="444" spans="5:10" s="11" customFormat="1" x14ac:dyDescent="0.3">
      <c r="E444" s="14"/>
      <c r="F444" s="14"/>
      <c r="G444" s="14"/>
      <c r="H444" s="14"/>
      <c r="I444" s="14"/>
      <c r="J444" s="14"/>
    </row>
    <row r="445" spans="5:10" s="11" customFormat="1" x14ac:dyDescent="0.3">
      <c r="E445" s="14"/>
      <c r="F445" s="14"/>
      <c r="G445" s="14"/>
      <c r="H445" s="14"/>
      <c r="I445" s="14"/>
      <c r="J445" s="14"/>
    </row>
    <row r="446" spans="5:10" s="11" customFormat="1" x14ac:dyDescent="0.3">
      <c r="E446" s="14"/>
      <c r="F446" s="14"/>
      <c r="G446" s="14"/>
      <c r="H446" s="14"/>
      <c r="I446" s="14"/>
      <c r="J446" s="14"/>
    </row>
    <row r="447" spans="5:10" s="11" customFormat="1" x14ac:dyDescent="0.3">
      <c r="E447" s="14"/>
      <c r="F447" s="14"/>
      <c r="G447" s="14"/>
      <c r="H447" s="14"/>
      <c r="I447" s="14"/>
      <c r="J447" s="14"/>
    </row>
    <row r="448" spans="5:10" s="11" customFormat="1" x14ac:dyDescent="0.3">
      <c r="E448" s="14"/>
      <c r="F448" s="14"/>
      <c r="G448" s="14"/>
      <c r="H448" s="14"/>
      <c r="I448" s="14"/>
      <c r="J448" s="14"/>
    </row>
    <row r="449" spans="5:10" s="11" customFormat="1" x14ac:dyDescent="0.3">
      <c r="E449" s="14"/>
      <c r="F449" s="14"/>
      <c r="G449" s="14"/>
      <c r="H449" s="14"/>
      <c r="I449" s="14"/>
      <c r="J449" s="14"/>
    </row>
    <row r="450" spans="5:10" s="11" customFormat="1" x14ac:dyDescent="0.3">
      <c r="E450" s="14"/>
      <c r="F450" s="14"/>
      <c r="G450" s="14"/>
      <c r="H450" s="14"/>
      <c r="I450" s="14"/>
      <c r="J450" s="14"/>
    </row>
    <row r="451" spans="5:10" s="11" customFormat="1" x14ac:dyDescent="0.3">
      <c r="E451" s="14"/>
      <c r="F451" s="14"/>
      <c r="G451" s="14"/>
      <c r="H451" s="14"/>
      <c r="I451" s="14"/>
      <c r="J451" s="14"/>
    </row>
    <row r="452" spans="5:10" s="11" customFormat="1" x14ac:dyDescent="0.3">
      <c r="E452" s="14"/>
      <c r="F452" s="14"/>
      <c r="G452" s="14"/>
      <c r="H452" s="14"/>
      <c r="I452" s="14"/>
      <c r="J452" s="14"/>
    </row>
    <row r="453" spans="5:10" s="11" customFormat="1" x14ac:dyDescent="0.3">
      <c r="E453" s="14"/>
      <c r="F453" s="14"/>
      <c r="G453" s="14"/>
      <c r="H453" s="14"/>
      <c r="I453" s="14"/>
      <c r="J453" s="14"/>
    </row>
    <row r="454" spans="5:10" s="11" customFormat="1" x14ac:dyDescent="0.3">
      <c r="E454" s="14"/>
      <c r="F454" s="14"/>
      <c r="G454" s="14"/>
      <c r="H454" s="14"/>
      <c r="I454" s="14"/>
      <c r="J454" s="14"/>
    </row>
    <row r="455" spans="5:10" s="11" customFormat="1" x14ac:dyDescent="0.3">
      <c r="E455" s="14"/>
      <c r="F455" s="14"/>
      <c r="G455" s="14"/>
      <c r="H455" s="14"/>
      <c r="I455" s="14"/>
      <c r="J455" s="14"/>
    </row>
    <row r="456" spans="5:10" s="11" customFormat="1" x14ac:dyDescent="0.3">
      <c r="E456" s="14"/>
      <c r="F456" s="14"/>
      <c r="G456" s="14"/>
      <c r="H456" s="14"/>
      <c r="I456" s="14"/>
      <c r="J456" s="14"/>
    </row>
    <row r="457" spans="5:10" s="11" customFormat="1" x14ac:dyDescent="0.3">
      <c r="E457" s="14"/>
      <c r="F457" s="14"/>
      <c r="G457" s="14"/>
      <c r="H457" s="14"/>
      <c r="I457" s="14"/>
      <c r="J457" s="14"/>
    </row>
    <row r="458" spans="5:10" s="11" customFormat="1" x14ac:dyDescent="0.3">
      <c r="E458" s="14"/>
      <c r="F458" s="14"/>
      <c r="G458" s="14"/>
      <c r="H458" s="14"/>
      <c r="I458" s="14"/>
      <c r="J458" s="14"/>
    </row>
    <row r="459" spans="5:10" s="11" customFormat="1" x14ac:dyDescent="0.3">
      <c r="E459" s="14"/>
      <c r="F459" s="14"/>
      <c r="G459" s="14"/>
      <c r="H459" s="14"/>
      <c r="I459" s="14"/>
      <c r="J459" s="14"/>
    </row>
    <row r="460" spans="5:10" s="11" customFormat="1" x14ac:dyDescent="0.3">
      <c r="E460" s="14"/>
      <c r="F460" s="14"/>
      <c r="G460" s="14"/>
      <c r="H460" s="14"/>
      <c r="I460" s="14"/>
      <c r="J460" s="14"/>
    </row>
    <row r="461" spans="5:10" s="11" customFormat="1" x14ac:dyDescent="0.3">
      <c r="E461" s="14"/>
      <c r="F461" s="14"/>
      <c r="G461" s="14"/>
      <c r="H461" s="14"/>
      <c r="I461" s="14"/>
      <c r="J461" s="14"/>
    </row>
    <row r="462" spans="5:10" s="11" customFormat="1" x14ac:dyDescent="0.3">
      <c r="E462" s="14"/>
      <c r="F462" s="14"/>
      <c r="G462" s="14"/>
      <c r="H462" s="14"/>
      <c r="I462" s="14"/>
      <c r="J462" s="14"/>
    </row>
    <row r="463" spans="5:10" s="11" customFormat="1" x14ac:dyDescent="0.3">
      <c r="E463" s="14"/>
      <c r="F463" s="14"/>
      <c r="G463" s="14"/>
      <c r="H463" s="14"/>
      <c r="I463" s="14"/>
      <c r="J463" s="14"/>
    </row>
    <row r="464" spans="5:10" s="11" customFormat="1" x14ac:dyDescent="0.3">
      <c r="E464" s="14"/>
      <c r="F464" s="14"/>
      <c r="G464" s="14"/>
      <c r="H464" s="14"/>
      <c r="I464" s="14"/>
      <c r="J464" s="14"/>
    </row>
    <row r="465" spans="5:10" s="11" customFormat="1" x14ac:dyDescent="0.3">
      <c r="E465" s="14"/>
      <c r="F465" s="14"/>
      <c r="G465" s="14"/>
      <c r="H465" s="14"/>
      <c r="I465" s="14"/>
      <c r="J465" s="14"/>
    </row>
    <row r="466" spans="5:10" s="11" customFormat="1" x14ac:dyDescent="0.3">
      <c r="E466" s="14"/>
      <c r="F466" s="14"/>
      <c r="G466" s="14"/>
      <c r="H466" s="14"/>
      <c r="I466" s="14"/>
      <c r="J466" s="14"/>
    </row>
    <row r="467" spans="5:10" s="11" customFormat="1" x14ac:dyDescent="0.3">
      <c r="E467" s="14"/>
      <c r="F467" s="14"/>
      <c r="G467" s="14"/>
      <c r="H467" s="14"/>
      <c r="I467" s="14"/>
      <c r="J467" s="14"/>
    </row>
    <row r="468" spans="5:10" s="11" customFormat="1" x14ac:dyDescent="0.3">
      <c r="E468" s="14"/>
      <c r="F468" s="14"/>
      <c r="G468" s="14"/>
      <c r="H468" s="14"/>
      <c r="I468" s="14"/>
      <c r="J468" s="14"/>
    </row>
    <row r="469" spans="5:10" s="11" customFormat="1" x14ac:dyDescent="0.3">
      <c r="E469" s="14"/>
      <c r="F469" s="14"/>
      <c r="G469" s="14"/>
      <c r="H469" s="14"/>
      <c r="I469" s="14"/>
      <c r="J469" s="14"/>
    </row>
    <row r="470" spans="5:10" s="11" customFormat="1" x14ac:dyDescent="0.3">
      <c r="E470" s="14"/>
      <c r="F470" s="14"/>
      <c r="G470" s="14"/>
      <c r="H470" s="14"/>
      <c r="I470" s="14"/>
      <c r="J470" s="14"/>
    </row>
    <row r="471" spans="5:10" s="11" customFormat="1" x14ac:dyDescent="0.3">
      <c r="E471" s="14"/>
      <c r="F471" s="14"/>
      <c r="G471" s="14"/>
      <c r="H471" s="14"/>
      <c r="I471" s="14"/>
      <c r="J471" s="14"/>
    </row>
    <row r="472" spans="5:10" s="11" customFormat="1" x14ac:dyDescent="0.3">
      <c r="E472" s="14"/>
      <c r="F472" s="14"/>
      <c r="G472" s="14"/>
      <c r="H472" s="14"/>
      <c r="I472" s="14"/>
      <c r="J472" s="14"/>
    </row>
    <row r="473" spans="5:10" s="11" customFormat="1" x14ac:dyDescent="0.3">
      <c r="E473" s="14"/>
      <c r="F473" s="14"/>
      <c r="G473" s="14"/>
      <c r="H473" s="14"/>
      <c r="I473" s="14"/>
      <c r="J473" s="14"/>
    </row>
    <row r="474" spans="5:10" s="11" customFormat="1" x14ac:dyDescent="0.3">
      <c r="E474" s="14"/>
      <c r="F474" s="14"/>
      <c r="G474" s="14"/>
      <c r="H474" s="14"/>
      <c r="I474" s="14"/>
      <c r="J474" s="14"/>
    </row>
    <row r="475" spans="5:10" s="11" customFormat="1" x14ac:dyDescent="0.3">
      <c r="E475" s="14"/>
      <c r="F475" s="14"/>
      <c r="G475" s="14"/>
      <c r="H475" s="14"/>
      <c r="I475" s="14"/>
      <c r="J475" s="14"/>
    </row>
    <row r="476" spans="5:10" s="11" customFormat="1" x14ac:dyDescent="0.3">
      <c r="E476" s="14"/>
      <c r="F476" s="14"/>
      <c r="G476" s="14"/>
      <c r="H476" s="14"/>
      <c r="I476" s="14"/>
      <c r="J476" s="14"/>
    </row>
    <row r="477" spans="5:10" s="11" customFormat="1" x14ac:dyDescent="0.3">
      <c r="E477" s="14"/>
      <c r="F477" s="14"/>
      <c r="G477" s="14"/>
      <c r="H477" s="14"/>
      <c r="I477" s="14"/>
      <c r="J477" s="14"/>
    </row>
    <row r="478" spans="5:10" s="11" customFormat="1" x14ac:dyDescent="0.3">
      <c r="E478" s="14"/>
      <c r="F478" s="14"/>
      <c r="G478" s="14"/>
      <c r="H478" s="14"/>
      <c r="I478" s="14"/>
      <c r="J478" s="14"/>
    </row>
    <row r="479" spans="5:10" s="11" customFormat="1" x14ac:dyDescent="0.3">
      <c r="E479" s="14"/>
      <c r="F479" s="14"/>
      <c r="G479" s="14"/>
      <c r="H479" s="14"/>
      <c r="I479" s="14"/>
      <c r="J479" s="14"/>
    </row>
    <row r="480" spans="5:10" s="11" customFormat="1" x14ac:dyDescent="0.3">
      <c r="E480" s="14"/>
      <c r="F480" s="14"/>
      <c r="G480" s="14"/>
      <c r="H480" s="14"/>
      <c r="I480" s="14"/>
      <c r="J480" s="14"/>
    </row>
    <row r="481" spans="5:10" s="11" customFormat="1" x14ac:dyDescent="0.3">
      <c r="E481" s="14"/>
      <c r="F481" s="14"/>
      <c r="G481" s="14"/>
      <c r="H481" s="14"/>
      <c r="I481" s="14"/>
      <c r="J481" s="14"/>
    </row>
    <row r="482" spans="5:10" s="11" customFormat="1" x14ac:dyDescent="0.3">
      <c r="E482" s="14"/>
      <c r="F482" s="14"/>
      <c r="G482" s="14"/>
      <c r="H482" s="14"/>
      <c r="I482" s="14"/>
      <c r="J482" s="14"/>
    </row>
    <row r="483" spans="5:10" s="11" customFormat="1" x14ac:dyDescent="0.3">
      <c r="E483" s="14"/>
      <c r="F483" s="14"/>
      <c r="G483" s="14"/>
      <c r="H483" s="14"/>
      <c r="I483" s="14"/>
      <c r="J483" s="14"/>
    </row>
    <row r="484" spans="5:10" s="11" customFormat="1" x14ac:dyDescent="0.3">
      <c r="E484" s="14"/>
      <c r="F484" s="14"/>
      <c r="G484" s="14"/>
      <c r="H484" s="14"/>
      <c r="I484" s="14"/>
      <c r="J484" s="14"/>
    </row>
    <row r="485" spans="5:10" s="11" customFormat="1" x14ac:dyDescent="0.3">
      <c r="E485" s="14"/>
      <c r="F485" s="14"/>
      <c r="G485" s="14"/>
      <c r="H485" s="14"/>
      <c r="I485" s="14"/>
      <c r="J485" s="14"/>
    </row>
    <row r="486" spans="5:10" s="11" customFormat="1" x14ac:dyDescent="0.3">
      <c r="E486" s="14"/>
      <c r="F486" s="14"/>
      <c r="G486" s="14"/>
      <c r="H486" s="14"/>
      <c r="I486" s="14"/>
      <c r="J486" s="14"/>
    </row>
    <row r="487" spans="5:10" s="11" customFormat="1" x14ac:dyDescent="0.3">
      <c r="E487" s="14"/>
      <c r="F487" s="14"/>
      <c r="G487" s="14"/>
      <c r="H487" s="14"/>
      <c r="I487" s="14"/>
      <c r="J487" s="14"/>
    </row>
    <row r="488" spans="5:10" s="11" customFormat="1" x14ac:dyDescent="0.3">
      <c r="E488" s="14"/>
      <c r="F488" s="14"/>
      <c r="G488" s="14"/>
      <c r="H488" s="14"/>
      <c r="I488" s="14"/>
      <c r="J488" s="14"/>
    </row>
    <row r="489" spans="5:10" s="11" customFormat="1" x14ac:dyDescent="0.3">
      <c r="E489" s="14"/>
      <c r="F489" s="14"/>
      <c r="G489" s="14"/>
      <c r="H489" s="14"/>
      <c r="I489" s="14"/>
      <c r="J489" s="14"/>
    </row>
    <row r="490" spans="5:10" s="11" customFormat="1" x14ac:dyDescent="0.3">
      <c r="E490" s="14"/>
      <c r="F490" s="14"/>
      <c r="G490" s="14"/>
      <c r="H490" s="14"/>
      <c r="I490" s="14"/>
      <c r="J490" s="14"/>
    </row>
    <row r="491" spans="5:10" s="11" customFormat="1" x14ac:dyDescent="0.3">
      <c r="E491" s="14"/>
      <c r="F491" s="14"/>
      <c r="G491" s="14"/>
      <c r="H491" s="14"/>
      <c r="I491" s="14"/>
      <c r="J491" s="14"/>
    </row>
    <row r="492" spans="5:10" s="11" customFormat="1" x14ac:dyDescent="0.3">
      <c r="E492" s="14"/>
      <c r="F492" s="14"/>
      <c r="G492" s="14"/>
      <c r="H492" s="14"/>
      <c r="I492" s="14"/>
      <c r="J492" s="14"/>
    </row>
    <row r="493" spans="5:10" s="11" customFormat="1" x14ac:dyDescent="0.3">
      <c r="E493" s="14"/>
      <c r="F493" s="14"/>
      <c r="G493" s="14"/>
      <c r="H493" s="14"/>
      <c r="I493" s="14"/>
      <c r="J493" s="14"/>
    </row>
    <row r="494" spans="5:10" s="11" customFormat="1" x14ac:dyDescent="0.3">
      <c r="E494" s="14"/>
      <c r="F494" s="14"/>
      <c r="G494" s="14"/>
      <c r="H494" s="14"/>
      <c r="I494" s="14"/>
      <c r="J494" s="14"/>
    </row>
    <row r="495" spans="5:10" s="11" customFormat="1" x14ac:dyDescent="0.3">
      <c r="E495" s="14"/>
      <c r="F495" s="14"/>
      <c r="G495" s="14"/>
      <c r="H495" s="14"/>
      <c r="I495" s="14"/>
      <c r="J495" s="14"/>
    </row>
    <row r="496" spans="5:10" s="11" customFormat="1" x14ac:dyDescent="0.3">
      <c r="E496" s="14"/>
      <c r="F496" s="14"/>
      <c r="G496" s="14"/>
      <c r="H496" s="14"/>
      <c r="I496" s="14"/>
      <c r="J496" s="14"/>
    </row>
    <row r="497" spans="5:10" s="11" customFormat="1" x14ac:dyDescent="0.3">
      <c r="E497" s="14"/>
      <c r="F497" s="14"/>
      <c r="G497" s="14"/>
      <c r="H497" s="14"/>
      <c r="I497" s="14"/>
      <c r="J497" s="14"/>
    </row>
    <row r="498" spans="5:10" s="11" customFormat="1" x14ac:dyDescent="0.3">
      <c r="E498" s="14"/>
      <c r="F498" s="14"/>
      <c r="G498" s="14"/>
      <c r="H498" s="14"/>
      <c r="I498" s="14"/>
      <c r="J498" s="14"/>
    </row>
    <row r="499" spans="5:10" s="11" customFormat="1" x14ac:dyDescent="0.3">
      <c r="E499" s="14"/>
      <c r="F499" s="14"/>
      <c r="G499" s="14"/>
      <c r="H499" s="14"/>
      <c r="I499" s="14"/>
      <c r="J499" s="14"/>
    </row>
    <row r="500" spans="5:10" s="11" customFormat="1" x14ac:dyDescent="0.3">
      <c r="E500" s="14"/>
      <c r="F500" s="14"/>
      <c r="G500" s="14"/>
      <c r="H500" s="14"/>
      <c r="I500" s="14"/>
      <c r="J500" s="14"/>
    </row>
    <row r="501" spans="5:10" s="11" customFormat="1" x14ac:dyDescent="0.3">
      <c r="E501" s="14"/>
      <c r="F501" s="14"/>
      <c r="G501" s="14"/>
      <c r="H501" s="14"/>
      <c r="I501" s="14"/>
      <c r="J501" s="14"/>
    </row>
    <row r="502" spans="5:10" s="11" customFormat="1" x14ac:dyDescent="0.3">
      <c r="E502" s="14"/>
      <c r="F502" s="14"/>
      <c r="G502" s="14"/>
      <c r="H502" s="14"/>
      <c r="I502" s="14"/>
      <c r="J502" s="14"/>
    </row>
    <row r="503" spans="5:10" s="11" customFormat="1" x14ac:dyDescent="0.3">
      <c r="E503" s="14"/>
      <c r="F503" s="14"/>
      <c r="G503" s="14"/>
      <c r="H503" s="14"/>
      <c r="I503" s="14"/>
      <c r="J503" s="14"/>
    </row>
    <row r="504" spans="5:10" s="11" customFormat="1" x14ac:dyDescent="0.3">
      <c r="E504" s="14"/>
      <c r="F504" s="14"/>
      <c r="G504" s="14"/>
      <c r="H504" s="14"/>
      <c r="I504" s="14"/>
      <c r="J504" s="14"/>
    </row>
    <row r="505" spans="5:10" s="11" customFormat="1" x14ac:dyDescent="0.3">
      <c r="E505" s="14"/>
      <c r="F505" s="14"/>
      <c r="G505" s="14"/>
      <c r="H505" s="14"/>
      <c r="I505" s="14"/>
      <c r="J505" s="14"/>
    </row>
    <row r="506" spans="5:10" s="11" customFormat="1" x14ac:dyDescent="0.3">
      <c r="E506" s="14"/>
      <c r="F506" s="14"/>
      <c r="G506" s="14"/>
      <c r="H506" s="14"/>
      <c r="I506" s="14"/>
      <c r="J506" s="14"/>
    </row>
    <row r="507" spans="5:10" s="11" customFormat="1" x14ac:dyDescent="0.3">
      <c r="E507" s="14"/>
      <c r="F507" s="14"/>
      <c r="G507" s="14"/>
      <c r="H507" s="14"/>
      <c r="I507" s="14"/>
      <c r="J507" s="14"/>
    </row>
    <row r="508" spans="5:10" s="11" customFormat="1" x14ac:dyDescent="0.3">
      <c r="E508" s="14"/>
      <c r="F508" s="14"/>
      <c r="G508" s="14"/>
      <c r="H508" s="14"/>
      <c r="I508" s="14"/>
      <c r="J508" s="14"/>
    </row>
    <row r="509" spans="5:10" s="11" customFormat="1" x14ac:dyDescent="0.3">
      <c r="E509" s="14"/>
      <c r="F509" s="14"/>
      <c r="G509" s="14"/>
      <c r="H509" s="14"/>
      <c r="I509" s="14"/>
      <c r="J509" s="14"/>
    </row>
    <row r="510" spans="5:10" s="11" customFormat="1" x14ac:dyDescent="0.3">
      <c r="E510" s="14"/>
      <c r="F510" s="14"/>
      <c r="G510" s="14"/>
      <c r="H510" s="14"/>
      <c r="I510" s="14"/>
      <c r="J510" s="14"/>
    </row>
    <row r="511" spans="5:10" s="11" customFormat="1" x14ac:dyDescent="0.3">
      <c r="E511" s="14"/>
      <c r="F511" s="14"/>
      <c r="G511" s="14"/>
      <c r="H511" s="14"/>
      <c r="I511" s="14"/>
      <c r="J511" s="14"/>
    </row>
    <row r="512" spans="5:10" s="11" customFormat="1" x14ac:dyDescent="0.3">
      <c r="E512" s="14"/>
      <c r="F512" s="14"/>
      <c r="G512" s="14"/>
      <c r="H512" s="14"/>
      <c r="I512" s="14"/>
      <c r="J512" s="14"/>
    </row>
    <row r="513" spans="5:10" s="11" customFormat="1" x14ac:dyDescent="0.3">
      <c r="E513" s="14"/>
      <c r="F513" s="14"/>
      <c r="G513" s="14"/>
      <c r="H513" s="14"/>
      <c r="I513" s="14"/>
      <c r="J513" s="14"/>
    </row>
    <row r="514" spans="5:10" s="11" customFormat="1" x14ac:dyDescent="0.3">
      <c r="E514" s="14"/>
      <c r="F514" s="14"/>
      <c r="G514" s="14"/>
      <c r="H514" s="14"/>
      <c r="I514" s="14"/>
      <c r="J514" s="14"/>
    </row>
    <row r="515" spans="5:10" s="11" customFormat="1" x14ac:dyDescent="0.3">
      <c r="E515" s="14"/>
      <c r="F515" s="14"/>
      <c r="G515" s="14"/>
      <c r="H515" s="14"/>
      <c r="I515" s="14"/>
      <c r="J515" s="14"/>
    </row>
    <row r="516" spans="5:10" s="11" customFormat="1" x14ac:dyDescent="0.3">
      <c r="E516" s="14"/>
      <c r="F516" s="14"/>
      <c r="G516" s="14"/>
      <c r="H516" s="14"/>
      <c r="I516" s="14"/>
      <c r="J516" s="14"/>
    </row>
    <row r="517" spans="5:10" s="11" customFormat="1" x14ac:dyDescent="0.3">
      <c r="E517" s="14"/>
      <c r="F517" s="14"/>
      <c r="G517" s="14"/>
      <c r="H517" s="14"/>
      <c r="I517" s="14"/>
      <c r="J517" s="14"/>
    </row>
    <row r="518" spans="5:10" s="11" customFormat="1" x14ac:dyDescent="0.3">
      <c r="E518" s="14"/>
      <c r="F518" s="14"/>
      <c r="G518" s="14"/>
      <c r="H518" s="14"/>
      <c r="I518" s="14"/>
      <c r="J518" s="14"/>
    </row>
    <row r="519" spans="5:10" s="11" customFormat="1" x14ac:dyDescent="0.3">
      <c r="E519" s="14"/>
      <c r="F519" s="14"/>
      <c r="G519" s="14"/>
      <c r="H519" s="14"/>
      <c r="I519" s="14"/>
      <c r="J519" s="14"/>
    </row>
    <row r="520" spans="5:10" s="11" customFormat="1" x14ac:dyDescent="0.3">
      <c r="E520" s="14"/>
      <c r="F520" s="14"/>
      <c r="G520" s="14"/>
      <c r="H520" s="14"/>
      <c r="I520" s="14"/>
      <c r="J520" s="14"/>
    </row>
    <row r="521" spans="5:10" s="11" customFormat="1" x14ac:dyDescent="0.3">
      <c r="E521" s="14"/>
      <c r="F521" s="14"/>
      <c r="G521" s="14"/>
      <c r="H521" s="14"/>
      <c r="I521" s="14"/>
      <c r="J521" s="14"/>
    </row>
    <row r="522" spans="5:10" s="11" customFormat="1" x14ac:dyDescent="0.3">
      <c r="E522" s="14"/>
      <c r="F522" s="14"/>
      <c r="G522" s="14"/>
      <c r="H522" s="14"/>
      <c r="I522" s="14"/>
      <c r="J522" s="14"/>
    </row>
    <row r="523" spans="5:10" s="11" customFormat="1" x14ac:dyDescent="0.3">
      <c r="E523" s="14"/>
      <c r="F523" s="14"/>
      <c r="G523" s="14"/>
      <c r="H523" s="14"/>
      <c r="I523" s="14"/>
      <c r="J523" s="14"/>
    </row>
    <row r="524" spans="5:10" s="11" customFormat="1" x14ac:dyDescent="0.3">
      <c r="E524" s="14"/>
      <c r="F524" s="14"/>
      <c r="G524" s="14"/>
      <c r="H524" s="14"/>
      <c r="I524" s="14"/>
      <c r="J524" s="14"/>
    </row>
    <row r="525" spans="5:10" s="11" customFormat="1" x14ac:dyDescent="0.3">
      <c r="E525" s="14"/>
      <c r="F525" s="14"/>
      <c r="G525" s="14"/>
      <c r="H525" s="14"/>
      <c r="I525" s="14"/>
      <c r="J525" s="14"/>
    </row>
    <row r="526" spans="5:10" s="11" customFormat="1" x14ac:dyDescent="0.3">
      <c r="E526" s="14"/>
      <c r="F526" s="14"/>
      <c r="G526" s="14"/>
      <c r="H526" s="14"/>
      <c r="I526" s="14"/>
      <c r="J526" s="14"/>
    </row>
    <row r="527" spans="5:10" s="11" customFormat="1" x14ac:dyDescent="0.3">
      <c r="E527" s="14"/>
      <c r="F527" s="14"/>
      <c r="G527" s="14"/>
      <c r="H527" s="14"/>
      <c r="I527" s="14"/>
      <c r="J527" s="14"/>
    </row>
    <row r="528" spans="5:10" s="11" customFormat="1" x14ac:dyDescent="0.3">
      <c r="E528" s="14"/>
      <c r="F528" s="14"/>
      <c r="G528" s="14"/>
      <c r="H528" s="14"/>
      <c r="I528" s="14"/>
      <c r="J528" s="14"/>
    </row>
    <row r="529" spans="5:10" s="11" customFormat="1" x14ac:dyDescent="0.3">
      <c r="E529" s="14"/>
      <c r="F529" s="14"/>
      <c r="G529" s="14"/>
      <c r="H529" s="14"/>
      <c r="I529" s="14"/>
      <c r="J529" s="14"/>
    </row>
    <row r="530" spans="5:10" s="11" customFormat="1" x14ac:dyDescent="0.3">
      <c r="E530" s="14"/>
      <c r="F530" s="14"/>
      <c r="G530" s="14"/>
      <c r="H530" s="14"/>
      <c r="I530" s="14"/>
      <c r="J530" s="14"/>
    </row>
    <row r="531" spans="5:10" s="11" customFormat="1" x14ac:dyDescent="0.3">
      <c r="E531" s="14"/>
      <c r="F531" s="14"/>
      <c r="G531" s="14"/>
      <c r="H531" s="14"/>
      <c r="I531" s="14"/>
      <c r="J531" s="14"/>
    </row>
    <row r="532" spans="5:10" s="11" customFormat="1" x14ac:dyDescent="0.3">
      <c r="E532" s="14"/>
      <c r="F532" s="14"/>
      <c r="G532" s="14"/>
      <c r="H532" s="14"/>
      <c r="I532" s="14"/>
      <c r="J532" s="14"/>
    </row>
    <row r="533" spans="5:10" s="11" customFormat="1" x14ac:dyDescent="0.3">
      <c r="E533" s="14"/>
      <c r="F533" s="14"/>
      <c r="G533" s="14"/>
      <c r="H533" s="14"/>
      <c r="I533" s="14"/>
      <c r="J533" s="14"/>
    </row>
    <row r="534" spans="5:10" s="11" customFormat="1" x14ac:dyDescent="0.3">
      <c r="E534" s="14"/>
      <c r="F534" s="14"/>
      <c r="G534" s="14"/>
      <c r="H534" s="14"/>
      <c r="I534" s="14"/>
      <c r="J534" s="14"/>
    </row>
    <row r="535" spans="5:10" s="11" customFormat="1" x14ac:dyDescent="0.3">
      <c r="E535" s="14"/>
      <c r="F535" s="14"/>
      <c r="G535" s="14"/>
      <c r="H535" s="14"/>
      <c r="I535" s="14"/>
      <c r="J535" s="14"/>
    </row>
    <row r="536" spans="5:10" s="11" customFormat="1" x14ac:dyDescent="0.3">
      <c r="E536" s="14"/>
      <c r="F536" s="14"/>
      <c r="G536" s="14"/>
      <c r="H536" s="14"/>
      <c r="I536" s="14"/>
      <c r="J536" s="14"/>
    </row>
    <row r="537" spans="5:10" s="11" customFormat="1" x14ac:dyDescent="0.3">
      <c r="E537" s="14"/>
      <c r="F537" s="14"/>
      <c r="G537" s="14"/>
      <c r="H537" s="14"/>
      <c r="I537" s="14"/>
      <c r="J537" s="14"/>
    </row>
    <row r="538" spans="5:10" s="11" customFormat="1" x14ac:dyDescent="0.3">
      <c r="E538" s="14"/>
      <c r="F538" s="14"/>
      <c r="G538" s="14"/>
      <c r="H538" s="14"/>
      <c r="I538" s="14"/>
      <c r="J538" s="14"/>
    </row>
    <row r="539" spans="5:10" s="11" customFormat="1" x14ac:dyDescent="0.3">
      <c r="E539" s="14"/>
      <c r="F539" s="14"/>
      <c r="G539" s="14"/>
      <c r="H539" s="14"/>
      <c r="I539" s="14"/>
      <c r="J539" s="14"/>
    </row>
    <row r="540" spans="5:10" s="11" customFormat="1" x14ac:dyDescent="0.3">
      <c r="E540" s="14"/>
      <c r="F540" s="14"/>
      <c r="G540" s="14"/>
      <c r="H540" s="14"/>
      <c r="I540" s="14"/>
      <c r="J540" s="14"/>
    </row>
    <row r="541" spans="5:10" s="11" customFormat="1" x14ac:dyDescent="0.3">
      <c r="E541" s="14"/>
      <c r="F541" s="14"/>
      <c r="G541" s="14"/>
      <c r="H541" s="14"/>
      <c r="I541" s="14"/>
      <c r="J541" s="14"/>
    </row>
    <row r="542" spans="5:10" s="11" customFormat="1" x14ac:dyDescent="0.3">
      <c r="E542" s="14"/>
      <c r="F542" s="14"/>
      <c r="G542" s="14"/>
      <c r="H542" s="14"/>
      <c r="I542" s="14"/>
      <c r="J542" s="14"/>
    </row>
    <row r="543" spans="5:10" s="11" customFormat="1" x14ac:dyDescent="0.3">
      <c r="E543" s="14"/>
      <c r="F543" s="14"/>
      <c r="G543" s="14"/>
      <c r="H543" s="14"/>
      <c r="I543" s="14"/>
      <c r="J543" s="14"/>
    </row>
    <row r="544" spans="5:10" s="11" customFormat="1" x14ac:dyDescent="0.3">
      <c r="E544" s="14"/>
      <c r="F544" s="14"/>
      <c r="G544" s="14"/>
      <c r="H544" s="14"/>
      <c r="I544" s="14"/>
      <c r="J544" s="14"/>
    </row>
    <row r="545" spans="5:10" s="11" customFormat="1" x14ac:dyDescent="0.3">
      <c r="E545" s="14"/>
      <c r="F545" s="14"/>
      <c r="G545" s="14"/>
      <c r="H545" s="14"/>
      <c r="I545" s="14"/>
      <c r="J545" s="14"/>
    </row>
    <row r="546" spans="5:10" s="11" customFormat="1" x14ac:dyDescent="0.3">
      <c r="E546" s="14"/>
      <c r="F546" s="14"/>
      <c r="G546" s="14"/>
      <c r="H546" s="14"/>
      <c r="I546" s="14"/>
      <c r="J546" s="14"/>
    </row>
    <row r="547" spans="5:10" s="11" customFormat="1" x14ac:dyDescent="0.3">
      <c r="E547" s="14"/>
      <c r="F547" s="14"/>
      <c r="G547" s="14"/>
      <c r="H547" s="14"/>
      <c r="I547" s="14"/>
      <c r="J547" s="14"/>
    </row>
    <row r="548" spans="5:10" s="11" customFormat="1" x14ac:dyDescent="0.3">
      <c r="E548" s="14"/>
      <c r="F548" s="14"/>
      <c r="G548" s="14"/>
      <c r="H548" s="14"/>
      <c r="I548" s="14"/>
      <c r="J548" s="14"/>
    </row>
    <row r="549" spans="5:10" s="11" customFormat="1" x14ac:dyDescent="0.3">
      <c r="E549" s="14"/>
      <c r="F549" s="14"/>
      <c r="G549" s="14"/>
      <c r="H549" s="14"/>
      <c r="I549" s="14"/>
      <c r="J549" s="14"/>
    </row>
    <row r="550" spans="5:10" s="11" customFormat="1" x14ac:dyDescent="0.3">
      <c r="E550" s="14"/>
      <c r="F550" s="14"/>
      <c r="G550" s="14"/>
      <c r="H550" s="14"/>
      <c r="I550" s="14"/>
      <c r="J550" s="14"/>
    </row>
    <row r="551" spans="5:10" s="11" customFormat="1" x14ac:dyDescent="0.3">
      <c r="E551" s="14"/>
      <c r="F551" s="14"/>
      <c r="G551" s="14"/>
      <c r="H551" s="14"/>
      <c r="I551" s="14"/>
      <c r="J551" s="14"/>
    </row>
    <row r="552" spans="5:10" s="11" customFormat="1" x14ac:dyDescent="0.3">
      <c r="E552" s="14"/>
      <c r="F552" s="14"/>
      <c r="G552" s="14"/>
      <c r="H552" s="14"/>
      <c r="I552" s="14"/>
      <c r="J552" s="14"/>
    </row>
    <row r="553" spans="5:10" s="11" customFormat="1" x14ac:dyDescent="0.3">
      <c r="E553" s="14"/>
      <c r="F553" s="14"/>
      <c r="G553" s="14"/>
      <c r="H553" s="14"/>
      <c r="I553" s="14"/>
      <c r="J553" s="14"/>
    </row>
    <row r="554" spans="5:10" s="11" customFormat="1" x14ac:dyDescent="0.3">
      <c r="E554" s="14"/>
      <c r="F554" s="14"/>
      <c r="G554" s="14"/>
      <c r="H554" s="14"/>
      <c r="I554" s="14"/>
      <c r="J554" s="14"/>
    </row>
    <row r="555" spans="5:10" s="11" customFormat="1" x14ac:dyDescent="0.3">
      <c r="E555" s="14"/>
      <c r="F555" s="14"/>
      <c r="G555" s="14"/>
      <c r="H555" s="14"/>
      <c r="I555" s="14"/>
      <c r="J555" s="14"/>
    </row>
    <row r="556" spans="5:10" s="11" customFormat="1" x14ac:dyDescent="0.3">
      <c r="E556" s="14"/>
      <c r="F556" s="14"/>
      <c r="G556" s="14"/>
      <c r="H556" s="14"/>
      <c r="I556" s="14"/>
      <c r="J556" s="14"/>
    </row>
    <row r="557" spans="5:10" s="11" customFormat="1" x14ac:dyDescent="0.3">
      <c r="E557" s="14"/>
      <c r="F557" s="14"/>
      <c r="G557" s="14"/>
      <c r="H557" s="14"/>
      <c r="I557" s="14"/>
      <c r="J557" s="14"/>
    </row>
    <row r="558" spans="5:10" s="11" customFormat="1" x14ac:dyDescent="0.3">
      <c r="E558" s="14"/>
      <c r="F558" s="14"/>
      <c r="G558" s="14"/>
      <c r="H558" s="14"/>
      <c r="I558" s="14"/>
      <c r="J558" s="14"/>
    </row>
    <row r="559" spans="5:10" s="11" customFormat="1" x14ac:dyDescent="0.3">
      <c r="E559" s="14"/>
      <c r="F559" s="14"/>
      <c r="G559" s="14"/>
      <c r="H559" s="14"/>
      <c r="I559" s="14"/>
      <c r="J559" s="14"/>
    </row>
    <row r="560" spans="5:10" s="11" customFormat="1" x14ac:dyDescent="0.3">
      <c r="E560" s="14"/>
      <c r="F560" s="14"/>
      <c r="G560" s="14"/>
      <c r="H560" s="14"/>
      <c r="I560" s="14"/>
      <c r="J560" s="14"/>
    </row>
    <row r="561" spans="5:10" s="11" customFormat="1" x14ac:dyDescent="0.3">
      <c r="E561" s="14"/>
      <c r="F561" s="14"/>
      <c r="G561" s="14"/>
      <c r="H561" s="14"/>
      <c r="I561" s="14"/>
      <c r="J561" s="14"/>
    </row>
    <row r="562" spans="5:10" s="11" customFormat="1" x14ac:dyDescent="0.3">
      <c r="E562" s="14"/>
      <c r="F562" s="14"/>
      <c r="G562" s="14"/>
      <c r="H562" s="14"/>
      <c r="I562" s="14"/>
      <c r="J562" s="14"/>
    </row>
    <row r="563" spans="5:10" s="11" customFormat="1" x14ac:dyDescent="0.3">
      <c r="E563" s="14"/>
      <c r="F563" s="14"/>
      <c r="G563" s="14"/>
      <c r="H563" s="14"/>
      <c r="I563" s="14"/>
      <c r="J563" s="14"/>
    </row>
    <row r="564" spans="5:10" s="11" customFormat="1" x14ac:dyDescent="0.3">
      <c r="E564" s="14"/>
      <c r="F564" s="14"/>
      <c r="G564" s="14"/>
      <c r="H564" s="14"/>
      <c r="I564" s="14"/>
      <c r="J564" s="14"/>
    </row>
    <row r="565" spans="5:10" s="11" customFormat="1" x14ac:dyDescent="0.3">
      <c r="E565" s="14"/>
      <c r="F565" s="14"/>
      <c r="G565" s="14"/>
      <c r="H565" s="14"/>
      <c r="I565" s="14"/>
      <c r="J565" s="14"/>
    </row>
    <row r="566" spans="5:10" s="11" customFormat="1" x14ac:dyDescent="0.3">
      <c r="E566" s="14"/>
      <c r="F566" s="14"/>
      <c r="G566" s="14"/>
      <c r="H566" s="14"/>
      <c r="I566" s="14"/>
      <c r="J566" s="14"/>
    </row>
    <row r="567" spans="5:10" s="11" customFormat="1" x14ac:dyDescent="0.3">
      <c r="E567" s="14"/>
      <c r="F567" s="14"/>
      <c r="G567" s="14"/>
      <c r="H567" s="14"/>
      <c r="I567" s="14"/>
      <c r="J567" s="14"/>
    </row>
    <row r="568" spans="5:10" s="11" customFormat="1" x14ac:dyDescent="0.3">
      <c r="E568" s="14"/>
      <c r="F568" s="14"/>
      <c r="G568" s="14"/>
      <c r="H568" s="14"/>
      <c r="I568" s="14"/>
      <c r="J568" s="14"/>
    </row>
    <row r="569" spans="5:10" s="11" customFormat="1" x14ac:dyDescent="0.3">
      <c r="E569" s="14"/>
      <c r="F569" s="14"/>
      <c r="G569" s="14"/>
      <c r="H569" s="14"/>
      <c r="I569" s="14"/>
      <c r="J569" s="14"/>
    </row>
    <row r="570" spans="5:10" s="11" customFormat="1" x14ac:dyDescent="0.3">
      <c r="E570" s="14"/>
      <c r="F570" s="14"/>
      <c r="G570" s="14"/>
      <c r="H570" s="14"/>
      <c r="I570" s="14"/>
      <c r="J570" s="14"/>
    </row>
    <row r="571" spans="5:10" s="11" customFormat="1" x14ac:dyDescent="0.3">
      <c r="E571" s="14"/>
      <c r="F571" s="14"/>
      <c r="G571" s="14"/>
      <c r="H571" s="14"/>
      <c r="I571" s="14"/>
      <c r="J571" s="14"/>
    </row>
    <row r="572" spans="5:10" s="11" customFormat="1" x14ac:dyDescent="0.3">
      <c r="E572" s="14"/>
      <c r="F572" s="14"/>
      <c r="G572" s="14"/>
      <c r="H572" s="14"/>
      <c r="I572" s="14"/>
      <c r="J572" s="14"/>
    </row>
    <row r="573" spans="5:10" s="11" customFormat="1" x14ac:dyDescent="0.3">
      <c r="E573" s="14"/>
      <c r="F573" s="14"/>
      <c r="G573" s="14"/>
      <c r="H573" s="14"/>
      <c r="I573" s="14"/>
      <c r="J573" s="14"/>
    </row>
    <row r="574" spans="5:10" s="11" customFormat="1" x14ac:dyDescent="0.3">
      <c r="E574" s="14"/>
      <c r="F574" s="14"/>
      <c r="G574" s="14"/>
      <c r="H574" s="14"/>
      <c r="I574" s="14"/>
      <c r="J574" s="14"/>
    </row>
    <row r="575" spans="5:10" s="11" customFormat="1" x14ac:dyDescent="0.3">
      <c r="E575" s="14"/>
      <c r="F575" s="14"/>
      <c r="G575" s="14"/>
      <c r="H575" s="14"/>
      <c r="I575" s="14"/>
      <c r="J575" s="14"/>
    </row>
    <row r="576" spans="5:10" s="11" customFormat="1" x14ac:dyDescent="0.3">
      <c r="E576" s="14"/>
      <c r="F576" s="14"/>
      <c r="G576" s="14"/>
      <c r="H576" s="14"/>
      <c r="I576" s="14"/>
      <c r="J576" s="14"/>
    </row>
    <row r="577" spans="5:10" s="11" customFormat="1" x14ac:dyDescent="0.3">
      <c r="E577" s="14"/>
      <c r="F577" s="14"/>
      <c r="G577" s="14"/>
      <c r="H577" s="14"/>
      <c r="I577" s="14"/>
      <c r="J577" s="14"/>
    </row>
    <row r="578" spans="5:10" s="11" customFormat="1" x14ac:dyDescent="0.3">
      <c r="E578" s="14"/>
      <c r="F578" s="14"/>
      <c r="G578" s="14"/>
      <c r="H578" s="14"/>
      <c r="I578" s="14"/>
      <c r="J578" s="14"/>
    </row>
    <row r="579" spans="5:10" s="11" customFormat="1" x14ac:dyDescent="0.3">
      <c r="E579" s="14"/>
      <c r="F579" s="14"/>
      <c r="G579" s="14"/>
      <c r="H579" s="14"/>
      <c r="I579" s="14"/>
      <c r="J579" s="14"/>
    </row>
    <row r="580" spans="5:10" s="11" customFormat="1" x14ac:dyDescent="0.3">
      <c r="E580" s="14"/>
      <c r="F580" s="14"/>
      <c r="G580" s="14"/>
      <c r="H580" s="14"/>
      <c r="I580" s="14"/>
      <c r="J580" s="14"/>
    </row>
    <row r="581" spans="5:10" s="11" customFormat="1" x14ac:dyDescent="0.3">
      <c r="E581" s="14"/>
      <c r="F581" s="14"/>
      <c r="G581" s="14"/>
      <c r="H581" s="14"/>
      <c r="I581" s="14"/>
      <c r="J581" s="14"/>
    </row>
    <row r="582" spans="5:10" s="11" customFormat="1" x14ac:dyDescent="0.3">
      <c r="E582" s="14"/>
      <c r="F582" s="14"/>
      <c r="G582" s="14"/>
      <c r="H582" s="14"/>
      <c r="I582" s="14"/>
      <c r="J582" s="14"/>
    </row>
    <row r="583" spans="5:10" s="11" customFormat="1" x14ac:dyDescent="0.3">
      <c r="E583" s="14"/>
      <c r="F583" s="14"/>
      <c r="G583" s="14"/>
      <c r="H583" s="14"/>
      <c r="I583" s="14"/>
      <c r="J583" s="14"/>
    </row>
    <row r="584" spans="5:10" s="11" customFormat="1" x14ac:dyDescent="0.3">
      <c r="E584" s="14"/>
      <c r="F584" s="14"/>
      <c r="G584" s="14"/>
      <c r="H584" s="14"/>
      <c r="I584" s="14"/>
      <c r="J584" s="14"/>
    </row>
    <row r="585" spans="5:10" s="11" customFormat="1" x14ac:dyDescent="0.3">
      <c r="E585" s="14"/>
      <c r="F585" s="14"/>
      <c r="G585" s="14"/>
      <c r="H585" s="14"/>
      <c r="I585" s="14"/>
      <c r="J585" s="14"/>
    </row>
    <row r="586" spans="5:10" s="11" customFormat="1" x14ac:dyDescent="0.3">
      <c r="E586" s="14"/>
      <c r="F586" s="14"/>
      <c r="G586" s="14"/>
      <c r="H586" s="14"/>
      <c r="I586" s="14"/>
      <c r="J586" s="14"/>
    </row>
    <row r="587" spans="5:10" s="11" customFormat="1" x14ac:dyDescent="0.3">
      <c r="E587" s="14"/>
      <c r="F587" s="14"/>
      <c r="G587" s="14"/>
      <c r="H587" s="14"/>
      <c r="I587" s="14"/>
      <c r="J587" s="14"/>
    </row>
    <row r="588" spans="5:10" s="11" customFormat="1" x14ac:dyDescent="0.3">
      <c r="E588" s="14"/>
      <c r="F588" s="14"/>
      <c r="G588" s="14"/>
      <c r="H588" s="14"/>
      <c r="I588" s="14"/>
      <c r="J588" s="14"/>
    </row>
    <row r="589" spans="5:10" s="11" customFormat="1" x14ac:dyDescent="0.3">
      <c r="E589" s="14"/>
      <c r="F589" s="14"/>
      <c r="G589" s="14"/>
      <c r="H589" s="14"/>
      <c r="I589" s="14"/>
      <c r="J589" s="14"/>
    </row>
    <row r="590" spans="5:10" s="11" customFormat="1" x14ac:dyDescent="0.3">
      <c r="E590" s="14"/>
      <c r="F590" s="14"/>
      <c r="G590" s="14"/>
      <c r="H590" s="14"/>
      <c r="I590" s="14"/>
      <c r="J590" s="14"/>
    </row>
    <row r="591" spans="5:10" s="11" customFormat="1" x14ac:dyDescent="0.3">
      <c r="E591" s="14"/>
      <c r="F591" s="14"/>
      <c r="G591" s="14"/>
      <c r="H591" s="14"/>
      <c r="I591" s="14"/>
      <c r="J591" s="14"/>
    </row>
    <row r="592" spans="5:10" s="11" customFormat="1" x14ac:dyDescent="0.3">
      <c r="E592" s="14"/>
      <c r="F592" s="14"/>
      <c r="G592" s="14"/>
      <c r="H592" s="14"/>
      <c r="I592" s="14"/>
      <c r="J592" s="14"/>
    </row>
    <row r="593" spans="2:10" s="11" customFormat="1" x14ac:dyDescent="0.3">
      <c r="E593" s="14"/>
      <c r="F593" s="14"/>
      <c r="G593" s="14"/>
      <c r="H593" s="14"/>
      <c r="I593" s="14"/>
      <c r="J593" s="14"/>
    </row>
    <row r="594" spans="2:10" s="11" customFormat="1" x14ac:dyDescent="0.3">
      <c r="B594" s="66"/>
      <c r="C594" s="66"/>
      <c r="D594" s="66"/>
      <c r="E594" s="67"/>
      <c r="F594" s="67"/>
      <c r="G594" s="67"/>
      <c r="H594" s="67"/>
      <c r="I594" s="67"/>
      <c r="J594" s="67"/>
    </row>
    <row r="595" spans="2:10" s="11" customFormat="1" x14ac:dyDescent="0.3">
      <c r="B595" s="66"/>
      <c r="C595" s="66"/>
      <c r="D595" s="66"/>
      <c r="E595" s="67"/>
      <c r="F595" s="67"/>
      <c r="G595" s="67"/>
      <c r="H595" s="67"/>
      <c r="I595" s="67"/>
      <c r="J595" s="67"/>
    </row>
    <row r="596" spans="2:10" s="11" customFormat="1" x14ac:dyDescent="0.3">
      <c r="B596" s="66"/>
      <c r="C596" s="66"/>
      <c r="D596" s="66"/>
      <c r="E596" s="67"/>
      <c r="F596" s="67"/>
      <c r="G596" s="67"/>
      <c r="H596" s="67"/>
      <c r="I596" s="67"/>
      <c r="J596" s="67"/>
    </row>
    <row r="597" spans="2:10" s="11" customFormat="1" x14ac:dyDescent="0.3">
      <c r="B597" s="66"/>
      <c r="C597" s="66"/>
      <c r="D597" s="66"/>
      <c r="E597" s="67"/>
      <c r="F597" s="67"/>
      <c r="G597" s="67"/>
      <c r="H597" s="67"/>
      <c r="I597" s="67"/>
      <c r="J597" s="67"/>
    </row>
    <row r="598" spans="2:10" s="11" customFormat="1" x14ac:dyDescent="0.3">
      <c r="B598" s="66"/>
      <c r="C598" s="66"/>
      <c r="D598" s="66"/>
      <c r="E598" s="67"/>
      <c r="F598" s="67"/>
      <c r="G598" s="67"/>
      <c r="H598" s="67"/>
      <c r="I598" s="67"/>
      <c r="J598" s="67"/>
    </row>
    <row r="599" spans="2:10" s="11" customFormat="1" x14ac:dyDescent="0.3">
      <c r="B599" s="66"/>
      <c r="C599" s="66"/>
      <c r="D599" s="66"/>
      <c r="E599" s="67"/>
      <c r="F599" s="67"/>
      <c r="G599" s="67"/>
      <c r="H599" s="67"/>
      <c r="I599" s="67"/>
      <c r="J599" s="67"/>
    </row>
    <row r="600" spans="2:10" s="11" customFormat="1" x14ac:dyDescent="0.3">
      <c r="B600" s="66"/>
      <c r="C600" s="66"/>
      <c r="D600" s="66"/>
      <c r="E600" s="67"/>
      <c r="F600" s="67"/>
      <c r="G600" s="67"/>
      <c r="H600" s="67"/>
      <c r="I600" s="67"/>
      <c r="J600" s="67"/>
    </row>
    <row r="601" spans="2:10" s="11" customFormat="1" x14ac:dyDescent="0.3">
      <c r="B601" s="66"/>
      <c r="C601" s="66"/>
      <c r="D601" s="66"/>
      <c r="E601" s="67"/>
      <c r="F601" s="67"/>
      <c r="G601" s="67"/>
      <c r="H601" s="67"/>
      <c r="I601" s="67"/>
      <c r="J601" s="67"/>
    </row>
    <row r="602" spans="2:10" s="11" customFormat="1" x14ac:dyDescent="0.3">
      <c r="B602" s="66"/>
      <c r="C602" s="66"/>
      <c r="D602" s="66"/>
      <c r="E602" s="67"/>
      <c r="F602" s="67"/>
      <c r="G602" s="67"/>
      <c r="H602" s="67"/>
      <c r="I602" s="67"/>
      <c r="J602" s="67"/>
    </row>
    <row r="603" spans="2:10" s="11" customFormat="1" x14ac:dyDescent="0.3">
      <c r="B603" s="66"/>
      <c r="C603" s="66"/>
      <c r="D603" s="66"/>
      <c r="E603" s="67"/>
      <c r="F603" s="67"/>
      <c r="G603" s="67"/>
      <c r="H603" s="67"/>
      <c r="I603" s="67"/>
      <c r="J603" s="67"/>
    </row>
  </sheetData>
  <mergeCells count="1">
    <mergeCell ref="C77:D77"/>
  </mergeCells>
  <printOptions horizontalCentered="1"/>
  <pageMargins left="0.5" right="0.5" top="0.5" bottom="0.75" header="0.3" footer="0.3"/>
  <pageSetup scale="89" orientation="portrait" horizontalDpi="4294967292" verticalDpi="4294967292"/>
  <headerFooter>
    <oddFooter>&amp;LIntel Corporation Ratios &amp; Financial Statements&amp;RCynthia Kenyon and Michael Davis_x000D_FIN 135, September 23, 2011</oddFooter>
  </headerFooter>
  <rowBreaks count="2" manualBreakCount="2">
    <brk id="37" min="1" max="8" man="1"/>
    <brk id="83" min="1" max="8"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63E9-1B61-4EE0-B89D-2FEEA242F60E}">
  <sheetPr>
    <tabColor theme="3" tint="-0.249977111117893"/>
  </sheetPr>
  <dimension ref="A1:BH573"/>
  <sheetViews>
    <sheetView zoomScale="55" zoomScaleNormal="55" zoomScalePageLayoutView="150" workbookViewId="0">
      <selection activeCell="W30" sqref="W30"/>
    </sheetView>
  </sheetViews>
  <sheetFormatPr defaultColWidth="8.6328125" defaultRowHeight="13" x14ac:dyDescent="0.3"/>
  <cols>
    <col min="1" max="1" width="2.08984375" style="11" customWidth="1"/>
    <col min="2" max="2" width="23.453125" style="2" customWidth="1"/>
    <col min="3" max="3" width="26.6328125" style="81" customWidth="1"/>
    <col min="4" max="4" width="2.6328125" style="2" customWidth="1"/>
    <col min="5" max="5" width="7" style="4" customWidth="1"/>
    <col min="6" max="6" width="0.6328125" style="4" customWidth="1"/>
    <col min="7" max="7" width="7" style="4" customWidth="1"/>
    <col min="8" max="8" width="0.6328125" style="4" customWidth="1"/>
    <col min="9" max="9" width="7" style="4" customWidth="1"/>
    <col min="10" max="10" width="0.6328125" style="4" customWidth="1"/>
    <col min="11" max="11" width="7.6328125" style="4" bestFit="1" customWidth="1"/>
    <col min="12" max="12" width="0.6328125" style="4" customWidth="1"/>
    <col min="13" max="13" width="8" style="4" customWidth="1"/>
    <col min="14" max="14" width="0.6328125" style="4" customWidth="1"/>
    <col min="15" max="15" width="8" style="4" customWidth="1"/>
    <col min="16" max="16" width="2.6328125" style="14" customWidth="1"/>
    <col min="17" max="17" width="99.453125" style="14" customWidth="1"/>
    <col min="18" max="60" width="8.6328125" style="11"/>
    <col min="61" max="16384" width="8.6328125" style="2"/>
  </cols>
  <sheetData>
    <row r="1" spans="1:60" s="3" customFormat="1" ht="46.4" customHeight="1" thickBot="1" x14ac:dyDescent="0.4">
      <c r="A1" s="9"/>
      <c r="B1" s="255" t="s">
        <v>0</v>
      </c>
      <c r="C1" s="256"/>
      <c r="D1" s="19"/>
      <c r="E1" s="19"/>
      <c r="F1" s="19"/>
      <c r="G1" s="19"/>
      <c r="H1" s="19"/>
      <c r="I1" s="19"/>
      <c r="J1" s="19"/>
      <c r="K1" s="19"/>
      <c r="L1" s="19"/>
      <c r="M1" s="19"/>
      <c r="N1" s="19"/>
      <c r="O1" s="106"/>
      <c r="P1" s="19"/>
      <c r="Q1" s="1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row>
    <row r="2" spans="1:60" s="9" customFormat="1" ht="23.25" customHeight="1" thickBot="1" x14ac:dyDescent="0.4">
      <c r="C2" s="76"/>
      <c r="D2" s="15"/>
      <c r="E2" s="16"/>
      <c r="F2" s="16"/>
      <c r="G2" s="16"/>
      <c r="H2" s="16"/>
      <c r="I2" s="16"/>
      <c r="J2" s="16"/>
      <c r="K2" s="16"/>
      <c r="L2" s="16"/>
      <c r="M2" s="16"/>
      <c r="N2" s="16"/>
      <c r="O2" s="16"/>
      <c r="P2" s="16"/>
      <c r="Q2" s="16"/>
    </row>
    <row r="3" spans="1:60" s="3" customFormat="1" ht="15" customHeight="1" thickTop="1" x14ac:dyDescent="0.35">
      <c r="A3" s="9"/>
      <c r="B3" s="260"/>
      <c r="C3" s="261"/>
      <c r="D3" s="261"/>
      <c r="E3" s="261"/>
      <c r="F3" s="261"/>
      <c r="G3" s="261"/>
      <c r="H3" s="261"/>
      <c r="I3" s="261"/>
      <c r="J3" s="261"/>
      <c r="K3" s="261"/>
      <c r="L3" s="261"/>
      <c r="M3" s="261"/>
      <c r="N3" s="261"/>
      <c r="O3" s="261"/>
      <c r="P3" s="107"/>
      <c r="Q3" s="116"/>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row>
    <row r="4" spans="1:60" s="7" customFormat="1" ht="23.5" x14ac:dyDescent="0.55000000000000004">
      <c r="A4" s="10"/>
      <c r="B4" s="258" t="s">
        <v>119</v>
      </c>
      <c r="C4" s="259"/>
      <c r="D4" s="259"/>
      <c r="E4" s="259"/>
      <c r="F4" s="259"/>
      <c r="G4" s="259"/>
      <c r="H4" s="259"/>
      <c r="I4" s="259"/>
      <c r="J4" s="259"/>
      <c r="K4" s="259"/>
      <c r="L4" s="259"/>
      <c r="M4" s="259"/>
      <c r="N4" s="259"/>
      <c r="O4" s="259"/>
      <c r="P4" s="108"/>
      <c r="Q4" s="115" t="s">
        <v>120</v>
      </c>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row>
    <row r="5" spans="1:60" ht="15" customHeight="1" thickBot="1" x14ac:dyDescent="0.35">
      <c r="B5" s="262"/>
      <c r="C5" s="263"/>
      <c r="D5" s="263"/>
      <c r="E5" s="263"/>
      <c r="F5" s="263"/>
      <c r="G5" s="263"/>
      <c r="H5" s="263"/>
      <c r="I5" s="263"/>
      <c r="J5" s="263"/>
      <c r="K5" s="263"/>
      <c r="L5" s="263"/>
      <c r="M5" s="263"/>
      <c r="N5" s="263"/>
      <c r="O5" s="263"/>
      <c r="P5" s="109"/>
      <c r="Q5" s="117"/>
    </row>
    <row r="6" spans="1:60" s="9" customFormat="1" ht="23.25" customHeight="1" thickTop="1" thickBot="1" x14ac:dyDescent="0.35">
      <c r="C6" s="76"/>
      <c r="D6" s="15"/>
      <c r="E6" s="16"/>
      <c r="F6" s="16"/>
      <c r="G6" s="16"/>
      <c r="H6" s="16"/>
      <c r="I6" s="16"/>
      <c r="J6" s="16"/>
      <c r="K6" s="16"/>
      <c r="L6" s="16"/>
      <c r="M6" s="16"/>
      <c r="N6" s="16"/>
      <c r="O6" s="16"/>
      <c r="P6" s="16"/>
      <c r="Q6" s="132"/>
    </row>
    <row r="7" spans="1:60" ht="26.5" thickTop="1" x14ac:dyDescent="0.3">
      <c r="B7" s="125"/>
      <c r="C7" s="126"/>
      <c r="D7" s="125"/>
      <c r="E7" s="127">
        <v>2012</v>
      </c>
      <c r="F7" s="128"/>
      <c r="G7" s="127">
        <v>2013</v>
      </c>
      <c r="H7" s="128"/>
      <c r="I7" s="127">
        <v>2014</v>
      </c>
      <c r="J7" s="128"/>
      <c r="K7" s="127" t="s">
        <v>121</v>
      </c>
      <c r="L7" s="128"/>
      <c r="M7" s="127" t="s">
        <v>122</v>
      </c>
      <c r="N7" s="128"/>
      <c r="O7" s="129" t="s">
        <v>123</v>
      </c>
      <c r="P7" s="73"/>
      <c r="Q7" s="133"/>
    </row>
    <row r="8" spans="1:60" x14ac:dyDescent="0.3">
      <c r="B8" s="5" t="s">
        <v>124</v>
      </c>
      <c r="C8" s="77"/>
      <c r="D8" s="47"/>
      <c r="E8" s="48"/>
      <c r="F8" s="48"/>
      <c r="G8" s="48"/>
      <c r="H8" s="48"/>
      <c r="I8" s="48"/>
      <c r="J8" s="48"/>
      <c r="K8" s="48"/>
      <c r="L8" s="48"/>
      <c r="M8" s="48"/>
      <c r="N8" s="48"/>
      <c r="O8" s="48"/>
      <c r="P8" s="86"/>
      <c r="Q8" s="5" t="s">
        <v>124</v>
      </c>
    </row>
    <row r="9" spans="1:60" x14ac:dyDescent="0.3">
      <c r="B9" s="84" t="s">
        <v>37</v>
      </c>
      <c r="C9" s="119" t="s">
        <v>125</v>
      </c>
      <c r="D9" s="83"/>
      <c r="E9" s="27">
        <f>'FINANCIAL STATEMENTS'!E9</f>
        <v>1.4958486845519174</v>
      </c>
      <c r="F9" s="27"/>
      <c r="G9" s="27">
        <f>'FINANCIAL STATEMENTS'!G9</f>
        <v>1.6786385084062485</v>
      </c>
      <c r="H9" s="27"/>
      <c r="I9" s="27">
        <f>'FINANCIAL STATEMENTS'!I9</f>
        <v>1.0801128483167317</v>
      </c>
      <c r="J9" s="27"/>
      <c r="K9" s="27">
        <f>'FIN. STMNTS for MSFT-Competitor'!E9</f>
        <v>2.6029123837493882</v>
      </c>
      <c r="L9" s="27"/>
      <c r="M9" s="113" t="str">
        <f>IF(K9&lt;I9,IF(K9=0,"N/A","Good"),"Bad")</f>
        <v>Bad</v>
      </c>
      <c r="N9" s="27"/>
      <c r="O9" s="89" t="str">
        <f>IF(E9&lt;G9,IF(G9&lt;I9,"OK","Variable"),"Variable")</f>
        <v>Variable</v>
      </c>
      <c r="P9" s="46"/>
      <c r="Q9" s="191"/>
    </row>
    <row r="10" spans="1:60" x14ac:dyDescent="0.3">
      <c r="B10" s="84" t="s">
        <v>126</v>
      </c>
      <c r="C10" s="119" t="s">
        <v>127</v>
      </c>
      <c r="D10" s="83"/>
      <c r="E10" s="27">
        <f>'FINANCIAL STATEMENTS'!E10</f>
        <v>0</v>
      </c>
      <c r="F10" s="27"/>
      <c r="G10" s="27">
        <f>'FINANCIAL STATEMENTS'!G10</f>
        <v>0</v>
      </c>
      <c r="H10" s="27"/>
      <c r="I10" s="27">
        <f>'FINANCIAL STATEMENTS'!I10</f>
        <v>0</v>
      </c>
      <c r="J10" s="27"/>
      <c r="K10" s="27">
        <f>'FIN. STMNTS for MSFT-Competitor'!E10</f>
        <v>2.5681289769946156</v>
      </c>
      <c r="L10" s="27"/>
      <c r="M10" s="113" t="str">
        <f>IF(K10&lt;I10,IF(K10=0,"N/A","Good"),"Bad")</f>
        <v>Bad</v>
      </c>
      <c r="N10" s="27"/>
      <c r="O10" s="89" t="str">
        <f>IF(E10&lt;G10,IF(G10&lt;I10,"OK","Variable"),"Warning")</f>
        <v>Warning</v>
      </c>
      <c r="P10" s="46"/>
      <c r="Q10" s="191"/>
    </row>
    <row r="11" spans="1:60" x14ac:dyDescent="0.3">
      <c r="B11" s="84" t="s">
        <v>39</v>
      </c>
      <c r="C11" s="120" t="s">
        <v>128</v>
      </c>
      <c r="D11" s="83"/>
      <c r="E11" s="27">
        <f>'FINANCIAL STATEMENTS'!E11</f>
        <v>0</v>
      </c>
      <c r="F11" s="27"/>
      <c r="G11" s="27">
        <f>'FINANCIAL STATEMENTS'!G11</f>
        <v>0</v>
      </c>
      <c r="H11" s="27"/>
      <c r="I11" s="27">
        <f>'FINANCIAL STATEMENTS'!I11</f>
        <v>0</v>
      </c>
      <c r="J11" s="27"/>
      <c r="K11" s="27">
        <f>'FIN. STMNTS for MSFT-Competitor'!E11</f>
        <v>1.9285364659813999</v>
      </c>
      <c r="L11" s="27"/>
      <c r="M11" s="113" t="str">
        <f>IF(K11&gt;I11,IF(K11=0,"N/A","Bad"),"Good")</f>
        <v>Bad</v>
      </c>
      <c r="N11" s="27"/>
      <c r="O11" s="89" t="str">
        <f>IF(E11&lt;G11,IF(G11&lt;I11,"OK","Warning"),"Variable")</f>
        <v>Variable</v>
      </c>
      <c r="P11" s="46"/>
      <c r="Q11" s="191"/>
    </row>
    <row r="12" spans="1:60" x14ac:dyDescent="0.3">
      <c r="B12" s="130" t="s">
        <v>129</v>
      </c>
      <c r="C12" s="120" t="s">
        <v>130</v>
      </c>
      <c r="D12" s="83"/>
      <c r="E12" s="27">
        <f>'FINANCIAL STATEMENTS'!E12</f>
        <v>0</v>
      </c>
      <c r="F12" s="27"/>
      <c r="G12" s="27">
        <f>'FINANCIAL STATEMENTS'!G12</f>
        <v>0</v>
      </c>
      <c r="H12" s="27"/>
      <c r="I12" s="27">
        <f>'FINANCIAL STATEMENTS'!I12</f>
        <v>0</v>
      </c>
      <c r="J12" s="27"/>
      <c r="K12" s="27">
        <f>'FIN. STMNTS for MSFT-Competitor'!E12</f>
        <v>1.6029123837493882</v>
      </c>
      <c r="L12" s="27"/>
      <c r="M12" s="113" t="str">
        <f>IF(K12&gt;I12,IF(K12=0,"N/A","Bad"),"Good")</f>
        <v>Bad</v>
      </c>
      <c r="N12" s="27"/>
      <c r="O12" s="89" t="str">
        <f>IF(E12&lt;G12,IF(G12&lt;I12,"OK","Variable"),"Variable")</f>
        <v>Variable</v>
      </c>
      <c r="P12" s="46"/>
      <c r="Q12" s="191"/>
    </row>
    <row r="13" spans="1:60" x14ac:dyDescent="0.3">
      <c r="B13" s="130"/>
      <c r="C13" s="120" t="s">
        <v>131</v>
      </c>
      <c r="D13" s="83"/>
      <c r="E13" s="27">
        <f>'FINANCIAL STATEMENTS'!F49</f>
        <v>0.18639099439751616</v>
      </c>
      <c r="F13" s="27"/>
      <c r="G13" s="27">
        <f>'FINANCIAL STATEMENTS'!H49</f>
        <v>0.19456649291815625</v>
      </c>
      <c r="H13" s="27"/>
      <c r="I13" s="27">
        <f>'FINANCIAL STATEMENTS'!J49</f>
        <v>0.20201076884913396</v>
      </c>
      <c r="J13" s="27"/>
      <c r="K13" s="27">
        <v>0.17</v>
      </c>
      <c r="L13" s="27"/>
      <c r="M13" s="113" t="str">
        <f>IF(K13&gt;I13,IF(K13=0,"N/A","Bad"),"Good")</f>
        <v>Good</v>
      </c>
      <c r="N13" s="27"/>
      <c r="O13" s="89" t="str">
        <f>IF(E13&lt;G13,IF(G13&lt;I13,"OK","Variable"),"Variable")</f>
        <v>OK</v>
      </c>
      <c r="P13" s="46"/>
      <c r="Q13" s="191"/>
    </row>
    <row r="14" spans="1:60" x14ac:dyDescent="0.3">
      <c r="B14" s="26"/>
      <c r="C14" s="121"/>
      <c r="D14" s="23"/>
      <c r="E14" s="27"/>
      <c r="F14" s="27"/>
      <c r="G14" s="27"/>
      <c r="H14" s="27"/>
      <c r="I14" s="27"/>
      <c r="J14" s="27"/>
      <c r="K14" s="27"/>
      <c r="L14" s="27"/>
      <c r="M14" s="113"/>
      <c r="N14" s="27"/>
      <c r="O14" s="89"/>
      <c r="P14" s="46"/>
      <c r="Q14" s="191"/>
    </row>
    <row r="15" spans="1:60" x14ac:dyDescent="0.3">
      <c r="B15" s="5" t="s">
        <v>132</v>
      </c>
      <c r="C15" s="122"/>
      <c r="D15" s="47"/>
      <c r="E15" s="49"/>
      <c r="F15" s="49"/>
      <c r="G15" s="49"/>
      <c r="H15" s="49"/>
      <c r="I15" s="49"/>
      <c r="J15" s="49"/>
      <c r="K15" s="49"/>
      <c r="L15" s="49"/>
      <c r="M15" s="114"/>
      <c r="N15" s="49"/>
      <c r="O15" s="49"/>
      <c r="P15" s="112"/>
      <c r="Q15" s="118" t="s">
        <v>132</v>
      </c>
    </row>
    <row r="16" spans="1:60" x14ac:dyDescent="0.3">
      <c r="B16" s="85" t="s">
        <v>42</v>
      </c>
      <c r="C16" s="123" t="s">
        <v>133</v>
      </c>
      <c r="D16" s="83"/>
      <c r="E16" s="27">
        <f>'FINANCIAL STATEMENTS'!E15</f>
        <v>0</v>
      </c>
      <c r="F16" s="27"/>
      <c r="G16" s="27">
        <f>'FINANCIAL STATEMENTS'!G15</f>
        <v>0</v>
      </c>
      <c r="H16" s="27"/>
      <c r="I16" s="27">
        <f>'FINANCIAL STATEMENTS'!I15</f>
        <v>0</v>
      </c>
      <c r="J16" s="27"/>
      <c r="K16" s="27">
        <f>'FIN. STMNTS for MSFT-Competitor'!E15</f>
        <v>77.056006944915438</v>
      </c>
      <c r="L16" s="27"/>
      <c r="M16" s="113" t="str">
        <f>IF(K16&gt;I16,IF(K16=0,"N/A","Good"),"Bad")</f>
        <v>Good</v>
      </c>
      <c r="N16" s="27"/>
      <c r="O16" s="89" t="str">
        <f>IF(E16&gt;G16,IF(G16&gt;I16,"Variable","Variable"),"GOOD")</f>
        <v>GOOD</v>
      </c>
      <c r="P16" s="112"/>
      <c r="Q16" s="191"/>
    </row>
    <row r="17" spans="2:17" x14ac:dyDescent="0.3">
      <c r="B17" s="82" t="s">
        <v>134</v>
      </c>
      <c r="C17" s="123" t="s">
        <v>135</v>
      </c>
      <c r="D17" s="83"/>
      <c r="E17" s="27">
        <f>'FINANCIAL STATEMENTS'!E16</f>
        <v>0</v>
      </c>
      <c r="F17" s="27"/>
      <c r="G17" s="27">
        <f>'FINANCIAL STATEMENTS'!G16</f>
        <v>0</v>
      </c>
      <c r="H17" s="27"/>
      <c r="I17" s="27">
        <f>'FINANCIAL STATEMENTS'!I16</f>
        <v>0</v>
      </c>
      <c r="J17" s="27"/>
      <c r="K17" s="27">
        <f>'FIN. STMNTS for MSFT-Competitor'!E16</f>
        <v>64.83992963940193</v>
      </c>
      <c r="L17" s="27"/>
      <c r="M17" s="113" t="str">
        <f>IF(K17&lt;I17,IF(K17=0,"N/A","Good"),"Bad")</f>
        <v>Bad</v>
      </c>
      <c r="N17" s="27"/>
      <c r="O17" s="89" t="str">
        <f>IF(E17&lt;G17,IF(G17&lt;I17,"OK","Variable"),"Variable")</f>
        <v>Variable</v>
      </c>
      <c r="P17" s="112"/>
      <c r="Q17" s="191"/>
    </row>
    <row r="18" spans="2:17" x14ac:dyDescent="0.3">
      <c r="B18" s="82" t="s">
        <v>44</v>
      </c>
      <c r="C18" s="123" t="s">
        <v>136</v>
      </c>
      <c r="D18" s="83"/>
      <c r="E18" s="27">
        <f>'FINANCIAL STATEMENTS'!E17</f>
        <v>0</v>
      </c>
      <c r="F18" s="27"/>
      <c r="G18" s="27">
        <f>'FINANCIAL STATEMENTS'!G17</f>
        <v>0</v>
      </c>
      <c r="H18" s="27"/>
      <c r="I18" s="27">
        <f>'FINANCIAL STATEMENTS'!I17</f>
        <v>0</v>
      </c>
      <c r="J18" s="27"/>
      <c r="K18" s="27">
        <f>'FIN. STMNTS for MSFT-Competitor'!E17</f>
        <v>4.6719264892268697</v>
      </c>
      <c r="L18" s="27"/>
      <c r="M18" s="113" t="str">
        <f>IF(K18&lt;I18,IF(K18=0,"N/A","Good"),"Bad")</f>
        <v>Bad</v>
      </c>
      <c r="N18" s="27"/>
      <c r="O18" s="89" t="str">
        <f>IF(E18&lt;G18,IF(G18&lt;I18,"OK","Variable"),"Variable")</f>
        <v>Variable</v>
      </c>
      <c r="P18" s="112"/>
      <c r="Q18" s="191"/>
    </row>
    <row r="19" spans="2:17" x14ac:dyDescent="0.3">
      <c r="B19" s="82" t="s">
        <v>137</v>
      </c>
      <c r="C19" s="123" t="s">
        <v>138</v>
      </c>
      <c r="D19" s="83"/>
      <c r="E19" s="27">
        <f>'FINANCIAL STATEMENTS'!E18</f>
        <v>0</v>
      </c>
      <c r="F19" s="27"/>
      <c r="G19" s="27">
        <f>'FINANCIAL STATEMENTS'!G18</f>
        <v>0</v>
      </c>
      <c r="H19" s="27"/>
      <c r="I19" s="27">
        <f>'FINANCIAL STATEMENTS'!I18</f>
        <v>0</v>
      </c>
      <c r="J19" s="27"/>
      <c r="K19" s="27">
        <f>'FIN. STMNTS for MSFT-Competitor'!E18</f>
        <v>7.5412234042553195</v>
      </c>
      <c r="L19" s="27"/>
      <c r="M19" s="113" t="str">
        <f>IF(K19&lt;I19,IF(K19=0,"N/A","Good"),"Bad")</f>
        <v>Bad</v>
      </c>
      <c r="N19" s="27"/>
      <c r="O19" s="89" t="str">
        <f>IF(E19&lt;G19,IF(G19&lt;I19,"OK","Variable"),"Variable")</f>
        <v>Variable</v>
      </c>
      <c r="P19" s="112"/>
      <c r="Q19" s="191"/>
    </row>
    <row r="20" spans="2:17" x14ac:dyDescent="0.3">
      <c r="B20" s="82" t="s">
        <v>46</v>
      </c>
      <c r="C20" s="123" t="s">
        <v>139</v>
      </c>
      <c r="D20" s="83"/>
      <c r="E20" s="27">
        <f>'FINANCIAL STATEMENTS'!E19</f>
        <v>0</v>
      </c>
      <c r="F20" s="27"/>
      <c r="G20" s="27">
        <f>'FINANCIAL STATEMENTS'!G19</f>
        <v>0</v>
      </c>
      <c r="H20" s="27"/>
      <c r="I20" s="27">
        <f>'FINANCIAL STATEMENTS'!I19</f>
        <v>0</v>
      </c>
      <c r="J20" s="27"/>
      <c r="K20" s="27">
        <f>'FIN. STMNTS for MSFT-Competitor'!E19</f>
        <v>0.60791945312564422</v>
      </c>
      <c r="L20" s="27"/>
      <c r="M20" s="113" t="str">
        <f>IF(K20&lt;I20,IF(K20=0,"N/A","Good"),"Bad")</f>
        <v>Bad</v>
      </c>
      <c r="N20" s="27"/>
      <c r="O20" s="89" t="str">
        <f>IF(E20&lt;G20,IF(G20&lt;I20,"OK","Variable"),"Variable")</f>
        <v>Variable</v>
      </c>
      <c r="P20" s="46"/>
      <c r="Q20" s="191"/>
    </row>
    <row r="21" spans="2:17" ht="14.5" x14ac:dyDescent="0.35">
      <c r="B21" s="134"/>
      <c r="C21" s="131"/>
      <c r="D21" s="83"/>
      <c r="E21" s="27"/>
      <c r="F21" s="27"/>
      <c r="G21" s="27"/>
      <c r="H21" s="27"/>
      <c r="I21" s="27"/>
      <c r="J21" s="27"/>
      <c r="K21" s="27"/>
      <c r="L21" s="27"/>
      <c r="M21" s="113"/>
      <c r="N21" s="27"/>
      <c r="O21" s="89"/>
      <c r="P21" s="46"/>
      <c r="Q21" s="197"/>
    </row>
    <row r="22" spans="2:17" ht="14.5" x14ac:dyDescent="0.35">
      <c r="B22" s="26"/>
      <c r="C22" s="121"/>
      <c r="D22" s="23"/>
      <c r="E22" s="27"/>
      <c r="F22" s="27"/>
      <c r="G22" s="27"/>
      <c r="H22" s="27"/>
      <c r="I22" s="27"/>
      <c r="J22" s="27"/>
      <c r="K22" s="27"/>
      <c r="L22" s="27"/>
      <c r="M22" s="113"/>
      <c r="N22" s="27"/>
      <c r="O22" s="89"/>
      <c r="P22" s="46"/>
      <c r="Q22" s="197"/>
    </row>
    <row r="23" spans="2:17" x14ac:dyDescent="0.3">
      <c r="B23" s="135" t="s">
        <v>140</v>
      </c>
      <c r="C23" s="122"/>
      <c r="D23" s="47"/>
      <c r="E23" s="49"/>
      <c r="F23" s="49"/>
      <c r="G23" s="49"/>
      <c r="H23" s="49"/>
      <c r="I23" s="49"/>
      <c r="J23" s="49"/>
      <c r="K23" s="49"/>
      <c r="L23" s="49"/>
      <c r="M23" s="114"/>
      <c r="N23" s="49"/>
      <c r="O23" s="49"/>
      <c r="P23" s="46"/>
      <c r="Q23" s="118" t="s">
        <v>140</v>
      </c>
    </row>
    <row r="24" spans="2:17" x14ac:dyDescent="0.3">
      <c r="B24" s="136" t="s">
        <v>141</v>
      </c>
      <c r="C24" s="123" t="s">
        <v>142</v>
      </c>
      <c r="D24" s="83"/>
      <c r="E24" s="110">
        <f>'FINANCIAL STATEMENTS'!E22</f>
        <v>0</v>
      </c>
      <c r="F24" s="110"/>
      <c r="G24" s="110">
        <f>'FINANCIAL STATEMENTS'!G22</f>
        <v>0</v>
      </c>
      <c r="H24" s="110"/>
      <c r="I24" s="110">
        <f>'FINANCIAL STATEMENTS'!I22</f>
        <v>0</v>
      </c>
      <c r="J24" s="110"/>
      <c r="K24" s="110">
        <f>'FIN. STMNTS for MSFT-Competitor'!E22</f>
        <v>0.45277106645446974</v>
      </c>
      <c r="L24" s="27"/>
      <c r="M24" s="113" t="str">
        <f>IF(K24&gt;I24,IF(K24=0,"N/A","Good"),"Bad")</f>
        <v>Good</v>
      </c>
      <c r="N24" s="27"/>
      <c r="O24" s="89" t="str">
        <f>IF(E24&lt;G24,IF(I24&lt;G24,"Variable","Variable"),"OK")</f>
        <v>OK</v>
      </c>
      <c r="P24" s="46"/>
      <c r="Q24" s="142"/>
    </row>
    <row r="25" spans="2:17" x14ac:dyDescent="0.3">
      <c r="B25" s="136" t="s">
        <v>143</v>
      </c>
      <c r="C25" s="123" t="s">
        <v>144</v>
      </c>
      <c r="D25" s="83"/>
      <c r="E25" s="110">
        <f>'FINANCIAL STATEMENTS'!E23</f>
        <v>0</v>
      </c>
      <c r="F25" s="110"/>
      <c r="G25" s="110">
        <f>'FINANCIAL STATEMENTS'!G23</f>
        <v>0</v>
      </c>
      <c r="H25" s="110"/>
      <c r="I25" s="110">
        <f>'FINANCIAL STATEMENTS'!I23</f>
        <v>0</v>
      </c>
      <c r="J25" s="110"/>
      <c r="K25" s="110">
        <f>'FIN. STMNTS for MSFT-Competitor'!E23</f>
        <v>0.12368337778581438</v>
      </c>
      <c r="L25" s="27"/>
      <c r="M25" s="113" t="str">
        <f>IF(K25&gt;I25,IF(K25=0,"N/A","Good"),"Bad")</f>
        <v>Good</v>
      </c>
      <c r="N25" s="27"/>
      <c r="O25" s="89" t="str">
        <f>IF(E25&lt;G25,IF(G25&lt;I25,"Warning","Variable"),"OK")</f>
        <v>OK</v>
      </c>
      <c r="P25" s="46"/>
      <c r="Q25" s="142"/>
    </row>
    <row r="26" spans="2:17" x14ac:dyDescent="0.3">
      <c r="B26" s="137" t="s">
        <v>145</v>
      </c>
      <c r="C26" s="123" t="s">
        <v>146</v>
      </c>
      <c r="D26" s="83"/>
      <c r="E26" s="110">
        <f>'FINANCIAL STATEMENTS'!E24</f>
        <v>0</v>
      </c>
      <c r="F26" s="110"/>
      <c r="G26" s="110">
        <f>'FINANCIAL STATEMENTS'!G24</f>
        <v>0</v>
      </c>
      <c r="H26" s="110"/>
      <c r="I26" s="110">
        <f>'FINANCIAL STATEMENTS'!I24</f>
        <v>0</v>
      </c>
      <c r="J26" s="110"/>
      <c r="K26" s="110">
        <f>'FIN. STMNTS for MSFT-Competitor'!E24</f>
        <v>0.54722893354553026</v>
      </c>
      <c r="L26" s="27"/>
      <c r="M26" s="113" t="str">
        <f>IF(K26&gt;I26,IF(K26=0,"N/A","Good"),"Bad")</f>
        <v>Good</v>
      </c>
      <c r="N26" s="27"/>
      <c r="O26" s="89" t="str">
        <f>IF(E26&lt;G26,IF(G26&lt;I26,"OK","Variable"),"Warning")</f>
        <v>Warning</v>
      </c>
      <c r="P26" s="46"/>
      <c r="Q26" s="142"/>
    </row>
    <row r="27" spans="2:17" x14ac:dyDescent="0.3">
      <c r="B27" s="137" t="s">
        <v>51</v>
      </c>
      <c r="C27" s="123" t="s">
        <v>147</v>
      </c>
      <c r="D27" s="83"/>
      <c r="E27" s="110">
        <f>'FINANCIAL STATEMENTS'!E25</f>
        <v>0</v>
      </c>
      <c r="F27" s="110"/>
      <c r="G27" s="110">
        <f>'FINANCIAL STATEMENTS'!G25</f>
        <v>0</v>
      </c>
      <c r="H27" s="110"/>
      <c r="I27" s="110">
        <f>'FINANCIAL STATEMENTS'!I25</f>
        <v>0</v>
      </c>
      <c r="J27" s="110"/>
      <c r="K27" s="110">
        <f>'FIN. STMNTS for MSFT-Competitor'!E25</f>
        <v>8.8339339166000119E-2</v>
      </c>
      <c r="L27" s="27"/>
      <c r="M27" s="113" t="str">
        <f>IF(K27&gt;I27,IF(K27=0,"N/A","Good"),"Bad")</f>
        <v>Good</v>
      </c>
      <c r="N27" s="27"/>
      <c r="O27" s="89" t="str">
        <f>IF(E27&lt;G27,IF(G27&lt;I27,"OK","Variable"),"Warning")</f>
        <v>Warning</v>
      </c>
      <c r="P27" s="46"/>
      <c r="Q27" s="142"/>
    </row>
    <row r="28" spans="2:17" x14ac:dyDescent="0.3">
      <c r="B28" s="137" t="s">
        <v>148</v>
      </c>
      <c r="C28" s="123" t="s">
        <v>149</v>
      </c>
      <c r="D28" s="83"/>
      <c r="E28" s="110">
        <v>0</v>
      </c>
      <c r="F28" s="110"/>
      <c r="G28" s="110">
        <v>0</v>
      </c>
      <c r="H28" s="110"/>
      <c r="I28" s="110">
        <v>0</v>
      </c>
      <c r="J28" s="110"/>
      <c r="K28" s="110">
        <f>'FIN. STMNTS for MSFT-Competitor'!E26</f>
        <v>22267</v>
      </c>
      <c r="L28" s="27"/>
      <c r="M28" s="113" t="str">
        <f>IF(K28&gt;I28,IF(K28=0,"N/A","Good"),"Bad")</f>
        <v>Good</v>
      </c>
      <c r="N28" s="27"/>
      <c r="O28" s="89" t="str">
        <f>IF(E28&lt;G28,IF(G28&lt;I28,"OK","Variable"),"Warning")</f>
        <v>Warning</v>
      </c>
      <c r="P28" s="46"/>
      <c r="Q28" s="142"/>
    </row>
    <row r="29" spans="2:17" ht="14.5" x14ac:dyDescent="0.35">
      <c r="B29" s="138"/>
      <c r="C29" s="131"/>
      <c r="D29" s="83"/>
      <c r="E29" s="110"/>
      <c r="F29" s="110"/>
      <c r="G29" s="110"/>
      <c r="H29" s="110"/>
      <c r="I29" s="110"/>
      <c r="J29" s="110"/>
      <c r="K29" s="110"/>
      <c r="L29" s="27"/>
      <c r="M29" s="113"/>
      <c r="N29" s="27"/>
      <c r="O29" s="89"/>
      <c r="P29" s="111"/>
      <c r="Q29" s="197"/>
    </row>
    <row r="30" spans="2:17" ht="14.5" x14ac:dyDescent="0.35">
      <c r="B30" s="26"/>
      <c r="C30" s="121"/>
      <c r="D30" s="23"/>
      <c r="E30" s="27"/>
      <c r="F30" s="27"/>
      <c r="G30" s="27"/>
      <c r="H30" s="27"/>
      <c r="I30" s="27"/>
      <c r="J30" s="27"/>
      <c r="K30" s="27"/>
      <c r="L30" s="27"/>
      <c r="M30" s="113"/>
      <c r="N30" s="27"/>
      <c r="O30" s="89"/>
      <c r="P30" s="111"/>
      <c r="Q30" s="197"/>
    </row>
    <row r="31" spans="2:17" x14ac:dyDescent="0.3">
      <c r="B31" s="135" t="s">
        <v>150</v>
      </c>
      <c r="C31" s="122"/>
      <c r="D31" s="47"/>
      <c r="E31" s="49"/>
      <c r="F31" s="49"/>
      <c r="G31" s="49"/>
      <c r="H31" s="49"/>
      <c r="I31" s="49"/>
      <c r="J31" s="49"/>
      <c r="K31" s="49"/>
      <c r="L31" s="49"/>
      <c r="M31" s="114"/>
      <c r="N31" s="49"/>
      <c r="O31" s="49"/>
      <c r="P31" s="111"/>
      <c r="Q31" s="118" t="s">
        <v>150</v>
      </c>
    </row>
    <row r="32" spans="2:17" x14ac:dyDescent="0.3">
      <c r="B32" s="136" t="s">
        <v>151</v>
      </c>
      <c r="C32" s="123" t="s">
        <v>152</v>
      </c>
      <c r="D32" s="83"/>
      <c r="E32" s="27">
        <f>'FINANCIAL STATEMENTS'!E29</f>
        <v>0</v>
      </c>
      <c r="F32" s="27"/>
      <c r="G32" s="27">
        <f>'FINANCIAL STATEMENTS'!G29</f>
        <v>0</v>
      </c>
      <c r="H32" s="27"/>
      <c r="I32" s="27">
        <f>'FINANCIAL STATEMENTS'!I29</f>
        <v>0</v>
      </c>
      <c r="J32" s="27"/>
      <c r="K32" s="27">
        <f>'FIN. STMNTS for MSFT-Competitor'!E29</f>
        <v>0.76221803236439101</v>
      </c>
      <c r="L32" s="27"/>
      <c r="M32" s="113" t="str">
        <f>IF(K32&lt;I32,IF(K32=0,"N/A","Good"),"Bad")</f>
        <v>Bad</v>
      </c>
      <c r="N32" s="27"/>
      <c r="O32" s="89" t="str">
        <f>IF(E32&lt;G32,IF(G32&lt;I32,"OK","Variable"),"Variable")</f>
        <v>Variable</v>
      </c>
      <c r="P32" s="111"/>
      <c r="Q32" s="241"/>
    </row>
    <row r="33" spans="2:17" x14ac:dyDescent="0.3">
      <c r="B33" s="136" t="s">
        <v>153</v>
      </c>
      <c r="C33" s="123" t="s">
        <v>154</v>
      </c>
      <c r="D33" s="83"/>
      <c r="E33" s="27">
        <f>'FINANCIAL STATEMENTS'!E30</f>
        <v>0</v>
      </c>
      <c r="F33" s="27"/>
      <c r="G33" s="27">
        <f>'FINANCIAL STATEMENTS'!G30</f>
        <v>0</v>
      </c>
      <c r="H33" s="27"/>
      <c r="I33" s="27">
        <f>'FINANCIAL STATEMENTS'!I30</f>
        <v>0</v>
      </c>
      <c r="J33" s="27"/>
      <c r="K33" s="27">
        <f>'FIN. STMNTS for MSFT-Competitor'!E30</f>
        <v>0.314</v>
      </c>
      <c r="L33" s="27"/>
      <c r="M33" s="113" t="str">
        <f>IF(K33&lt;I33,IF(K33=0,"N/A","Good"),"Bad")</f>
        <v>Bad</v>
      </c>
      <c r="N33" s="27"/>
      <c r="O33" s="89" t="str">
        <f>IF(E33&lt;G33,IF(G33&lt;I33,"OK","Variable"),"Variable")</f>
        <v>Variable</v>
      </c>
      <c r="P33" s="112"/>
      <c r="Q33" s="241"/>
    </row>
    <row r="34" spans="2:17" x14ac:dyDescent="0.3">
      <c r="B34" s="136" t="s">
        <v>155</v>
      </c>
      <c r="C34" s="123" t="s">
        <v>156</v>
      </c>
      <c r="D34" s="83"/>
      <c r="E34" s="27">
        <f>'FINANCIAL STATEMENTS'!E31</f>
        <v>0</v>
      </c>
      <c r="F34" s="27"/>
      <c r="G34" s="27">
        <f>'FINANCIAL STATEMENTS'!G31</f>
        <v>0</v>
      </c>
      <c r="H34" s="27"/>
      <c r="I34" s="27">
        <f>'FINANCIAL STATEMENTS'!I31</f>
        <v>0</v>
      </c>
      <c r="J34" s="27"/>
      <c r="K34" s="27">
        <f>'FIN. STMNTS for MSFT-Competitor'!E31</f>
        <v>0.1400004947596705</v>
      </c>
      <c r="L34" s="27"/>
      <c r="M34" s="113" t="str">
        <f>IF(K34&lt;I34,IF(K34=0,"N/A","Good"),"Bad")</f>
        <v>Bad</v>
      </c>
      <c r="N34" s="27"/>
      <c r="O34" s="89" t="str">
        <f>IF(E34&lt;G34,IF(G34&lt;I34,"OK","Variable"),"Variable")</f>
        <v>Variable</v>
      </c>
      <c r="P34" s="11"/>
      <c r="Q34" s="241"/>
    </row>
    <row r="35" spans="2:17" s="11" customFormat="1" ht="14.25" customHeight="1" x14ac:dyDescent="0.3">
      <c r="B35" s="134" t="s">
        <v>157</v>
      </c>
      <c r="C35" s="154" t="s">
        <v>158</v>
      </c>
      <c r="D35" s="83"/>
      <c r="E35" s="27">
        <f>'FINANCIAL STATEMENTS'!E32</f>
        <v>0</v>
      </c>
      <c r="F35" s="27"/>
      <c r="G35" s="27">
        <f>'FINANCIAL STATEMENTS'!G32</f>
        <v>0</v>
      </c>
      <c r="H35" s="27"/>
      <c r="I35" s="27">
        <f>'FINANCIAL STATEMENTS'!I32</f>
        <v>0</v>
      </c>
      <c r="J35" s="27"/>
      <c r="K35" s="27">
        <f>'FIN. STMNTS for MSFT-Competitor'!E32</f>
        <v>0.25583532992782121</v>
      </c>
      <c r="L35" s="27"/>
      <c r="M35" s="113" t="str">
        <f>IF(K35&lt;I35,IF(K35=0,"N/A","Good"),"Bad")</f>
        <v>Bad</v>
      </c>
      <c r="N35" s="27"/>
      <c r="O35" s="89" t="str">
        <f>IF(E35&lt;G35,IF(G35&lt;I35,"OK","Variable"),"Variable")</f>
        <v>Variable</v>
      </c>
      <c r="P35" s="46"/>
      <c r="Q35" s="241"/>
    </row>
    <row r="36" spans="2:17" s="13" customFormat="1" ht="13.5" thickBot="1" x14ac:dyDescent="0.35">
      <c r="B36" s="21"/>
      <c r="C36" s="124"/>
      <c r="D36" s="21"/>
      <c r="E36" s="21"/>
      <c r="F36" s="21"/>
      <c r="G36" s="21"/>
      <c r="H36" s="21"/>
      <c r="I36" s="21"/>
      <c r="J36" s="21"/>
      <c r="K36" s="21"/>
      <c r="L36" s="21"/>
      <c r="M36" s="21"/>
      <c r="N36" s="21"/>
      <c r="O36" s="90"/>
      <c r="P36" s="71"/>
      <c r="Q36" s="254"/>
    </row>
    <row r="37" spans="2:17" s="13" customFormat="1" ht="13.5" thickTop="1" x14ac:dyDescent="0.3">
      <c r="B37" s="45"/>
      <c r="C37" s="150"/>
      <c r="D37" s="148"/>
      <c r="E37" s="151"/>
      <c r="F37" s="151"/>
      <c r="G37" s="151"/>
      <c r="H37" s="151"/>
      <c r="I37" s="151"/>
      <c r="J37" s="151"/>
      <c r="K37" s="151"/>
      <c r="L37" s="151"/>
      <c r="M37" s="151"/>
      <c r="N37" s="151"/>
      <c r="O37" s="151"/>
      <c r="P37" s="71"/>
      <c r="Q37" s="46"/>
    </row>
    <row r="38" spans="2:17" s="13" customFormat="1" x14ac:dyDescent="0.3">
      <c r="C38" s="150"/>
      <c r="D38" s="152"/>
      <c r="E38" s="153"/>
      <c r="F38" s="153"/>
      <c r="G38" s="153"/>
      <c r="H38" s="153"/>
      <c r="I38" s="153"/>
      <c r="J38" s="153"/>
      <c r="K38" s="153"/>
      <c r="L38" s="153"/>
      <c r="M38" s="153"/>
      <c r="N38" s="153"/>
      <c r="O38" s="153"/>
      <c r="P38" s="71"/>
      <c r="Q38" s="71"/>
    </row>
    <row r="39" spans="2:17" s="13" customFormat="1" x14ac:dyDescent="0.3">
      <c r="C39" s="80"/>
      <c r="E39" s="71"/>
      <c r="F39" s="71"/>
      <c r="G39" s="71"/>
      <c r="H39" s="71"/>
      <c r="I39" s="71"/>
      <c r="J39" s="71"/>
      <c r="K39" s="71"/>
      <c r="L39" s="71"/>
      <c r="M39" s="71"/>
      <c r="N39" s="71"/>
      <c r="O39" s="71"/>
      <c r="P39" s="71"/>
      <c r="Q39" s="71"/>
    </row>
    <row r="40" spans="2:17" s="13" customFormat="1" x14ac:dyDescent="0.3">
      <c r="C40" s="80"/>
      <c r="E40" s="71"/>
      <c r="F40" s="71"/>
      <c r="G40" s="71"/>
      <c r="H40" s="71"/>
      <c r="I40" s="71"/>
      <c r="J40" s="71"/>
      <c r="K40" s="71"/>
      <c r="L40" s="71"/>
      <c r="M40" s="71"/>
      <c r="N40" s="71"/>
      <c r="O40" s="71"/>
      <c r="P40" s="71"/>
      <c r="Q40" s="71"/>
    </row>
    <row r="41" spans="2:17" s="11" customFormat="1" x14ac:dyDescent="0.3">
      <c r="B41" s="13"/>
      <c r="C41" s="80"/>
      <c r="D41" s="13"/>
      <c r="E41" s="71"/>
      <c r="F41" s="71"/>
      <c r="G41" s="71"/>
      <c r="H41" s="71"/>
      <c r="I41" s="71"/>
      <c r="J41" s="71"/>
      <c r="K41" s="71"/>
      <c r="L41" s="71"/>
      <c r="M41" s="71"/>
      <c r="N41" s="71"/>
      <c r="O41" s="71"/>
      <c r="P41" s="14"/>
      <c r="Q41" s="71"/>
    </row>
    <row r="42" spans="2:17" s="11" customFormat="1" ht="56.25" customHeight="1" x14ac:dyDescent="0.3">
      <c r="B42" s="13"/>
      <c r="C42" s="80"/>
      <c r="D42" s="13"/>
      <c r="E42" s="71"/>
      <c r="F42" s="71"/>
      <c r="G42" s="71"/>
      <c r="H42" s="71"/>
      <c r="I42" s="71"/>
      <c r="J42" s="71"/>
      <c r="K42" s="71"/>
      <c r="L42" s="71"/>
      <c r="M42" s="71"/>
      <c r="N42" s="71"/>
      <c r="O42" s="71"/>
      <c r="P42" s="14"/>
      <c r="Q42" s="71"/>
    </row>
    <row r="43" spans="2:17" s="11" customFormat="1" x14ac:dyDescent="0.3">
      <c r="B43" s="13"/>
      <c r="C43" s="80"/>
      <c r="D43" s="13"/>
      <c r="E43" s="71"/>
      <c r="F43" s="71"/>
      <c r="G43" s="71"/>
      <c r="H43" s="71"/>
      <c r="I43" s="71"/>
      <c r="J43" s="71"/>
      <c r="K43" s="71"/>
      <c r="L43" s="71"/>
      <c r="M43" s="71"/>
      <c r="N43" s="71"/>
      <c r="O43" s="71"/>
      <c r="P43" s="14"/>
      <c r="Q43" s="71"/>
    </row>
    <row r="44" spans="2:17" s="11" customFormat="1" x14ac:dyDescent="0.3">
      <c r="C44" s="78"/>
      <c r="E44" s="14"/>
      <c r="F44" s="14"/>
      <c r="G44" s="14"/>
      <c r="H44" s="14"/>
      <c r="I44" s="14"/>
      <c r="J44" s="14"/>
      <c r="K44" s="14"/>
      <c r="L44" s="14"/>
      <c r="M44" s="14"/>
      <c r="N44" s="14"/>
      <c r="O44" s="14"/>
      <c r="P44" s="14"/>
      <c r="Q44" s="14"/>
    </row>
    <row r="45" spans="2:17" s="13" customFormat="1" x14ac:dyDescent="0.3">
      <c r="B45" s="11"/>
      <c r="C45" s="257"/>
      <c r="D45" s="257"/>
      <c r="E45" s="14"/>
      <c r="F45" s="14"/>
      <c r="G45" s="14"/>
      <c r="H45" s="14"/>
      <c r="I45" s="14"/>
      <c r="J45" s="14"/>
      <c r="K45" s="14"/>
      <c r="L45" s="14"/>
      <c r="M45" s="14"/>
      <c r="N45" s="14"/>
      <c r="O45" s="14"/>
      <c r="P45" s="71"/>
      <c r="Q45" s="14"/>
    </row>
    <row r="46" spans="2:17" s="13" customFormat="1" x14ac:dyDescent="0.3">
      <c r="B46" s="11"/>
      <c r="C46" s="78"/>
      <c r="D46" s="11"/>
      <c r="E46" s="14"/>
      <c r="F46" s="14"/>
      <c r="G46" s="14"/>
      <c r="H46" s="14"/>
      <c r="I46" s="14"/>
      <c r="J46" s="14"/>
      <c r="K46" s="14"/>
      <c r="L46" s="14"/>
      <c r="M46" s="14"/>
      <c r="N46" s="14"/>
      <c r="O46" s="14"/>
      <c r="P46" s="71"/>
      <c r="Q46" s="14"/>
    </row>
    <row r="47" spans="2:17" s="11" customFormat="1" x14ac:dyDescent="0.3">
      <c r="C47" s="78"/>
      <c r="E47" s="14"/>
      <c r="F47" s="14"/>
      <c r="G47" s="14"/>
      <c r="H47" s="14"/>
      <c r="I47" s="14"/>
      <c r="J47" s="14"/>
      <c r="K47" s="14"/>
      <c r="L47" s="14"/>
      <c r="M47" s="14"/>
      <c r="N47" s="14"/>
      <c r="O47" s="14"/>
      <c r="P47" s="14"/>
      <c r="Q47" s="14"/>
    </row>
    <row r="48" spans="2:17" s="11" customFormat="1" x14ac:dyDescent="0.3">
      <c r="B48" s="13"/>
      <c r="C48" s="80"/>
      <c r="D48" s="13"/>
      <c r="E48" s="71"/>
      <c r="F48" s="71"/>
      <c r="G48" s="71"/>
      <c r="H48" s="71"/>
      <c r="I48" s="71"/>
      <c r="J48" s="71"/>
      <c r="K48" s="71"/>
      <c r="L48" s="71"/>
      <c r="M48" s="71"/>
      <c r="N48" s="71"/>
      <c r="O48" s="71"/>
      <c r="P48" s="46"/>
      <c r="Q48" s="71"/>
    </row>
    <row r="49" spans="2:17" s="11" customFormat="1" x14ac:dyDescent="0.3">
      <c r="B49" s="13"/>
      <c r="C49" s="80"/>
      <c r="D49" s="13"/>
      <c r="E49" s="71"/>
      <c r="F49" s="71"/>
      <c r="G49" s="71"/>
      <c r="H49" s="71"/>
      <c r="I49" s="71"/>
      <c r="J49" s="71"/>
      <c r="K49" s="71"/>
      <c r="L49" s="71"/>
      <c r="M49" s="71"/>
      <c r="N49" s="71"/>
      <c r="O49" s="71"/>
      <c r="P49" s="14"/>
      <c r="Q49" s="71"/>
    </row>
    <row r="50" spans="2:17" s="12" customFormat="1" ht="21" x14ac:dyDescent="0.5">
      <c r="B50" s="11"/>
      <c r="C50" s="78"/>
      <c r="D50" s="11"/>
      <c r="E50" s="14"/>
      <c r="F50" s="14"/>
      <c r="G50" s="14"/>
      <c r="H50" s="14"/>
      <c r="I50" s="14"/>
      <c r="J50" s="14"/>
      <c r="K50" s="14"/>
      <c r="L50" s="14"/>
      <c r="M50" s="14"/>
      <c r="N50" s="14"/>
      <c r="O50" s="14"/>
      <c r="P50" s="70"/>
      <c r="Q50" s="14"/>
    </row>
    <row r="51" spans="2:17" s="11" customFormat="1" x14ac:dyDescent="0.3">
      <c r="B51" s="45"/>
      <c r="C51" s="78"/>
      <c r="E51" s="46"/>
      <c r="F51" s="46"/>
      <c r="G51" s="46"/>
      <c r="H51" s="46"/>
      <c r="I51" s="46"/>
      <c r="J51" s="46"/>
      <c r="K51" s="46"/>
      <c r="L51" s="46"/>
      <c r="M51" s="46"/>
      <c r="N51" s="46"/>
      <c r="O51" s="46"/>
      <c r="P51" s="46"/>
      <c r="Q51" s="46"/>
    </row>
    <row r="52" spans="2:17" s="13" customFormat="1" x14ac:dyDescent="0.3">
      <c r="B52" s="11"/>
      <c r="C52" s="78"/>
      <c r="D52" s="11"/>
      <c r="E52" s="14"/>
      <c r="F52" s="14"/>
      <c r="G52" s="14"/>
      <c r="H52" s="14"/>
      <c r="I52" s="14"/>
      <c r="J52" s="14"/>
      <c r="K52" s="14"/>
      <c r="L52" s="14"/>
      <c r="M52" s="14"/>
      <c r="N52" s="14"/>
      <c r="O52" s="14"/>
      <c r="P52" s="71"/>
      <c r="Q52" s="14"/>
    </row>
    <row r="53" spans="2:17" s="13" customFormat="1" ht="21" x14ac:dyDescent="0.5">
      <c r="B53" s="69"/>
      <c r="C53" s="79"/>
      <c r="D53" s="69"/>
      <c r="E53" s="70"/>
      <c r="F53" s="70"/>
      <c r="G53" s="70"/>
      <c r="H53" s="70"/>
      <c r="I53" s="70"/>
      <c r="J53" s="70"/>
      <c r="K53" s="70"/>
      <c r="L53" s="70"/>
      <c r="M53" s="70"/>
      <c r="N53" s="70"/>
      <c r="O53" s="70"/>
      <c r="P53" s="73"/>
      <c r="Q53" s="70"/>
    </row>
    <row r="54" spans="2:17" s="13" customFormat="1" x14ac:dyDescent="0.3">
      <c r="B54" s="45"/>
      <c r="C54" s="78"/>
      <c r="D54" s="11"/>
      <c r="E54" s="46"/>
      <c r="F54" s="46"/>
      <c r="G54" s="46"/>
      <c r="H54" s="46"/>
      <c r="I54" s="46"/>
      <c r="J54" s="46"/>
      <c r="K54" s="46"/>
      <c r="L54" s="46"/>
      <c r="M54" s="46"/>
      <c r="N54" s="46"/>
      <c r="O54" s="46"/>
      <c r="P54" s="71"/>
      <c r="Q54" s="46"/>
    </row>
    <row r="55" spans="2:17" s="11" customFormat="1" x14ac:dyDescent="0.3">
      <c r="B55" s="13"/>
      <c r="C55" s="80"/>
      <c r="D55" s="13"/>
      <c r="E55" s="71"/>
      <c r="F55" s="71"/>
      <c r="G55" s="71"/>
      <c r="H55" s="71"/>
      <c r="I55" s="71"/>
      <c r="J55" s="71"/>
      <c r="K55" s="71"/>
      <c r="L55" s="71"/>
      <c r="M55" s="71"/>
      <c r="N55" s="71"/>
      <c r="O55" s="71"/>
      <c r="P55" s="14"/>
      <c r="Q55" s="71"/>
    </row>
    <row r="56" spans="2:17" s="13" customFormat="1" x14ac:dyDescent="0.3">
      <c r="B56" s="72"/>
      <c r="C56" s="80"/>
      <c r="E56" s="73"/>
      <c r="F56" s="74"/>
      <c r="G56" s="73"/>
      <c r="H56" s="74"/>
      <c r="I56" s="73"/>
      <c r="J56" s="74"/>
      <c r="K56" s="73"/>
      <c r="L56" s="74"/>
      <c r="M56" s="73"/>
      <c r="N56" s="74"/>
      <c r="O56" s="73"/>
      <c r="P56" s="71"/>
      <c r="Q56" s="73"/>
    </row>
    <row r="57" spans="2:17" s="11" customFormat="1" x14ac:dyDescent="0.3">
      <c r="B57" s="13"/>
      <c r="C57" s="80"/>
      <c r="D57" s="13"/>
      <c r="E57" s="71"/>
      <c r="F57" s="71"/>
      <c r="G57" s="71"/>
      <c r="H57" s="71"/>
      <c r="I57" s="71"/>
      <c r="J57" s="71"/>
      <c r="K57" s="71"/>
      <c r="L57" s="71"/>
      <c r="M57" s="71"/>
      <c r="N57" s="71"/>
      <c r="O57" s="71"/>
      <c r="P57" s="14"/>
      <c r="Q57" s="71"/>
    </row>
    <row r="58" spans="2:17" s="11" customFormat="1" x14ac:dyDescent="0.3">
      <c r="C58" s="78"/>
      <c r="E58" s="14"/>
      <c r="F58" s="14"/>
      <c r="G58" s="14"/>
      <c r="H58" s="14"/>
      <c r="I58" s="14"/>
      <c r="J58" s="14"/>
      <c r="K58" s="14"/>
      <c r="L58" s="14"/>
      <c r="M58" s="14"/>
      <c r="N58" s="14"/>
      <c r="O58" s="14"/>
      <c r="P58" s="14"/>
      <c r="Q58" s="14"/>
    </row>
    <row r="59" spans="2:17" s="11" customFormat="1" x14ac:dyDescent="0.3">
      <c r="B59" s="13"/>
      <c r="C59" s="80"/>
      <c r="D59" s="13"/>
      <c r="E59" s="71"/>
      <c r="F59" s="71"/>
      <c r="G59" s="71"/>
      <c r="H59" s="71"/>
      <c r="I59" s="71"/>
      <c r="J59" s="71"/>
      <c r="K59" s="71"/>
      <c r="L59" s="71"/>
      <c r="M59" s="71"/>
      <c r="N59" s="71"/>
      <c r="O59" s="71"/>
      <c r="P59" s="14"/>
      <c r="Q59" s="71"/>
    </row>
    <row r="60" spans="2:17" s="11" customFormat="1" x14ac:dyDescent="0.3">
      <c r="C60" s="78"/>
      <c r="E60" s="14"/>
      <c r="F60" s="14"/>
      <c r="G60" s="14"/>
      <c r="H60" s="14"/>
      <c r="I60" s="14"/>
      <c r="J60" s="14"/>
      <c r="K60" s="14"/>
      <c r="L60" s="14"/>
      <c r="M60" s="14"/>
      <c r="N60" s="14"/>
      <c r="O60" s="14"/>
      <c r="P60" s="14"/>
      <c r="Q60" s="14"/>
    </row>
    <row r="61" spans="2:17" s="13" customFormat="1" x14ac:dyDescent="0.3">
      <c r="B61" s="11"/>
      <c r="C61" s="78"/>
      <c r="D61" s="11"/>
      <c r="E61" s="14"/>
      <c r="F61" s="14"/>
      <c r="G61" s="14"/>
      <c r="H61" s="14"/>
      <c r="I61" s="14"/>
      <c r="J61" s="14"/>
      <c r="K61" s="14"/>
      <c r="L61" s="14"/>
      <c r="M61" s="14"/>
      <c r="N61" s="14"/>
      <c r="O61" s="14"/>
      <c r="P61" s="71"/>
      <c r="Q61" s="14"/>
    </row>
    <row r="62" spans="2:17" s="13" customFormat="1" x14ac:dyDescent="0.3">
      <c r="B62" s="11"/>
      <c r="C62" s="78"/>
      <c r="D62" s="11"/>
      <c r="E62" s="14"/>
      <c r="F62" s="14"/>
      <c r="G62" s="14"/>
      <c r="H62" s="14"/>
      <c r="I62" s="14"/>
      <c r="J62" s="14"/>
      <c r="K62" s="14"/>
      <c r="L62" s="14"/>
      <c r="M62" s="14"/>
      <c r="N62" s="14"/>
      <c r="O62" s="14"/>
      <c r="P62" s="71"/>
      <c r="Q62" s="14"/>
    </row>
    <row r="63" spans="2:17" s="11" customFormat="1" x14ac:dyDescent="0.3">
      <c r="C63" s="78"/>
      <c r="E63" s="14"/>
      <c r="F63" s="14"/>
      <c r="G63" s="14"/>
      <c r="H63" s="14"/>
      <c r="I63" s="14"/>
      <c r="J63" s="14"/>
      <c r="K63" s="14"/>
      <c r="L63" s="14"/>
      <c r="M63" s="14"/>
      <c r="N63" s="14"/>
      <c r="O63" s="14"/>
      <c r="P63" s="14"/>
      <c r="Q63" s="14"/>
    </row>
    <row r="64" spans="2:17" s="11" customFormat="1" x14ac:dyDescent="0.3">
      <c r="B64" s="13"/>
      <c r="C64" s="80"/>
      <c r="D64" s="13"/>
      <c r="E64" s="71"/>
      <c r="F64" s="71"/>
      <c r="G64" s="71"/>
      <c r="H64" s="71"/>
      <c r="I64" s="71"/>
      <c r="J64" s="71"/>
      <c r="K64" s="71"/>
      <c r="L64" s="71"/>
      <c r="M64" s="71"/>
      <c r="N64" s="71"/>
      <c r="O64" s="71"/>
      <c r="P64" s="14"/>
      <c r="Q64" s="71"/>
    </row>
    <row r="65" spans="2:17" s="11" customFormat="1" x14ac:dyDescent="0.3">
      <c r="B65" s="13"/>
      <c r="C65" s="80"/>
      <c r="D65" s="13"/>
      <c r="E65" s="71"/>
      <c r="F65" s="71"/>
      <c r="G65" s="71"/>
      <c r="H65" s="71"/>
      <c r="I65" s="71"/>
      <c r="J65" s="71"/>
      <c r="K65" s="71"/>
      <c r="L65" s="71"/>
      <c r="M65" s="71"/>
      <c r="N65" s="71"/>
      <c r="O65" s="71"/>
      <c r="P65" s="14"/>
      <c r="Q65" s="71"/>
    </row>
    <row r="66" spans="2:17" s="13" customFormat="1" x14ac:dyDescent="0.3">
      <c r="B66" s="11"/>
      <c r="C66" s="78"/>
      <c r="D66" s="11"/>
      <c r="E66" s="14"/>
      <c r="F66" s="14"/>
      <c r="G66" s="14"/>
      <c r="H66" s="14"/>
      <c r="I66" s="14"/>
      <c r="J66" s="14"/>
      <c r="K66" s="14"/>
      <c r="L66" s="14"/>
      <c r="M66" s="14"/>
      <c r="N66" s="14"/>
      <c r="O66" s="14"/>
      <c r="P66" s="71"/>
      <c r="Q66" s="14"/>
    </row>
    <row r="67" spans="2:17" s="11" customFormat="1" x14ac:dyDescent="0.3">
      <c r="C67" s="78"/>
      <c r="E67" s="14"/>
      <c r="F67" s="14"/>
      <c r="G67" s="14"/>
      <c r="H67" s="14"/>
      <c r="I67" s="14"/>
      <c r="J67" s="14"/>
      <c r="K67" s="14"/>
      <c r="L67" s="14"/>
      <c r="M67" s="14"/>
      <c r="N67" s="14"/>
      <c r="O67" s="14"/>
      <c r="P67" s="14"/>
      <c r="Q67" s="14"/>
    </row>
    <row r="68" spans="2:17" s="13" customFormat="1" x14ac:dyDescent="0.3">
      <c r="B68" s="11"/>
      <c r="C68" s="78"/>
      <c r="D68" s="11"/>
      <c r="E68" s="14"/>
      <c r="F68" s="14"/>
      <c r="G68" s="14"/>
      <c r="H68" s="14"/>
      <c r="I68" s="14"/>
      <c r="J68" s="14"/>
      <c r="K68" s="14"/>
      <c r="L68" s="14"/>
      <c r="M68" s="14"/>
      <c r="N68" s="14"/>
      <c r="O68" s="14"/>
      <c r="P68" s="71"/>
      <c r="Q68" s="14"/>
    </row>
    <row r="69" spans="2:17" s="13" customFormat="1" x14ac:dyDescent="0.3">
      <c r="C69" s="80"/>
      <c r="E69" s="71"/>
      <c r="F69" s="71"/>
      <c r="G69" s="71"/>
      <c r="H69" s="71"/>
      <c r="I69" s="71"/>
      <c r="J69" s="71"/>
      <c r="K69" s="71"/>
      <c r="L69" s="71"/>
      <c r="M69" s="71"/>
      <c r="N69" s="71"/>
      <c r="O69" s="71"/>
      <c r="P69" s="71"/>
      <c r="Q69" s="71"/>
    </row>
    <row r="70" spans="2:17" s="13" customFormat="1" x14ac:dyDescent="0.3">
      <c r="B70" s="11"/>
      <c r="C70" s="78"/>
      <c r="D70" s="11"/>
      <c r="E70" s="14"/>
      <c r="F70" s="14"/>
      <c r="G70" s="14"/>
      <c r="H70" s="14"/>
      <c r="I70" s="14"/>
      <c r="J70" s="14"/>
      <c r="K70" s="14"/>
      <c r="L70" s="14"/>
      <c r="M70" s="14"/>
      <c r="N70" s="14"/>
      <c r="O70" s="14"/>
      <c r="P70" s="75"/>
      <c r="Q70" s="14"/>
    </row>
    <row r="71" spans="2:17" s="13" customFormat="1" x14ac:dyDescent="0.3">
      <c r="C71" s="80"/>
      <c r="E71" s="71"/>
      <c r="F71" s="71"/>
      <c r="G71" s="71"/>
      <c r="H71" s="71"/>
      <c r="I71" s="71"/>
      <c r="J71" s="71"/>
      <c r="K71" s="71"/>
      <c r="L71" s="71"/>
      <c r="M71" s="71"/>
      <c r="N71" s="71"/>
      <c r="O71" s="71"/>
      <c r="P71" s="75"/>
      <c r="Q71" s="71"/>
    </row>
    <row r="72" spans="2:17" s="13" customFormat="1" x14ac:dyDescent="0.3">
      <c r="C72" s="80"/>
      <c r="E72" s="71"/>
      <c r="F72" s="71"/>
      <c r="G72" s="71"/>
      <c r="H72" s="71"/>
      <c r="I72" s="71"/>
      <c r="J72" s="71"/>
      <c r="K72" s="71"/>
      <c r="L72" s="71"/>
      <c r="M72" s="71"/>
      <c r="N72" s="71"/>
      <c r="O72" s="71"/>
      <c r="P72" s="71"/>
      <c r="Q72" s="71"/>
    </row>
    <row r="73" spans="2:17" s="13" customFormat="1" x14ac:dyDescent="0.3">
      <c r="C73" s="80"/>
      <c r="E73" s="75"/>
      <c r="F73" s="75"/>
      <c r="G73" s="75"/>
      <c r="H73" s="75"/>
      <c r="I73" s="75"/>
      <c r="J73" s="75"/>
      <c r="K73" s="75"/>
      <c r="L73" s="75"/>
      <c r="M73" s="75"/>
      <c r="N73" s="75"/>
      <c r="O73" s="75"/>
      <c r="P73" s="71"/>
      <c r="Q73" s="75"/>
    </row>
    <row r="74" spans="2:17" s="13" customFormat="1" x14ac:dyDescent="0.3">
      <c r="C74" s="80"/>
      <c r="E74" s="75"/>
      <c r="F74" s="75"/>
      <c r="G74" s="75"/>
      <c r="H74" s="75"/>
      <c r="I74" s="75"/>
      <c r="J74" s="75"/>
      <c r="K74" s="75"/>
      <c r="L74" s="75"/>
      <c r="M74" s="75"/>
      <c r="N74" s="75"/>
      <c r="O74" s="75"/>
      <c r="P74" s="71"/>
      <c r="Q74" s="75"/>
    </row>
    <row r="75" spans="2:17" s="11" customFormat="1" x14ac:dyDescent="0.3">
      <c r="B75" s="13"/>
      <c r="C75" s="80"/>
      <c r="D75" s="13"/>
      <c r="E75" s="71"/>
      <c r="F75" s="71"/>
      <c r="G75" s="71"/>
      <c r="H75" s="71"/>
      <c r="I75" s="71"/>
      <c r="J75" s="71"/>
      <c r="K75" s="71"/>
      <c r="L75" s="71"/>
      <c r="M75" s="71"/>
      <c r="N75" s="71"/>
      <c r="O75" s="71"/>
      <c r="P75" s="14"/>
      <c r="Q75" s="71"/>
    </row>
    <row r="76" spans="2:17" s="11" customFormat="1" x14ac:dyDescent="0.3">
      <c r="B76" s="13"/>
      <c r="C76" s="80"/>
      <c r="D76" s="13"/>
      <c r="E76" s="71"/>
      <c r="F76" s="71"/>
      <c r="G76" s="71"/>
      <c r="H76" s="71"/>
      <c r="I76" s="71"/>
      <c r="J76" s="71"/>
      <c r="K76" s="71"/>
      <c r="L76" s="71"/>
      <c r="M76" s="71"/>
      <c r="N76" s="71"/>
      <c r="O76" s="71"/>
      <c r="P76" s="14"/>
      <c r="Q76" s="71"/>
    </row>
    <row r="77" spans="2:17" s="11" customFormat="1" x14ac:dyDescent="0.3">
      <c r="B77" s="13"/>
      <c r="C77" s="80"/>
      <c r="D77" s="13"/>
      <c r="E77" s="71"/>
      <c r="F77" s="71"/>
      <c r="G77" s="71"/>
      <c r="H77" s="71"/>
      <c r="I77" s="71"/>
      <c r="J77" s="71"/>
      <c r="K77" s="71"/>
      <c r="L77" s="71"/>
      <c r="M77" s="71"/>
      <c r="N77" s="71"/>
      <c r="O77" s="71"/>
      <c r="P77" s="14"/>
      <c r="Q77" s="71"/>
    </row>
    <row r="78" spans="2:17" s="11" customFormat="1" x14ac:dyDescent="0.3">
      <c r="C78" s="78"/>
      <c r="E78" s="14"/>
      <c r="F78" s="14"/>
      <c r="G78" s="14"/>
      <c r="H78" s="14"/>
      <c r="I78" s="14"/>
      <c r="J78" s="14"/>
      <c r="K78" s="14"/>
      <c r="L78" s="14"/>
      <c r="M78" s="14"/>
      <c r="N78" s="14"/>
      <c r="O78" s="14"/>
      <c r="P78" s="14"/>
      <c r="Q78" s="14"/>
    </row>
    <row r="79" spans="2:17" s="11" customFormat="1" x14ac:dyDescent="0.3">
      <c r="C79" s="78"/>
      <c r="E79" s="14"/>
      <c r="F79" s="14"/>
      <c r="G79" s="14"/>
      <c r="H79" s="14"/>
      <c r="I79" s="14"/>
      <c r="J79" s="14"/>
      <c r="K79" s="14"/>
      <c r="L79" s="14"/>
      <c r="M79" s="14"/>
      <c r="N79" s="14"/>
      <c r="O79" s="14"/>
      <c r="P79" s="14"/>
      <c r="Q79" s="14"/>
    </row>
    <row r="80" spans="2:17" s="11" customFormat="1" x14ac:dyDescent="0.3">
      <c r="C80" s="78"/>
      <c r="E80" s="14"/>
      <c r="F80" s="14"/>
      <c r="G80" s="14"/>
      <c r="H80" s="14"/>
      <c r="I80" s="14"/>
      <c r="J80" s="14"/>
      <c r="K80" s="14"/>
      <c r="L80" s="14"/>
      <c r="M80" s="14"/>
      <c r="N80" s="14"/>
      <c r="O80" s="14"/>
      <c r="P80" s="14"/>
      <c r="Q80" s="14"/>
    </row>
    <row r="81" spans="3:17" s="11" customFormat="1" x14ac:dyDescent="0.3">
      <c r="C81" s="78"/>
      <c r="E81" s="14"/>
      <c r="F81" s="14"/>
      <c r="G81" s="14"/>
      <c r="H81" s="14"/>
      <c r="I81" s="14"/>
      <c r="J81" s="14"/>
      <c r="K81" s="14"/>
      <c r="L81" s="14"/>
      <c r="M81" s="14"/>
      <c r="N81" s="14"/>
      <c r="O81" s="14"/>
      <c r="P81" s="14"/>
      <c r="Q81" s="14"/>
    </row>
    <row r="82" spans="3:17" s="11" customFormat="1" x14ac:dyDescent="0.3">
      <c r="C82" s="78"/>
      <c r="E82" s="14"/>
      <c r="F82" s="14"/>
      <c r="G82" s="14"/>
      <c r="H82" s="14"/>
      <c r="I82" s="14"/>
      <c r="J82" s="14"/>
      <c r="K82" s="14"/>
      <c r="L82" s="14"/>
      <c r="M82" s="14"/>
      <c r="N82" s="14"/>
      <c r="O82" s="14"/>
      <c r="P82" s="14"/>
      <c r="Q82" s="14"/>
    </row>
    <row r="83" spans="3:17" s="11" customFormat="1" x14ac:dyDescent="0.3">
      <c r="C83" s="78"/>
      <c r="E83" s="14"/>
      <c r="F83" s="14"/>
      <c r="G83" s="14"/>
      <c r="H83" s="14"/>
      <c r="I83" s="14"/>
      <c r="J83" s="14"/>
      <c r="K83" s="14"/>
      <c r="L83" s="14"/>
      <c r="M83" s="14"/>
      <c r="N83" s="14"/>
      <c r="O83" s="14"/>
      <c r="P83" s="14"/>
      <c r="Q83" s="14"/>
    </row>
    <row r="84" spans="3:17" s="11" customFormat="1" x14ac:dyDescent="0.3">
      <c r="C84" s="78"/>
      <c r="E84" s="14"/>
      <c r="F84" s="14"/>
      <c r="G84" s="14"/>
      <c r="H84" s="14"/>
      <c r="I84" s="14"/>
      <c r="J84" s="14"/>
      <c r="K84" s="14"/>
      <c r="L84" s="14"/>
      <c r="M84" s="14"/>
      <c r="N84" s="14"/>
      <c r="O84" s="14"/>
      <c r="P84" s="14"/>
      <c r="Q84" s="14"/>
    </row>
    <row r="85" spans="3:17" s="11" customFormat="1" x14ac:dyDescent="0.3">
      <c r="C85" s="78"/>
      <c r="E85" s="14"/>
      <c r="F85" s="14"/>
      <c r="G85" s="14"/>
      <c r="H85" s="14"/>
      <c r="I85" s="14"/>
      <c r="J85" s="14"/>
      <c r="K85" s="14"/>
      <c r="L85" s="14"/>
      <c r="M85" s="14"/>
      <c r="N85" s="14"/>
      <c r="O85" s="14"/>
      <c r="P85" s="14"/>
      <c r="Q85" s="14"/>
    </row>
    <row r="86" spans="3:17" s="11" customFormat="1" x14ac:dyDescent="0.3">
      <c r="C86" s="78"/>
      <c r="E86" s="14"/>
      <c r="F86" s="14"/>
      <c r="G86" s="14"/>
      <c r="H86" s="14"/>
      <c r="I86" s="14"/>
      <c r="J86" s="14"/>
      <c r="K86" s="14"/>
      <c r="L86" s="14"/>
      <c r="M86" s="14"/>
      <c r="N86" s="14"/>
      <c r="O86" s="14"/>
      <c r="P86" s="14"/>
      <c r="Q86" s="14"/>
    </row>
    <row r="87" spans="3:17" s="11" customFormat="1" x14ac:dyDescent="0.3">
      <c r="C87" s="78"/>
      <c r="E87" s="14"/>
      <c r="F87" s="14"/>
      <c r="G87" s="14"/>
      <c r="H87" s="14"/>
      <c r="I87" s="14"/>
      <c r="J87" s="14"/>
      <c r="K87" s="14"/>
      <c r="L87" s="14"/>
      <c r="M87" s="14"/>
      <c r="N87" s="14"/>
      <c r="O87" s="14"/>
      <c r="P87" s="14"/>
      <c r="Q87" s="14"/>
    </row>
    <row r="88" spans="3:17" s="11" customFormat="1" x14ac:dyDescent="0.3">
      <c r="C88" s="78"/>
      <c r="E88" s="14"/>
      <c r="F88" s="14"/>
      <c r="G88" s="14"/>
      <c r="H88" s="14"/>
      <c r="I88" s="14"/>
      <c r="J88" s="14"/>
      <c r="K88" s="14"/>
      <c r="L88" s="14"/>
      <c r="M88" s="14"/>
      <c r="N88" s="14"/>
      <c r="O88" s="14"/>
      <c r="P88" s="14"/>
      <c r="Q88" s="14"/>
    </row>
    <row r="89" spans="3:17" s="11" customFormat="1" x14ac:dyDescent="0.3">
      <c r="C89" s="78"/>
      <c r="E89" s="14"/>
      <c r="F89" s="14"/>
      <c r="G89" s="14"/>
      <c r="H89" s="14"/>
      <c r="I89" s="14"/>
      <c r="J89" s="14"/>
      <c r="K89" s="14"/>
      <c r="L89" s="14"/>
      <c r="M89" s="14"/>
      <c r="N89" s="14"/>
      <c r="O89" s="14"/>
      <c r="P89" s="14"/>
      <c r="Q89" s="14"/>
    </row>
    <row r="90" spans="3:17" s="11" customFormat="1" x14ac:dyDescent="0.3">
      <c r="C90" s="78"/>
      <c r="E90" s="14"/>
      <c r="F90" s="14"/>
      <c r="G90" s="14"/>
      <c r="H90" s="14"/>
      <c r="I90" s="14"/>
      <c r="J90" s="14"/>
      <c r="K90" s="14"/>
      <c r="L90" s="14"/>
      <c r="M90" s="14"/>
      <c r="N90" s="14"/>
      <c r="O90" s="14"/>
      <c r="P90" s="14"/>
      <c r="Q90" s="14"/>
    </row>
    <row r="91" spans="3:17" s="11" customFormat="1" x14ac:dyDescent="0.3">
      <c r="C91" s="78"/>
      <c r="E91" s="14"/>
      <c r="F91" s="14"/>
      <c r="G91" s="14"/>
      <c r="H91" s="14"/>
      <c r="I91" s="14"/>
      <c r="J91" s="14"/>
      <c r="K91" s="14"/>
      <c r="L91" s="14"/>
      <c r="M91" s="14"/>
      <c r="N91" s="14"/>
      <c r="O91" s="14"/>
      <c r="P91" s="14"/>
      <c r="Q91" s="14"/>
    </row>
    <row r="92" spans="3:17" s="11" customFormat="1" x14ac:dyDescent="0.3">
      <c r="C92" s="78"/>
      <c r="E92" s="14"/>
      <c r="F92" s="14"/>
      <c r="G92" s="14"/>
      <c r="H92" s="14"/>
      <c r="I92" s="14"/>
      <c r="J92" s="14"/>
      <c r="K92" s="14"/>
      <c r="L92" s="14"/>
      <c r="M92" s="14"/>
      <c r="N92" s="14"/>
      <c r="O92" s="14"/>
      <c r="P92" s="14"/>
      <c r="Q92" s="14"/>
    </row>
    <row r="93" spans="3:17" s="11" customFormat="1" x14ac:dyDescent="0.3">
      <c r="C93" s="78"/>
      <c r="E93" s="14"/>
      <c r="F93" s="14"/>
      <c r="G93" s="14"/>
      <c r="H93" s="14"/>
      <c r="I93" s="14"/>
      <c r="J93" s="14"/>
      <c r="K93" s="14"/>
      <c r="L93" s="14"/>
      <c r="M93" s="14"/>
      <c r="N93" s="14"/>
      <c r="O93" s="14"/>
      <c r="P93" s="14"/>
      <c r="Q93" s="14"/>
    </row>
    <row r="94" spans="3:17" s="11" customFormat="1" x14ac:dyDescent="0.3">
      <c r="C94" s="78"/>
      <c r="E94" s="14"/>
      <c r="F94" s="14"/>
      <c r="G94" s="14"/>
      <c r="H94" s="14"/>
      <c r="I94" s="14"/>
      <c r="J94" s="14"/>
      <c r="K94" s="14"/>
      <c r="L94" s="14"/>
      <c r="M94" s="14"/>
      <c r="N94" s="14"/>
      <c r="O94" s="14"/>
      <c r="P94" s="14"/>
      <c r="Q94" s="14"/>
    </row>
    <row r="95" spans="3:17" s="11" customFormat="1" x14ac:dyDescent="0.3">
      <c r="C95" s="78"/>
      <c r="E95" s="14"/>
      <c r="F95" s="14"/>
      <c r="G95" s="14"/>
      <c r="H95" s="14"/>
      <c r="I95" s="14"/>
      <c r="J95" s="14"/>
      <c r="K95" s="14"/>
      <c r="L95" s="14"/>
      <c r="M95" s="14"/>
      <c r="N95" s="14"/>
      <c r="O95" s="14"/>
      <c r="P95" s="14"/>
      <c r="Q95" s="14"/>
    </row>
    <row r="96" spans="3:17" s="11" customFormat="1" x14ac:dyDescent="0.3">
      <c r="C96" s="78"/>
      <c r="E96" s="14"/>
      <c r="F96" s="14"/>
      <c r="G96" s="14"/>
      <c r="H96" s="14"/>
      <c r="I96" s="14"/>
      <c r="J96" s="14"/>
      <c r="K96" s="14"/>
      <c r="L96" s="14"/>
      <c r="M96" s="14"/>
      <c r="N96" s="14"/>
      <c r="O96" s="14"/>
      <c r="P96" s="14"/>
      <c r="Q96" s="14"/>
    </row>
    <row r="97" spans="3:17" s="11" customFormat="1" x14ac:dyDescent="0.3">
      <c r="C97" s="78"/>
      <c r="E97" s="14"/>
      <c r="F97" s="14"/>
      <c r="G97" s="14"/>
      <c r="H97" s="14"/>
      <c r="I97" s="14"/>
      <c r="J97" s="14"/>
      <c r="K97" s="14"/>
      <c r="L97" s="14"/>
      <c r="M97" s="14"/>
      <c r="N97" s="14"/>
      <c r="O97" s="14"/>
      <c r="P97" s="14"/>
      <c r="Q97" s="14"/>
    </row>
    <row r="98" spans="3:17" s="11" customFormat="1" x14ac:dyDescent="0.3">
      <c r="C98" s="78"/>
      <c r="E98" s="14"/>
      <c r="F98" s="14"/>
      <c r="G98" s="14"/>
      <c r="H98" s="14"/>
      <c r="I98" s="14"/>
      <c r="J98" s="14"/>
      <c r="K98" s="14"/>
      <c r="L98" s="14"/>
      <c r="M98" s="14"/>
      <c r="N98" s="14"/>
      <c r="O98" s="14"/>
      <c r="P98" s="14"/>
      <c r="Q98" s="14"/>
    </row>
    <row r="99" spans="3:17" s="11" customFormat="1" x14ac:dyDescent="0.3">
      <c r="C99" s="78"/>
      <c r="E99" s="14"/>
      <c r="F99" s="14"/>
      <c r="G99" s="14"/>
      <c r="H99" s="14"/>
      <c r="I99" s="14"/>
      <c r="J99" s="14"/>
      <c r="K99" s="14"/>
      <c r="L99" s="14"/>
      <c r="M99" s="14"/>
      <c r="N99" s="14"/>
      <c r="O99" s="14"/>
      <c r="P99" s="14"/>
      <c r="Q99" s="14"/>
    </row>
    <row r="100" spans="3:17" s="11" customFormat="1" x14ac:dyDescent="0.3">
      <c r="C100" s="78"/>
      <c r="E100" s="14"/>
      <c r="F100" s="14"/>
      <c r="G100" s="14"/>
      <c r="H100" s="14"/>
      <c r="I100" s="14"/>
      <c r="J100" s="14"/>
      <c r="K100" s="14"/>
      <c r="L100" s="14"/>
      <c r="M100" s="14"/>
      <c r="N100" s="14"/>
      <c r="O100" s="14"/>
      <c r="P100" s="14"/>
      <c r="Q100" s="14"/>
    </row>
    <row r="101" spans="3:17" s="11" customFormat="1" x14ac:dyDescent="0.3">
      <c r="C101" s="78"/>
      <c r="E101" s="14"/>
      <c r="F101" s="14"/>
      <c r="G101" s="14"/>
      <c r="H101" s="14"/>
      <c r="I101" s="14"/>
      <c r="J101" s="14"/>
      <c r="K101" s="14"/>
      <c r="L101" s="14"/>
      <c r="M101" s="14"/>
      <c r="N101" s="14"/>
      <c r="O101" s="14"/>
      <c r="P101" s="14"/>
      <c r="Q101" s="14"/>
    </row>
    <row r="102" spans="3:17" s="11" customFormat="1" x14ac:dyDescent="0.3">
      <c r="C102" s="78"/>
      <c r="E102" s="14"/>
      <c r="F102" s="14"/>
      <c r="G102" s="14"/>
      <c r="H102" s="14"/>
      <c r="I102" s="14"/>
      <c r="J102" s="14"/>
      <c r="K102" s="14"/>
      <c r="L102" s="14"/>
      <c r="M102" s="14"/>
      <c r="N102" s="14"/>
      <c r="O102" s="14"/>
      <c r="P102" s="14"/>
      <c r="Q102" s="14"/>
    </row>
    <row r="103" spans="3:17" s="11" customFormat="1" x14ac:dyDescent="0.3">
      <c r="C103" s="78"/>
      <c r="E103" s="14"/>
      <c r="F103" s="14"/>
      <c r="G103" s="14"/>
      <c r="H103" s="14"/>
      <c r="I103" s="14"/>
      <c r="J103" s="14"/>
      <c r="K103" s="14"/>
      <c r="L103" s="14"/>
      <c r="M103" s="14"/>
      <c r="N103" s="14"/>
      <c r="O103" s="14"/>
      <c r="P103" s="14"/>
      <c r="Q103" s="14"/>
    </row>
    <row r="104" spans="3:17" s="11" customFormat="1" x14ac:dyDescent="0.3">
      <c r="C104" s="78"/>
      <c r="E104" s="14"/>
      <c r="F104" s="14"/>
      <c r="G104" s="14"/>
      <c r="H104" s="14"/>
      <c r="I104" s="14"/>
      <c r="J104" s="14"/>
      <c r="K104" s="14"/>
      <c r="L104" s="14"/>
      <c r="M104" s="14"/>
      <c r="N104" s="14"/>
      <c r="O104" s="14"/>
      <c r="P104" s="14"/>
      <c r="Q104" s="14"/>
    </row>
    <row r="105" spans="3:17" s="11" customFormat="1" x14ac:dyDescent="0.3">
      <c r="C105" s="78"/>
      <c r="E105" s="14"/>
      <c r="F105" s="14"/>
      <c r="G105" s="14"/>
      <c r="H105" s="14"/>
      <c r="I105" s="14"/>
      <c r="J105" s="14"/>
      <c r="K105" s="14"/>
      <c r="L105" s="14"/>
      <c r="M105" s="14"/>
      <c r="N105" s="14"/>
      <c r="O105" s="14"/>
      <c r="P105" s="14"/>
      <c r="Q105" s="14"/>
    </row>
    <row r="106" spans="3:17" s="11" customFormat="1" x14ac:dyDescent="0.3">
      <c r="C106" s="78"/>
      <c r="E106" s="14"/>
      <c r="F106" s="14"/>
      <c r="G106" s="14"/>
      <c r="H106" s="14"/>
      <c r="I106" s="14"/>
      <c r="J106" s="14"/>
      <c r="K106" s="14"/>
      <c r="L106" s="14"/>
      <c r="M106" s="14"/>
      <c r="N106" s="14"/>
      <c r="O106" s="14"/>
      <c r="P106" s="14"/>
      <c r="Q106" s="14"/>
    </row>
    <row r="107" spans="3:17" s="11" customFormat="1" x14ac:dyDescent="0.3">
      <c r="C107" s="78"/>
      <c r="E107" s="14"/>
      <c r="F107" s="14"/>
      <c r="G107" s="14"/>
      <c r="H107" s="14"/>
      <c r="I107" s="14"/>
      <c r="J107" s="14"/>
      <c r="K107" s="14"/>
      <c r="L107" s="14"/>
      <c r="M107" s="14"/>
      <c r="N107" s="14"/>
      <c r="O107" s="14"/>
      <c r="P107" s="14"/>
      <c r="Q107" s="14"/>
    </row>
    <row r="108" spans="3:17" s="11" customFormat="1" x14ac:dyDescent="0.3">
      <c r="C108" s="78"/>
      <c r="E108" s="14"/>
      <c r="F108" s="14"/>
      <c r="G108" s="14"/>
      <c r="H108" s="14"/>
      <c r="I108" s="14"/>
      <c r="J108" s="14"/>
      <c r="K108" s="14"/>
      <c r="L108" s="14"/>
      <c r="M108" s="14"/>
      <c r="N108" s="14"/>
      <c r="O108" s="14"/>
      <c r="P108" s="14"/>
      <c r="Q108" s="14"/>
    </row>
    <row r="109" spans="3:17" s="11" customFormat="1" x14ac:dyDescent="0.3">
      <c r="C109" s="78"/>
      <c r="E109" s="14"/>
      <c r="F109" s="14"/>
      <c r="G109" s="14"/>
      <c r="H109" s="14"/>
      <c r="I109" s="14"/>
      <c r="J109" s="14"/>
      <c r="K109" s="14"/>
      <c r="L109" s="14"/>
      <c r="M109" s="14"/>
      <c r="N109" s="14"/>
      <c r="O109" s="14"/>
      <c r="P109" s="14"/>
      <c r="Q109" s="14"/>
    </row>
    <row r="110" spans="3:17" s="11" customFormat="1" x14ac:dyDescent="0.3">
      <c r="C110" s="78"/>
      <c r="E110" s="14"/>
      <c r="F110" s="14"/>
      <c r="G110" s="14"/>
      <c r="H110" s="14"/>
      <c r="I110" s="14"/>
      <c r="J110" s="14"/>
      <c r="K110" s="14"/>
      <c r="L110" s="14"/>
      <c r="M110" s="14"/>
      <c r="N110" s="14"/>
      <c r="O110" s="14"/>
      <c r="P110" s="14"/>
      <c r="Q110" s="14"/>
    </row>
    <row r="111" spans="3:17" s="11" customFormat="1" x14ac:dyDescent="0.3">
      <c r="C111" s="78"/>
      <c r="E111" s="14"/>
      <c r="F111" s="14"/>
      <c r="G111" s="14"/>
      <c r="H111" s="14"/>
      <c r="I111" s="14"/>
      <c r="J111" s="14"/>
      <c r="K111" s="14"/>
      <c r="L111" s="14"/>
      <c r="M111" s="14"/>
      <c r="N111" s="14"/>
      <c r="O111" s="14"/>
      <c r="P111" s="14"/>
      <c r="Q111" s="14"/>
    </row>
    <row r="112" spans="3:17" s="11" customFormat="1" x14ac:dyDescent="0.3">
      <c r="C112" s="78"/>
      <c r="E112" s="14"/>
      <c r="F112" s="14"/>
      <c r="G112" s="14"/>
      <c r="H112" s="14"/>
      <c r="I112" s="14"/>
      <c r="J112" s="14"/>
      <c r="K112" s="14"/>
      <c r="L112" s="14"/>
      <c r="M112" s="14"/>
      <c r="N112" s="14"/>
      <c r="O112" s="14"/>
      <c r="P112" s="14"/>
      <c r="Q112" s="14"/>
    </row>
    <row r="113" spans="3:17" s="11" customFormat="1" x14ac:dyDescent="0.3">
      <c r="C113" s="78"/>
      <c r="E113" s="14"/>
      <c r="F113" s="14"/>
      <c r="G113" s="14"/>
      <c r="H113" s="14"/>
      <c r="I113" s="14"/>
      <c r="J113" s="14"/>
      <c r="K113" s="14"/>
      <c r="L113" s="14"/>
      <c r="M113" s="14"/>
      <c r="N113" s="14"/>
      <c r="O113" s="14"/>
      <c r="P113" s="14"/>
      <c r="Q113" s="14"/>
    </row>
    <row r="114" spans="3:17" s="11" customFormat="1" x14ac:dyDescent="0.3">
      <c r="C114" s="78"/>
      <c r="E114" s="14"/>
      <c r="F114" s="14"/>
      <c r="G114" s="14"/>
      <c r="H114" s="14"/>
      <c r="I114" s="14"/>
      <c r="J114" s="14"/>
      <c r="K114" s="14"/>
      <c r="L114" s="14"/>
      <c r="M114" s="14"/>
      <c r="N114" s="14"/>
      <c r="O114" s="14"/>
      <c r="P114" s="14"/>
      <c r="Q114" s="14"/>
    </row>
    <row r="115" spans="3:17" s="11" customFormat="1" x14ac:dyDescent="0.3">
      <c r="C115" s="78"/>
      <c r="E115" s="14"/>
      <c r="F115" s="14"/>
      <c r="G115" s="14"/>
      <c r="H115" s="14"/>
      <c r="I115" s="14"/>
      <c r="J115" s="14"/>
      <c r="K115" s="14"/>
      <c r="L115" s="14"/>
      <c r="M115" s="14"/>
      <c r="N115" s="14"/>
      <c r="O115" s="14"/>
      <c r="P115" s="14"/>
      <c r="Q115" s="14"/>
    </row>
    <row r="116" spans="3:17" s="11" customFormat="1" x14ac:dyDescent="0.3">
      <c r="C116" s="78"/>
      <c r="E116" s="14"/>
      <c r="F116" s="14"/>
      <c r="G116" s="14"/>
      <c r="H116" s="14"/>
      <c r="I116" s="14"/>
      <c r="J116" s="14"/>
      <c r="K116" s="14"/>
      <c r="L116" s="14"/>
      <c r="M116" s="14"/>
      <c r="N116" s="14"/>
      <c r="O116" s="14"/>
      <c r="P116" s="14"/>
      <c r="Q116" s="14"/>
    </row>
    <row r="117" spans="3:17" s="11" customFormat="1" x14ac:dyDescent="0.3">
      <c r="C117" s="78"/>
      <c r="E117" s="14"/>
      <c r="F117" s="14"/>
      <c r="G117" s="14"/>
      <c r="H117" s="14"/>
      <c r="I117" s="14"/>
      <c r="J117" s="14"/>
      <c r="K117" s="14"/>
      <c r="L117" s="14"/>
      <c r="M117" s="14"/>
      <c r="N117" s="14"/>
      <c r="O117" s="14"/>
      <c r="P117" s="14"/>
      <c r="Q117" s="14"/>
    </row>
    <row r="118" spans="3:17" s="11" customFormat="1" x14ac:dyDescent="0.3">
      <c r="C118" s="78"/>
      <c r="E118" s="14"/>
      <c r="F118" s="14"/>
      <c r="G118" s="14"/>
      <c r="H118" s="14"/>
      <c r="I118" s="14"/>
      <c r="J118" s="14"/>
      <c r="K118" s="14"/>
      <c r="L118" s="14"/>
      <c r="M118" s="14"/>
      <c r="N118" s="14"/>
      <c r="O118" s="14"/>
      <c r="P118" s="14"/>
      <c r="Q118" s="14"/>
    </row>
    <row r="119" spans="3:17" s="11" customFormat="1" x14ac:dyDescent="0.3">
      <c r="C119" s="78"/>
      <c r="E119" s="14"/>
      <c r="F119" s="14"/>
      <c r="G119" s="14"/>
      <c r="H119" s="14"/>
      <c r="I119" s="14"/>
      <c r="J119" s="14"/>
      <c r="K119" s="14"/>
      <c r="L119" s="14"/>
      <c r="M119" s="14"/>
      <c r="N119" s="14"/>
      <c r="O119" s="14"/>
      <c r="P119" s="14"/>
      <c r="Q119" s="14"/>
    </row>
    <row r="120" spans="3:17" s="11" customFormat="1" x14ac:dyDescent="0.3">
      <c r="C120" s="78"/>
      <c r="E120" s="14"/>
      <c r="F120" s="14"/>
      <c r="G120" s="14"/>
      <c r="H120" s="14"/>
      <c r="I120" s="14"/>
      <c r="J120" s="14"/>
      <c r="K120" s="14"/>
      <c r="L120" s="14"/>
      <c r="M120" s="14"/>
      <c r="N120" s="14"/>
      <c r="O120" s="14"/>
      <c r="P120" s="14"/>
      <c r="Q120" s="14"/>
    </row>
    <row r="121" spans="3:17" s="11" customFormat="1" x14ac:dyDescent="0.3">
      <c r="C121" s="78"/>
      <c r="E121" s="14"/>
      <c r="F121" s="14"/>
      <c r="G121" s="14"/>
      <c r="H121" s="14"/>
      <c r="I121" s="14"/>
      <c r="J121" s="14"/>
      <c r="K121" s="14"/>
      <c r="L121" s="14"/>
      <c r="M121" s="14"/>
      <c r="N121" s="14"/>
      <c r="O121" s="14"/>
      <c r="P121" s="14"/>
      <c r="Q121" s="14"/>
    </row>
    <row r="122" spans="3:17" s="11" customFormat="1" x14ac:dyDescent="0.3">
      <c r="C122" s="78"/>
      <c r="E122" s="14"/>
      <c r="F122" s="14"/>
      <c r="G122" s="14"/>
      <c r="H122" s="14"/>
      <c r="I122" s="14"/>
      <c r="J122" s="14"/>
      <c r="K122" s="14"/>
      <c r="L122" s="14"/>
      <c r="M122" s="14"/>
      <c r="N122" s="14"/>
      <c r="O122" s="14"/>
      <c r="P122" s="14"/>
      <c r="Q122" s="14"/>
    </row>
    <row r="123" spans="3:17" s="11" customFormat="1" x14ac:dyDescent="0.3">
      <c r="C123" s="78"/>
      <c r="E123" s="14"/>
      <c r="F123" s="14"/>
      <c r="G123" s="14"/>
      <c r="H123" s="14"/>
      <c r="I123" s="14"/>
      <c r="J123" s="14"/>
      <c r="K123" s="14"/>
      <c r="L123" s="14"/>
      <c r="M123" s="14"/>
      <c r="N123" s="14"/>
      <c r="O123" s="14"/>
      <c r="P123" s="14"/>
      <c r="Q123" s="14"/>
    </row>
    <row r="124" spans="3:17" s="11" customFormat="1" x14ac:dyDescent="0.3">
      <c r="C124" s="78"/>
      <c r="E124" s="14"/>
      <c r="F124" s="14"/>
      <c r="G124" s="14"/>
      <c r="H124" s="14"/>
      <c r="I124" s="14"/>
      <c r="J124" s="14"/>
      <c r="K124" s="14"/>
      <c r="L124" s="14"/>
      <c r="M124" s="14"/>
      <c r="N124" s="14"/>
      <c r="O124" s="14"/>
      <c r="P124" s="14"/>
      <c r="Q124" s="14"/>
    </row>
    <row r="125" spans="3:17" s="11" customFormat="1" x14ac:dyDescent="0.3">
      <c r="C125" s="78"/>
      <c r="E125" s="14"/>
      <c r="F125" s="14"/>
      <c r="G125" s="14"/>
      <c r="H125" s="14"/>
      <c r="I125" s="14"/>
      <c r="J125" s="14"/>
      <c r="K125" s="14"/>
      <c r="L125" s="14"/>
      <c r="M125" s="14"/>
      <c r="N125" s="14"/>
      <c r="O125" s="14"/>
      <c r="P125" s="14"/>
      <c r="Q125" s="14"/>
    </row>
    <row r="126" spans="3:17" s="11" customFormat="1" x14ac:dyDescent="0.3">
      <c r="C126" s="78"/>
      <c r="E126" s="14"/>
      <c r="F126" s="14"/>
      <c r="G126" s="14"/>
      <c r="H126" s="14"/>
      <c r="I126" s="14"/>
      <c r="J126" s="14"/>
      <c r="K126" s="14"/>
      <c r="L126" s="14"/>
      <c r="M126" s="14"/>
      <c r="N126" s="14"/>
      <c r="O126" s="14"/>
      <c r="P126" s="14"/>
      <c r="Q126" s="14"/>
    </row>
    <row r="127" spans="3:17" s="11" customFormat="1" x14ac:dyDescent="0.3">
      <c r="C127" s="78"/>
      <c r="E127" s="14"/>
      <c r="F127" s="14"/>
      <c r="G127" s="14"/>
      <c r="H127" s="14"/>
      <c r="I127" s="14"/>
      <c r="J127" s="14"/>
      <c r="K127" s="14"/>
      <c r="L127" s="14"/>
      <c r="M127" s="14"/>
      <c r="N127" s="14"/>
      <c r="O127" s="14"/>
      <c r="P127" s="14"/>
      <c r="Q127" s="14"/>
    </row>
    <row r="128" spans="3:17" s="11" customFormat="1" x14ac:dyDescent="0.3">
      <c r="C128" s="78"/>
      <c r="E128" s="14"/>
      <c r="F128" s="14"/>
      <c r="G128" s="14"/>
      <c r="H128" s="14"/>
      <c r="I128" s="14"/>
      <c r="J128" s="14"/>
      <c r="K128" s="14"/>
      <c r="L128" s="14"/>
      <c r="M128" s="14"/>
      <c r="N128" s="14"/>
      <c r="O128" s="14"/>
      <c r="P128" s="14"/>
      <c r="Q128" s="14"/>
    </row>
    <row r="129" spans="3:17" s="11" customFormat="1" x14ac:dyDescent="0.3">
      <c r="C129" s="78"/>
      <c r="E129" s="14"/>
      <c r="F129" s="14"/>
      <c r="G129" s="14"/>
      <c r="H129" s="14"/>
      <c r="I129" s="14"/>
      <c r="J129" s="14"/>
      <c r="K129" s="14"/>
      <c r="L129" s="14"/>
      <c r="M129" s="14"/>
      <c r="N129" s="14"/>
      <c r="O129" s="14"/>
      <c r="P129" s="14"/>
      <c r="Q129" s="14"/>
    </row>
    <row r="130" spans="3:17" s="11" customFormat="1" x14ac:dyDescent="0.3">
      <c r="C130" s="78"/>
      <c r="E130" s="14"/>
      <c r="F130" s="14"/>
      <c r="G130" s="14"/>
      <c r="H130" s="14"/>
      <c r="I130" s="14"/>
      <c r="J130" s="14"/>
      <c r="K130" s="14"/>
      <c r="L130" s="14"/>
      <c r="M130" s="14"/>
      <c r="N130" s="14"/>
      <c r="O130" s="14"/>
      <c r="P130" s="14"/>
      <c r="Q130" s="14"/>
    </row>
    <row r="131" spans="3:17" s="11" customFormat="1" x14ac:dyDescent="0.3">
      <c r="C131" s="78"/>
      <c r="E131" s="14"/>
      <c r="F131" s="14"/>
      <c r="G131" s="14"/>
      <c r="H131" s="14"/>
      <c r="I131" s="14"/>
      <c r="J131" s="14"/>
      <c r="K131" s="14"/>
      <c r="L131" s="14"/>
      <c r="M131" s="14"/>
      <c r="N131" s="14"/>
      <c r="O131" s="14"/>
      <c r="P131" s="14"/>
      <c r="Q131" s="14"/>
    </row>
    <row r="132" spans="3:17" s="11" customFormat="1" x14ac:dyDescent="0.3">
      <c r="C132" s="78"/>
      <c r="E132" s="14"/>
      <c r="F132" s="14"/>
      <c r="G132" s="14"/>
      <c r="H132" s="14"/>
      <c r="I132" s="14"/>
      <c r="J132" s="14"/>
      <c r="K132" s="14"/>
      <c r="L132" s="14"/>
      <c r="M132" s="14"/>
      <c r="N132" s="14"/>
      <c r="O132" s="14"/>
      <c r="P132" s="14"/>
      <c r="Q132" s="14"/>
    </row>
    <row r="133" spans="3:17" s="11" customFormat="1" x14ac:dyDescent="0.3">
      <c r="C133" s="78"/>
      <c r="E133" s="14"/>
      <c r="F133" s="14"/>
      <c r="G133" s="14"/>
      <c r="H133" s="14"/>
      <c r="I133" s="14"/>
      <c r="J133" s="14"/>
      <c r="K133" s="14"/>
      <c r="L133" s="14"/>
      <c r="M133" s="14"/>
      <c r="N133" s="14"/>
      <c r="O133" s="14"/>
      <c r="P133" s="14"/>
      <c r="Q133" s="14"/>
    </row>
    <row r="134" spans="3:17" s="11" customFormat="1" x14ac:dyDescent="0.3">
      <c r="C134" s="78"/>
      <c r="E134" s="14"/>
      <c r="F134" s="14"/>
      <c r="G134" s="14"/>
      <c r="H134" s="14"/>
      <c r="I134" s="14"/>
      <c r="J134" s="14"/>
      <c r="K134" s="14"/>
      <c r="L134" s="14"/>
      <c r="M134" s="14"/>
      <c r="N134" s="14"/>
      <c r="O134" s="14"/>
      <c r="P134" s="14"/>
      <c r="Q134" s="14"/>
    </row>
    <row r="135" spans="3:17" s="11" customFormat="1" x14ac:dyDescent="0.3">
      <c r="C135" s="78"/>
      <c r="E135" s="14"/>
      <c r="F135" s="14"/>
      <c r="G135" s="14"/>
      <c r="H135" s="14"/>
      <c r="I135" s="14"/>
      <c r="J135" s="14"/>
      <c r="K135" s="14"/>
      <c r="L135" s="14"/>
      <c r="M135" s="14"/>
      <c r="N135" s="14"/>
      <c r="O135" s="14"/>
      <c r="P135" s="14"/>
      <c r="Q135" s="14"/>
    </row>
    <row r="136" spans="3:17" s="11" customFormat="1" x14ac:dyDescent="0.3">
      <c r="C136" s="78"/>
      <c r="E136" s="14"/>
      <c r="F136" s="14"/>
      <c r="G136" s="14"/>
      <c r="H136" s="14"/>
      <c r="I136" s="14"/>
      <c r="J136" s="14"/>
      <c r="K136" s="14"/>
      <c r="L136" s="14"/>
      <c r="M136" s="14"/>
      <c r="N136" s="14"/>
      <c r="O136" s="14"/>
      <c r="P136" s="14"/>
      <c r="Q136" s="14"/>
    </row>
    <row r="137" spans="3:17" s="11" customFormat="1" x14ac:dyDescent="0.3">
      <c r="C137" s="78"/>
      <c r="E137" s="14"/>
      <c r="F137" s="14"/>
      <c r="G137" s="14"/>
      <c r="H137" s="14"/>
      <c r="I137" s="14"/>
      <c r="J137" s="14"/>
      <c r="K137" s="14"/>
      <c r="L137" s="14"/>
      <c r="M137" s="14"/>
      <c r="N137" s="14"/>
      <c r="O137" s="14"/>
      <c r="P137" s="14"/>
      <c r="Q137" s="14"/>
    </row>
    <row r="138" spans="3:17" s="11" customFormat="1" x14ac:dyDescent="0.3">
      <c r="C138" s="78"/>
      <c r="E138" s="14"/>
      <c r="F138" s="14"/>
      <c r="G138" s="14"/>
      <c r="H138" s="14"/>
      <c r="I138" s="14"/>
      <c r="J138" s="14"/>
      <c r="K138" s="14"/>
      <c r="L138" s="14"/>
      <c r="M138" s="14"/>
      <c r="N138" s="14"/>
      <c r="O138" s="14"/>
      <c r="P138" s="14"/>
      <c r="Q138" s="14"/>
    </row>
    <row r="139" spans="3:17" s="11" customFormat="1" x14ac:dyDescent="0.3">
      <c r="C139" s="78"/>
      <c r="E139" s="14"/>
      <c r="F139" s="14"/>
      <c r="G139" s="14"/>
      <c r="H139" s="14"/>
      <c r="I139" s="14"/>
      <c r="J139" s="14"/>
      <c r="K139" s="14"/>
      <c r="L139" s="14"/>
      <c r="M139" s="14"/>
      <c r="N139" s="14"/>
      <c r="O139" s="14"/>
      <c r="P139" s="14"/>
      <c r="Q139" s="14"/>
    </row>
    <row r="140" spans="3:17" s="11" customFormat="1" x14ac:dyDescent="0.3">
      <c r="C140" s="78"/>
      <c r="E140" s="14"/>
      <c r="F140" s="14"/>
      <c r="G140" s="14"/>
      <c r="H140" s="14"/>
      <c r="I140" s="14"/>
      <c r="J140" s="14"/>
      <c r="K140" s="14"/>
      <c r="L140" s="14"/>
      <c r="M140" s="14"/>
      <c r="N140" s="14"/>
      <c r="O140" s="14"/>
      <c r="P140" s="14"/>
      <c r="Q140" s="14"/>
    </row>
    <row r="141" spans="3:17" s="11" customFormat="1" x14ac:dyDescent="0.3">
      <c r="C141" s="78"/>
      <c r="E141" s="14"/>
      <c r="F141" s="14"/>
      <c r="G141" s="14"/>
      <c r="H141" s="14"/>
      <c r="I141" s="14"/>
      <c r="J141" s="14"/>
      <c r="K141" s="14"/>
      <c r="L141" s="14"/>
      <c r="M141" s="14"/>
      <c r="N141" s="14"/>
      <c r="O141" s="14"/>
      <c r="P141" s="14"/>
      <c r="Q141" s="14"/>
    </row>
    <row r="142" spans="3:17" s="11" customFormat="1" x14ac:dyDescent="0.3">
      <c r="C142" s="78"/>
      <c r="E142" s="14"/>
      <c r="F142" s="14"/>
      <c r="G142" s="14"/>
      <c r="H142" s="14"/>
      <c r="I142" s="14"/>
      <c r="J142" s="14"/>
      <c r="K142" s="14"/>
      <c r="L142" s="14"/>
      <c r="M142" s="14"/>
      <c r="N142" s="14"/>
      <c r="O142" s="14"/>
      <c r="P142" s="14"/>
      <c r="Q142" s="14"/>
    </row>
    <row r="143" spans="3:17" s="11" customFormat="1" x14ac:dyDescent="0.3">
      <c r="C143" s="78"/>
      <c r="E143" s="14"/>
      <c r="F143" s="14"/>
      <c r="G143" s="14"/>
      <c r="H143" s="14"/>
      <c r="I143" s="14"/>
      <c r="J143" s="14"/>
      <c r="K143" s="14"/>
      <c r="L143" s="14"/>
      <c r="M143" s="14"/>
      <c r="N143" s="14"/>
      <c r="O143" s="14"/>
      <c r="P143" s="14"/>
      <c r="Q143" s="14"/>
    </row>
    <row r="144" spans="3:17" s="11" customFormat="1" x14ac:dyDescent="0.3">
      <c r="C144" s="78"/>
      <c r="E144" s="14"/>
      <c r="F144" s="14"/>
      <c r="G144" s="14"/>
      <c r="H144" s="14"/>
      <c r="I144" s="14"/>
      <c r="J144" s="14"/>
      <c r="K144" s="14"/>
      <c r="L144" s="14"/>
      <c r="M144" s="14"/>
      <c r="N144" s="14"/>
      <c r="O144" s="14"/>
      <c r="P144" s="14"/>
      <c r="Q144" s="14"/>
    </row>
    <row r="145" spans="3:17" s="11" customFormat="1" x14ac:dyDescent="0.3">
      <c r="C145" s="78"/>
      <c r="E145" s="14"/>
      <c r="F145" s="14"/>
      <c r="G145" s="14"/>
      <c r="H145" s="14"/>
      <c r="I145" s="14"/>
      <c r="J145" s="14"/>
      <c r="K145" s="14"/>
      <c r="L145" s="14"/>
      <c r="M145" s="14"/>
      <c r="N145" s="14"/>
      <c r="O145" s="14"/>
      <c r="P145" s="14"/>
      <c r="Q145" s="14"/>
    </row>
    <row r="146" spans="3:17" s="11" customFormat="1" x14ac:dyDescent="0.3">
      <c r="C146" s="78"/>
      <c r="E146" s="14"/>
      <c r="F146" s="14"/>
      <c r="G146" s="14"/>
      <c r="H146" s="14"/>
      <c r="I146" s="14"/>
      <c r="J146" s="14"/>
      <c r="K146" s="14"/>
      <c r="L146" s="14"/>
      <c r="M146" s="14"/>
      <c r="N146" s="14"/>
      <c r="O146" s="14"/>
      <c r="P146" s="14"/>
      <c r="Q146" s="14"/>
    </row>
    <row r="147" spans="3:17" s="11" customFormat="1" x14ac:dyDescent="0.3">
      <c r="C147" s="78"/>
      <c r="E147" s="14"/>
      <c r="F147" s="14"/>
      <c r="G147" s="14"/>
      <c r="H147" s="14"/>
      <c r="I147" s="14"/>
      <c r="J147" s="14"/>
      <c r="K147" s="14"/>
      <c r="L147" s="14"/>
      <c r="M147" s="14"/>
      <c r="N147" s="14"/>
      <c r="O147" s="14"/>
      <c r="P147" s="14"/>
      <c r="Q147" s="14"/>
    </row>
    <row r="148" spans="3:17" s="11" customFormat="1" x14ac:dyDescent="0.3">
      <c r="C148" s="78"/>
      <c r="E148" s="14"/>
      <c r="F148" s="14"/>
      <c r="G148" s="14"/>
      <c r="H148" s="14"/>
      <c r="I148" s="14"/>
      <c r="J148" s="14"/>
      <c r="K148" s="14"/>
      <c r="L148" s="14"/>
      <c r="M148" s="14"/>
      <c r="N148" s="14"/>
      <c r="O148" s="14"/>
      <c r="P148" s="14"/>
      <c r="Q148" s="14"/>
    </row>
    <row r="149" spans="3:17" s="11" customFormat="1" x14ac:dyDescent="0.3">
      <c r="C149" s="78"/>
      <c r="E149" s="14"/>
      <c r="F149" s="14"/>
      <c r="G149" s="14"/>
      <c r="H149" s="14"/>
      <c r="I149" s="14"/>
      <c r="J149" s="14"/>
      <c r="K149" s="14"/>
      <c r="L149" s="14"/>
      <c r="M149" s="14"/>
      <c r="N149" s="14"/>
      <c r="O149" s="14"/>
      <c r="P149" s="14"/>
      <c r="Q149" s="14"/>
    </row>
    <row r="150" spans="3:17" s="11" customFormat="1" x14ac:dyDescent="0.3">
      <c r="C150" s="78"/>
      <c r="E150" s="14"/>
      <c r="F150" s="14"/>
      <c r="G150" s="14"/>
      <c r="H150" s="14"/>
      <c r="I150" s="14"/>
      <c r="J150" s="14"/>
      <c r="K150" s="14"/>
      <c r="L150" s="14"/>
      <c r="M150" s="14"/>
      <c r="N150" s="14"/>
      <c r="O150" s="14"/>
      <c r="P150" s="14"/>
      <c r="Q150" s="14"/>
    </row>
    <row r="151" spans="3:17" s="11" customFormat="1" x14ac:dyDescent="0.3">
      <c r="C151" s="78"/>
      <c r="E151" s="14"/>
      <c r="F151" s="14"/>
      <c r="G151" s="14"/>
      <c r="H151" s="14"/>
      <c r="I151" s="14"/>
      <c r="J151" s="14"/>
      <c r="K151" s="14"/>
      <c r="L151" s="14"/>
      <c r="M151" s="14"/>
      <c r="N151" s="14"/>
      <c r="O151" s="14"/>
      <c r="P151" s="14"/>
      <c r="Q151" s="14"/>
    </row>
    <row r="152" spans="3:17" s="11" customFormat="1" x14ac:dyDescent="0.3">
      <c r="C152" s="78"/>
      <c r="E152" s="14"/>
      <c r="F152" s="14"/>
      <c r="G152" s="14"/>
      <c r="H152" s="14"/>
      <c r="I152" s="14"/>
      <c r="J152" s="14"/>
      <c r="K152" s="14"/>
      <c r="L152" s="14"/>
      <c r="M152" s="14"/>
      <c r="N152" s="14"/>
      <c r="O152" s="14"/>
      <c r="P152" s="14"/>
      <c r="Q152" s="14"/>
    </row>
    <row r="153" spans="3:17" s="11" customFormat="1" x14ac:dyDescent="0.3">
      <c r="C153" s="78"/>
      <c r="E153" s="14"/>
      <c r="F153" s="14"/>
      <c r="G153" s="14"/>
      <c r="H153" s="14"/>
      <c r="I153" s="14"/>
      <c r="J153" s="14"/>
      <c r="K153" s="14"/>
      <c r="L153" s="14"/>
      <c r="M153" s="14"/>
      <c r="N153" s="14"/>
      <c r="O153" s="14"/>
      <c r="P153" s="14"/>
      <c r="Q153" s="14"/>
    </row>
    <row r="154" spans="3:17" s="11" customFormat="1" x14ac:dyDescent="0.3">
      <c r="C154" s="78"/>
      <c r="E154" s="14"/>
      <c r="F154" s="14"/>
      <c r="G154" s="14"/>
      <c r="H154" s="14"/>
      <c r="I154" s="14"/>
      <c r="J154" s="14"/>
      <c r="K154" s="14"/>
      <c r="L154" s="14"/>
      <c r="M154" s="14"/>
      <c r="N154" s="14"/>
      <c r="O154" s="14"/>
      <c r="P154" s="14"/>
      <c r="Q154" s="14"/>
    </row>
    <row r="155" spans="3:17" s="11" customFormat="1" x14ac:dyDescent="0.3">
      <c r="C155" s="78"/>
      <c r="E155" s="14"/>
      <c r="F155" s="14"/>
      <c r="G155" s="14"/>
      <c r="H155" s="14"/>
      <c r="I155" s="14"/>
      <c r="J155" s="14"/>
      <c r="K155" s="14"/>
      <c r="L155" s="14"/>
      <c r="M155" s="14"/>
      <c r="N155" s="14"/>
      <c r="O155" s="14"/>
      <c r="P155" s="14"/>
      <c r="Q155" s="14"/>
    </row>
    <row r="156" spans="3:17" s="11" customFormat="1" x14ac:dyDescent="0.3">
      <c r="C156" s="78"/>
      <c r="E156" s="14"/>
      <c r="F156" s="14"/>
      <c r="G156" s="14"/>
      <c r="H156" s="14"/>
      <c r="I156" s="14"/>
      <c r="J156" s="14"/>
      <c r="K156" s="14"/>
      <c r="L156" s="14"/>
      <c r="M156" s="14"/>
      <c r="N156" s="14"/>
      <c r="O156" s="14"/>
      <c r="P156" s="14"/>
      <c r="Q156" s="14"/>
    </row>
    <row r="157" spans="3:17" s="11" customFormat="1" x14ac:dyDescent="0.3">
      <c r="C157" s="78"/>
      <c r="E157" s="14"/>
      <c r="F157" s="14"/>
      <c r="G157" s="14"/>
      <c r="H157" s="14"/>
      <c r="I157" s="14"/>
      <c r="J157" s="14"/>
      <c r="K157" s="14"/>
      <c r="L157" s="14"/>
      <c r="M157" s="14"/>
      <c r="N157" s="14"/>
      <c r="O157" s="14"/>
      <c r="P157" s="14"/>
      <c r="Q157" s="14"/>
    </row>
    <row r="158" spans="3:17" s="11" customFormat="1" x14ac:dyDescent="0.3">
      <c r="C158" s="78"/>
      <c r="E158" s="14"/>
      <c r="F158" s="14"/>
      <c r="G158" s="14"/>
      <c r="H158" s="14"/>
      <c r="I158" s="14"/>
      <c r="J158" s="14"/>
      <c r="K158" s="14"/>
      <c r="L158" s="14"/>
      <c r="M158" s="14"/>
      <c r="N158" s="14"/>
      <c r="O158" s="14"/>
      <c r="P158" s="14"/>
      <c r="Q158" s="14"/>
    </row>
    <row r="159" spans="3:17" s="11" customFormat="1" x14ac:dyDescent="0.3">
      <c r="C159" s="78"/>
      <c r="E159" s="14"/>
      <c r="F159" s="14"/>
      <c r="G159" s="14"/>
      <c r="H159" s="14"/>
      <c r="I159" s="14"/>
      <c r="J159" s="14"/>
      <c r="K159" s="14"/>
      <c r="L159" s="14"/>
      <c r="M159" s="14"/>
      <c r="N159" s="14"/>
      <c r="O159" s="14"/>
      <c r="P159" s="14"/>
      <c r="Q159" s="14"/>
    </row>
    <row r="160" spans="3:17" s="11" customFormat="1" x14ac:dyDescent="0.3">
      <c r="C160" s="78"/>
      <c r="E160" s="14"/>
      <c r="F160" s="14"/>
      <c r="G160" s="14"/>
      <c r="H160" s="14"/>
      <c r="I160" s="14"/>
      <c r="J160" s="14"/>
      <c r="K160" s="14"/>
      <c r="L160" s="14"/>
      <c r="M160" s="14"/>
      <c r="N160" s="14"/>
      <c r="O160" s="14"/>
      <c r="P160" s="14"/>
      <c r="Q160" s="14"/>
    </row>
    <row r="161" spans="3:17" s="11" customFormat="1" x14ac:dyDescent="0.3">
      <c r="C161" s="78"/>
      <c r="E161" s="14"/>
      <c r="F161" s="14"/>
      <c r="G161" s="14"/>
      <c r="H161" s="14"/>
      <c r="I161" s="14"/>
      <c r="J161" s="14"/>
      <c r="K161" s="14"/>
      <c r="L161" s="14"/>
      <c r="M161" s="14"/>
      <c r="N161" s="14"/>
      <c r="O161" s="14"/>
      <c r="P161" s="14"/>
      <c r="Q161" s="14"/>
    </row>
    <row r="162" spans="3:17" s="11" customFormat="1" x14ac:dyDescent="0.3">
      <c r="C162" s="78"/>
      <c r="E162" s="14"/>
      <c r="F162" s="14"/>
      <c r="G162" s="14"/>
      <c r="H162" s="14"/>
      <c r="I162" s="14"/>
      <c r="J162" s="14"/>
      <c r="K162" s="14"/>
      <c r="L162" s="14"/>
      <c r="M162" s="14"/>
      <c r="N162" s="14"/>
      <c r="O162" s="14"/>
      <c r="P162" s="14"/>
      <c r="Q162" s="14"/>
    </row>
    <row r="163" spans="3:17" s="11" customFormat="1" x14ac:dyDescent="0.3">
      <c r="C163" s="78"/>
      <c r="E163" s="14"/>
      <c r="F163" s="14"/>
      <c r="G163" s="14"/>
      <c r="H163" s="14"/>
      <c r="I163" s="14"/>
      <c r="J163" s="14"/>
      <c r="K163" s="14"/>
      <c r="L163" s="14"/>
      <c r="M163" s="14"/>
      <c r="N163" s="14"/>
      <c r="O163" s="14"/>
      <c r="P163" s="14"/>
      <c r="Q163" s="14"/>
    </row>
    <row r="164" spans="3:17" s="11" customFormat="1" x14ac:dyDescent="0.3">
      <c r="C164" s="78"/>
      <c r="E164" s="14"/>
      <c r="F164" s="14"/>
      <c r="G164" s="14"/>
      <c r="H164" s="14"/>
      <c r="I164" s="14"/>
      <c r="J164" s="14"/>
      <c r="K164" s="14"/>
      <c r="L164" s="14"/>
      <c r="M164" s="14"/>
      <c r="N164" s="14"/>
      <c r="O164" s="14"/>
      <c r="P164" s="14"/>
      <c r="Q164" s="14"/>
    </row>
    <row r="165" spans="3:17" s="11" customFormat="1" x14ac:dyDescent="0.3">
      <c r="C165" s="78"/>
      <c r="E165" s="14"/>
      <c r="F165" s="14"/>
      <c r="G165" s="14"/>
      <c r="H165" s="14"/>
      <c r="I165" s="14"/>
      <c r="J165" s="14"/>
      <c r="K165" s="14"/>
      <c r="L165" s="14"/>
      <c r="M165" s="14"/>
      <c r="N165" s="14"/>
      <c r="O165" s="14"/>
      <c r="P165" s="14"/>
      <c r="Q165" s="14"/>
    </row>
    <row r="166" spans="3:17" s="11" customFormat="1" x14ac:dyDescent="0.3">
      <c r="C166" s="78"/>
      <c r="E166" s="14"/>
      <c r="F166" s="14"/>
      <c r="G166" s="14"/>
      <c r="H166" s="14"/>
      <c r="I166" s="14"/>
      <c r="J166" s="14"/>
      <c r="K166" s="14"/>
      <c r="L166" s="14"/>
      <c r="M166" s="14"/>
      <c r="N166" s="14"/>
      <c r="O166" s="14"/>
      <c r="P166" s="14"/>
      <c r="Q166" s="14"/>
    </row>
    <row r="167" spans="3:17" s="11" customFormat="1" x14ac:dyDescent="0.3">
      <c r="C167" s="78"/>
      <c r="E167" s="14"/>
      <c r="F167" s="14"/>
      <c r="G167" s="14"/>
      <c r="H167" s="14"/>
      <c r="I167" s="14"/>
      <c r="J167" s="14"/>
      <c r="K167" s="14"/>
      <c r="L167" s="14"/>
      <c r="M167" s="14"/>
      <c r="N167" s="14"/>
      <c r="O167" s="14"/>
      <c r="P167" s="14"/>
      <c r="Q167" s="14"/>
    </row>
    <row r="168" spans="3:17" s="11" customFormat="1" x14ac:dyDescent="0.3">
      <c r="C168" s="78"/>
      <c r="E168" s="14"/>
      <c r="F168" s="14"/>
      <c r="G168" s="14"/>
      <c r="H168" s="14"/>
      <c r="I168" s="14"/>
      <c r="J168" s="14"/>
      <c r="K168" s="14"/>
      <c r="L168" s="14"/>
      <c r="M168" s="14"/>
      <c r="N168" s="14"/>
      <c r="O168" s="14"/>
      <c r="P168" s="14"/>
      <c r="Q168" s="14"/>
    </row>
    <row r="169" spans="3:17" s="11" customFormat="1" x14ac:dyDescent="0.3">
      <c r="C169" s="78"/>
      <c r="E169" s="14"/>
      <c r="F169" s="14"/>
      <c r="G169" s="14"/>
      <c r="H169" s="14"/>
      <c r="I169" s="14"/>
      <c r="J169" s="14"/>
      <c r="K169" s="14"/>
      <c r="L169" s="14"/>
      <c r="M169" s="14"/>
      <c r="N169" s="14"/>
      <c r="O169" s="14"/>
      <c r="P169" s="14"/>
      <c r="Q169" s="14"/>
    </row>
    <row r="170" spans="3:17" s="11" customFormat="1" x14ac:dyDescent="0.3">
      <c r="C170" s="78"/>
      <c r="E170" s="14"/>
      <c r="F170" s="14"/>
      <c r="G170" s="14"/>
      <c r="H170" s="14"/>
      <c r="I170" s="14"/>
      <c r="J170" s="14"/>
      <c r="K170" s="14"/>
      <c r="L170" s="14"/>
      <c r="M170" s="14"/>
      <c r="N170" s="14"/>
      <c r="O170" s="14"/>
      <c r="P170" s="14"/>
      <c r="Q170" s="14"/>
    </row>
    <row r="171" spans="3:17" s="11" customFormat="1" x14ac:dyDescent="0.3">
      <c r="C171" s="78"/>
      <c r="E171" s="14"/>
      <c r="F171" s="14"/>
      <c r="G171" s="14"/>
      <c r="H171" s="14"/>
      <c r="I171" s="14"/>
      <c r="J171" s="14"/>
      <c r="K171" s="14"/>
      <c r="L171" s="14"/>
      <c r="M171" s="14"/>
      <c r="N171" s="14"/>
      <c r="O171" s="14"/>
      <c r="P171" s="14"/>
      <c r="Q171" s="14"/>
    </row>
    <row r="172" spans="3:17" s="11" customFormat="1" x14ac:dyDescent="0.3">
      <c r="C172" s="78"/>
      <c r="E172" s="14"/>
      <c r="F172" s="14"/>
      <c r="G172" s="14"/>
      <c r="H172" s="14"/>
      <c r="I172" s="14"/>
      <c r="J172" s="14"/>
      <c r="K172" s="14"/>
      <c r="L172" s="14"/>
      <c r="M172" s="14"/>
      <c r="N172" s="14"/>
      <c r="O172" s="14"/>
      <c r="P172" s="14"/>
      <c r="Q172" s="14"/>
    </row>
    <row r="173" spans="3:17" s="11" customFormat="1" x14ac:dyDescent="0.3">
      <c r="C173" s="78"/>
      <c r="E173" s="14"/>
      <c r="F173" s="14"/>
      <c r="G173" s="14"/>
      <c r="H173" s="14"/>
      <c r="I173" s="14"/>
      <c r="J173" s="14"/>
      <c r="K173" s="14"/>
      <c r="L173" s="14"/>
      <c r="M173" s="14"/>
      <c r="N173" s="14"/>
      <c r="O173" s="14"/>
      <c r="P173" s="14"/>
      <c r="Q173" s="14"/>
    </row>
    <row r="174" spans="3:17" s="11" customFormat="1" x14ac:dyDescent="0.3">
      <c r="C174" s="78"/>
      <c r="E174" s="14"/>
      <c r="F174" s="14"/>
      <c r="G174" s="14"/>
      <c r="H174" s="14"/>
      <c r="I174" s="14"/>
      <c r="J174" s="14"/>
      <c r="K174" s="14"/>
      <c r="L174" s="14"/>
      <c r="M174" s="14"/>
      <c r="N174" s="14"/>
      <c r="O174" s="14"/>
      <c r="P174" s="14"/>
      <c r="Q174" s="14"/>
    </row>
    <row r="175" spans="3:17" s="11" customFormat="1" x14ac:dyDescent="0.3">
      <c r="C175" s="78"/>
      <c r="E175" s="14"/>
      <c r="F175" s="14"/>
      <c r="G175" s="14"/>
      <c r="H175" s="14"/>
      <c r="I175" s="14"/>
      <c r="J175" s="14"/>
      <c r="K175" s="14"/>
      <c r="L175" s="14"/>
      <c r="M175" s="14"/>
      <c r="N175" s="14"/>
      <c r="O175" s="14"/>
      <c r="P175" s="14"/>
      <c r="Q175" s="14"/>
    </row>
    <row r="176" spans="3:17" s="11" customFormat="1" x14ac:dyDescent="0.3">
      <c r="C176" s="78"/>
      <c r="E176" s="14"/>
      <c r="F176" s="14"/>
      <c r="G176" s="14"/>
      <c r="H176" s="14"/>
      <c r="I176" s="14"/>
      <c r="J176" s="14"/>
      <c r="K176" s="14"/>
      <c r="L176" s="14"/>
      <c r="M176" s="14"/>
      <c r="N176" s="14"/>
      <c r="O176" s="14"/>
      <c r="P176" s="14"/>
      <c r="Q176" s="14"/>
    </row>
    <row r="177" spans="3:17" s="11" customFormat="1" x14ac:dyDescent="0.3">
      <c r="C177" s="78"/>
      <c r="E177" s="14"/>
      <c r="F177" s="14"/>
      <c r="G177" s="14"/>
      <c r="H177" s="14"/>
      <c r="I177" s="14"/>
      <c r="J177" s="14"/>
      <c r="K177" s="14"/>
      <c r="L177" s="14"/>
      <c r="M177" s="14"/>
      <c r="N177" s="14"/>
      <c r="O177" s="14"/>
      <c r="P177" s="14"/>
      <c r="Q177" s="14"/>
    </row>
    <row r="178" spans="3:17" s="11" customFormat="1" x14ac:dyDescent="0.3">
      <c r="C178" s="78"/>
      <c r="E178" s="14"/>
      <c r="F178" s="14"/>
      <c r="G178" s="14"/>
      <c r="H178" s="14"/>
      <c r="I178" s="14"/>
      <c r="J178" s="14"/>
      <c r="K178" s="14"/>
      <c r="L178" s="14"/>
      <c r="M178" s="14"/>
      <c r="N178" s="14"/>
      <c r="O178" s="14"/>
      <c r="P178" s="14"/>
      <c r="Q178" s="14"/>
    </row>
    <row r="179" spans="3:17" s="11" customFormat="1" x14ac:dyDescent="0.3">
      <c r="C179" s="78"/>
      <c r="E179" s="14"/>
      <c r="F179" s="14"/>
      <c r="G179" s="14"/>
      <c r="H179" s="14"/>
      <c r="I179" s="14"/>
      <c r="J179" s="14"/>
      <c r="K179" s="14"/>
      <c r="L179" s="14"/>
      <c r="M179" s="14"/>
      <c r="N179" s="14"/>
      <c r="O179" s="14"/>
      <c r="P179" s="14"/>
      <c r="Q179" s="14"/>
    </row>
    <row r="180" spans="3:17" s="11" customFormat="1" x14ac:dyDescent="0.3">
      <c r="C180" s="78"/>
      <c r="E180" s="14"/>
      <c r="F180" s="14"/>
      <c r="G180" s="14"/>
      <c r="H180" s="14"/>
      <c r="I180" s="14"/>
      <c r="J180" s="14"/>
      <c r="K180" s="14"/>
      <c r="L180" s="14"/>
      <c r="M180" s="14"/>
      <c r="N180" s="14"/>
      <c r="O180" s="14"/>
      <c r="P180" s="14"/>
      <c r="Q180" s="14"/>
    </row>
    <row r="181" spans="3:17" s="11" customFormat="1" x14ac:dyDescent="0.3">
      <c r="C181" s="78"/>
      <c r="E181" s="14"/>
      <c r="F181" s="14"/>
      <c r="G181" s="14"/>
      <c r="H181" s="14"/>
      <c r="I181" s="14"/>
      <c r="J181" s="14"/>
      <c r="K181" s="14"/>
      <c r="L181" s="14"/>
      <c r="M181" s="14"/>
      <c r="N181" s="14"/>
      <c r="O181" s="14"/>
      <c r="P181" s="14"/>
      <c r="Q181" s="14"/>
    </row>
    <row r="182" spans="3:17" s="11" customFormat="1" x14ac:dyDescent="0.3">
      <c r="C182" s="78"/>
      <c r="E182" s="14"/>
      <c r="F182" s="14"/>
      <c r="G182" s="14"/>
      <c r="H182" s="14"/>
      <c r="I182" s="14"/>
      <c r="J182" s="14"/>
      <c r="K182" s="14"/>
      <c r="L182" s="14"/>
      <c r="M182" s="14"/>
      <c r="N182" s="14"/>
      <c r="O182" s="14"/>
      <c r="P182" s="14"/>
      <c r="Q182" s="14"/>
    </row>
    <row r="183" spans="3:17" s="11" customFormat="1" x14ac:dyDescent="0.3">
      <c r="C183" s="78"/>
      <c r="E183" s="14"/>
      <c r="F183" s="14"/>
      <c r="G183" s="14"/>
      <c r="H183" s="14"/>
      <c r="I183" s="14"/>
      <c r="J183" s="14"/>
      <c r="K183" s="14"/>
      <c r="L183" s="14"/>
      <c r="M183" s="14"/>
      <c r="N183" s="14"/>
      <c r="O183" s="14"/>
      <c r="P183" s="14"/>
      <c r="Q183" s="14"/>
    </row>
    <row r="184" spans="3:17" s="11" customFormat="1" x14ac:dyDescent="0.3">
      <c r="C184" s="78"/>
      <c r="E184" s="14"/>
      <c r="F184" s="14"/>
      <c r="G184" s="14"/>
      <c r="H184" s="14"/>
      <c r="I184" s="14"/>
      <c r="J184" s="14"/>
      <c r="K184" s="14"/>
      <c r="L184" s="14"/>
      <c r="M184" s="14"/>
      <c r="N184" s="14"/>
      <c r="O184" s="14"/>
      <c r="P184" s="14"/>
      <c r="Q184" s="14"/>
    </row>
    <row r="185" spans="3:17" s="11" customFormat="1" x14ac:dyDescent="0.3">
      <c r="C185" s="78"/>
      <c r="E185" s="14"/>
      <c r="F185" s="14"/>
      <c r="G185" s="14"/>
      <c r="H185" s="14"/>
      <c r="I185" s="14"/>
      <c r="J185" s="14"/>
      <c r="K185" s="14"/>
      <c r="L185" s="14"/>
      <c r="M185" s="14"/>
      <c r="N185" s="14"/>
      <c r="O185" s="14"/>
      <c r="P185" s="14"/>
      <c r="Q185" s="14"/>
    </row>
    <row r="186" spans="3:17" s="11" customFormat="1" x14ac:dyDescent="0.3">
      <c r="C186" s="78"/>
      <c r="E186" s="14"/>
      <c r="F186" s="14"/>
      <c r="G186" s="14"/>
      <c r="H186" s="14"/>
      <c r="I186" s="14"/>
      <c r="J186" s="14"/>
      <c r="K186" s="14"/>
      <c r="L186" s="14"/>
      <c r="M186" s="14"/>
      <c r="N186" s="14"/>
      <c r="O186" s="14"/>
      <c r="P186" s="14"/>
      <c r="Q186" s="14"/>
    </row>
    <row r="187" spans="3:17" s="11" customFormat="1" x14ac:dyDescent="0.3">
      <c r="C187" s="78"/>
      <c r="E187" s="14"/>
      <c r="F187" s="14"/>
      <c r="G187" s="14"/>
      <c r="H187" s="14"/>
      <c r="I187" s="14"/>
      <c r="J187" s="14"/>
      <c r="K187" s="14"/>
      <c r="L187" s="14"/>
      <c r="M187" s="14"/>
      <c r="N187" s="14"/>
      <c r="O187" s="14"/>
      <c r="P187" s="14"/>
      <c r="Q187" s="14"/>
    </row>
    <row r="188" spans="3:17" s="11" customFormat="1" x14ac:dyDescent="0.3">
      <c r="C188" s="78"/>
      <c r="E188" s="14"/>
      <c r="F188" s="14"/>
      <c r="G188" s="14"/>
      <c r="H188" s="14"/>
      <c r="I188" s="14"/>
      <c r="J188" s="14"/>
      <c r="K188" s="14"/>
      <c r="L188" s="14"/>
      <c r="M188" s="14"/>
      <c r="N188" s="14"/>
      <c r="O188" s="14"/>
      <c r="P188" s="14"/>
      <c r="Q188" s="14"/>
    </row>
    <row r="189" spans="3:17" s="11" customFormat="1" x14ac:dyDescent="0.3">
      <c r="C189" s="78"/>
      <c r="E189" s="14"/>
      <c r="F189" s="14"/>
      <c r="G189" s="14"/>
      <c r="H189" s="14"/>
      <c r="I189" s="14"/>
      <c r="J189" s="14"/>
      <c r="K189" s="14"/>
      <c r="L189" s="14"/>
      <c r="M189" s="14"/>
      <c r="N189" s="14"/>
      <c r="O189" s="14"/>
      <c r="P189" s="14"/>
      <c r="Q189" s="14"/>
    </row>
    <row r="190" spans="3:17" s="11" customFormat="1" x14ac:dyDescent="0.3">
      <c r="C190" s="78"/>
      <c r="E190" s="14"/>
      <c r="F190" s="14"/>
      <c r="G190" s="14"/>
      <c r="H190" s="14"/>
      <c r="I190" s="14"/>
      <c r="J190" s="14"/>
      <c r="K190" s="14"/>
      <c r="L190" s="14"/>
      <c r="M190" s="14"/>
      <c r="N190" s="14"/>
      <c r="O190" s="14"/>
      <c r="P190" s="14"/>
      <c r="Q190" s="14"/>
    </row>
    <row r="191" spans="3:17" s="11" customFormat="1" x14ac:dyDescent="0.3">
      <c r="C191" s="78"/>
      <c r="E191" s="14"/>
      <c r="F191" s="14"/>
      <c r="G191" s="14"/>
      <c r="H191" s="14"/>
      <c r="I191" s="14"/>
      <c r="J191" s="14"/>
      <c r="K191" s="14"/>
      <c r="L191" s="14"/>
      <c r="M191" s="14"/>
      <c r="N191" s="14"/>
      <c r="O191" s="14"/>
      <c r="P191" s="14"/>
      <c r="Q191" s="14"/>
    </row>
    <row r="192" spans="3:17" s="11" customFormat="1" x14ac:dyDescent="0.3">
      <c r="C192" s="78"/>
      <c r="E192" s="14"/>
      <c r="F192" s="14"/>
      <c r="G192" s="14"/>
      <c r="H192" s="14"/>
      <c r="I192" s="14"/>
      <c r="J192" s="14"/>
      <c r="K192" s="14"/>
      <c r="L192" s="14"/>
      <c r="M192" s="14"/>
      <c r="N192" s="14"/>
      <c r="O192" s="14"/>
      <c r="P192" s="14"/>
      <c r="Q192" s="14"/>
    </row>
    <row r="193" spans="3:17" s="11" customFormat="1" x14ac:dyDescent="0.3">
      <c r="C193" s="78"/>
      <c r="E193" s="14"/>
      <c r="F193" s="14"/>
      <c r="G193" s="14"/>
      <c r="H193" s="14"/>
      <c r="I193" s="14"/>
      <c r="J193" s="14"/>
      <c r="K193" s="14"/>
      <c r="L193" s="14"/>
      <c r="M193" s="14"/>
      <c r="N193" s="14"/>
      <c r="O193" s="14"/>
      <c r="P193" s="14"/>
      <c r="Q193" s="14"/>
    </row>
    <row r="194" spans="3:17" s="11" customFormat="1" x14ac:dyDescent="0.3">
      <c r="C194" s="78"/>
      <c r="E194" s="14"/>
      <c r="F194" s="14"/>
      <c r="G194" s="14"/>
      <c r="H194" s="14"/>
      <c r="I194" s="14"/>
      <c r="J194" s="14"/>
      <c r="K194" s="14"/>
      <c r="L194" s="14"/>
      <c r="M194" s="14"/>
      <c r="N194" s="14"/>
      <c r="O194" s="14"/>
      <c r="P194" s="14"/>
      <c r="Q194" s="14"/>
    </row>
    <row r="195" spans="3:17" s="11" customFormat="1" x14ac:dyDescent="0.3">
      <c r="C195" s="78"/>
      <c r="E195" s="14"/>
      <c r="F195" s="14"/>
      <c r="G195" s="14"/>
      <c r="H195" s="14"/>
      <c r="I195" s="14"/>
      <c r="J195" s="14"/>
      <c r="K195" s="14"/>
      <c r="L195" s="14"/>
      <c r="M195" s="14"/>
      <c r="N195" s="14"/>
      <c r="O195" s="14"/>
      <c r="P195" s="14"/>
      <c r="Q195" s="14"/>
    </row>
    <row r="196" spans="3:17" s="11" customFormat="1" x14ac:dyDescent="0.3">
      <c r="C196" s="78"/>
      <c r="E196" s="14"/>
      <c r="F196" s="14"/>
      <c r="G196" s="14"/>
      <c r="H196" s="14"/>
      <c r="I196" s="14"/>
      <c r="J196" s="14"/>
      <c r="K196" s="14"/>
      <c r="L196" s="14"/>
      <c r="M196" s="14"/>
      <c r="N196" s="14"/>
      <c r="O196" s="14"/>
      <c r="P196" s="14"/>
      <c r="Q196" s="14"/>
    </row>
    <row r="197" spans="3:17" s="11" customFormat="1" x14ac:dyDescent="0.3">
      <c r="C197" s="78"/>
      <c r="E197" s="14"/>
      <c r="F197" s="14"/>
      <c r="G197" s="14"/>
      <c r="H197" s="14"/>
      <c r="I197" s="14"/>
      <c r="J197" s="14"/>
      <c r="K197" s="14"/>
      <c r="L197" s="14"/>
      <c r="M197" s="14"/>
      <c r="N197" s="14"/>
      <c r="O197" s="14"/>
      <c r="P197" s="14"/>
      <c r="Q197" s="14"/>
    </row>
    <row r="198" spans="3:17" s="11" customFormat="1" x14ac:dyDescent="0.3">
      <c r="C198" s="78"/>
      <c r="E198" s="14"/>
      <c r="F198" s="14"/>
      <c r="G198" s="14"/>
      <c r="H198" s="14"/>
      <c r="I198" s="14"/>
      <c r="J198" s="14"/>
      <c r="K198" s="14"/>
      <c r="L198" s="14"/>
      <c r="M198" s="14"/>
      <c r="N198" s="14"/>
      <c r="O198" s="14"/>
      <c r="P198" s="14"/>
      <c r="Q198" s="14"/>
    </row>
    <row r="199" spans="3:17" s="11" customFormat="1" x14ac:dyDescent="0.3">
      <c r="C199" s="78"/>
      <c r="E199" s="14"/>
      <c r="F199" s="14"/>
      <c r="G199" s="14"/>
      <c r="H199" s="14"/>
      <c r="I199" s="14"/>
      <c r="J199" s="14"/>
      <c r="K199" s="14"/>
      <c r="L199" s="14"/>
      <c r="M199" s="14"/>
      <c r="N199" s="14"/>
      <c r="O199" s="14"/>
      <c r="P199" s="14"/>
      <c r="Q199" s="14"/>
    </row>
    <row r="200" spans="3:17" s="11" customFormat="1" x14ac:dyDescent="0.3">
      <c r="C200" s="78"/>
      <c r="E200" s="14"/>
      <c r="F200" s="14"/>
      <c r="G200" s="14"/>
      <c r="H200" s="14"/>
      <c r="I200" s="14"/>
      <c r="J200" s="14"/>
      <c r="K200" s="14"/>
      <c r="L200" s="14"/>
      <c r="M200" s="14"/>
      <c r="N200" s="14"/>
      <c r="O200" s="14"/>
      <c r="P200" s="14"/>
      <c r="Q200" s="14"/>
    </row>
    <row r="201" spans="3:17" s="11" customFormat="1" x14ac:dyDescent="0.3">
      <c r="C201" s="78"/>
      <c r="E201" s="14"/>
      <c r="F201" s="14"/>
      <c r="G201" s="14"/>
      <c r="H201" s="14"/>
      <c r="I201" s="14"/>
      <c r="J201" s="14"/>
      <c r="K201" s="14"/>
      <c r="L201" s="14"/>
      <c r="M201" s="14"/>
      <c r="N201" s="14"/>
      <c r="O201" s="14"/>
      <c r="P201" s="14"/>
      <c r="Q201" s="14"/>
    </row>
    <row r="202" spans="3:17" s="11" customFormat="1" x14ac:dyDescent="0.3">
      <c r="C202" s="78"/>
      <c r="E202" s="14"/>
      <c r="F202" s="14"/>
      <c r="G202" s="14"/>
      <c r="H202" s="14"/>
      <c r="I202" s="14"/>
      <c r="J202" s="14"/>
      <c r="K202" s="14"/>
      <c r="L202" s="14"/>
      <c r="M202" s="14"/>
      <c r="N202" s="14"/>
      <c r="O202" s="14"/>
      <c r="P202" s="14"/>
      <c r="Q202" s="14"/>
    </row>
    <row r="203" spans="3:17" s="11" customFormat="1" x14ac:dyDescent="0.3">
      <c r="C203" s="78"/>
      <c r="E203" s="14"/>
      <c r="F203" s="14"/>
      <c r="G203" s="14"/>
      <c r="H203" s="14"/>
      <c r="I203" s="14"/>
      <c r="J203" s="14"/>
      <c r="K203" s="14"/>
      <c r="L203" s="14"/>
      <c r="M203" s="14"/>
      <c r="N203" s="14"/>
      <c r="O203" s="14"/>
      <c r="P203" s="14"/>
      <c r="Q203" s="14"/>
    </row>
    <row r="204" spans="3:17" s="11" customFormat="1" x14ac:dyDescent="0.3">
      <c r="C204" s="78"/>
      <c r="E204" s="14"/>
      <c r="F204" s="14"/>
      <c r="G204" s="14"/>
      <c r="H204" s="14"/>
      <c r="I204" s="14"/>
      <c r="J204" s="14"/>
      <c r="K204" s="14"/>
      <c r="L204" s="14"/>
      <c r="M204" s="14"/>
      <c r="N204" s="14"/>
      <c r="O204" s="14"/>
      <c r="P204" s="14"/>
      <c r="Q204" s="14"/>
    </row>
    <row r="205" spans="3:17" s="11" customFormat="1" x14ac:dyDescent="0.3">
      <c r="C205" s="78"/>
      <c r="E205" s="14"/>
      <c r="F205" s="14"/>
      <c r="G205" s="14"/>
      <c r="H205" s="14"/>
      <c r="I205" s="14"/>
      <c r="J205" s="14"/>
      <c r="K205" s="14"/>
      <c r="L205" s="14"/>
      <c r="M205" s="14"/>
      <c r="N205" s="14"/>
      <c r="O205" s="14"/>
      <c r="P205" s="14"/>
      <c r="Q205" s="14"/>
    </row>
    <row r="206" spans="3:17" s="11" customFormat="1" x14ac:dyDescent="0.3">
      <c r="C206" s="78"/>
      <c r="E206" s="14"/>
      <c r="F206" s="14"/>
      <c r="G206" s="14"/>
      <c r="H206" s="14"/>
      <c r="I206" s="14"/>
      <c r="J206" s="14"/>
      <c r="K206" s="14"/>
      <c r="L206" s="14"/>
      <c r="M206" s="14"/>
      <c r="N206" s="14"/>
      <c r="O206" s="14"/>
      <c r="P206" s="14"/>
      <c r="Q206" s="14"/>
    </row>
    <row r="207" spans="3:17" s="11" customFormat="1" x14ac:dyDescent="0.3">
      <c r="C207" s="78"/>
      <c r="E207" s="14"/>
      <c r="F207" s="14"/>
      <c r="G207" s="14"/>
      <c r="H207" s="14"/>
      <c r="I207" s="14"/>
      <c r="J207" s="14"/>
      <c r="K207" s="14"/>
      <c r="L207" s="14"/>
      <c r="M207" s="14"/>
      <c r="N207" s="14"/>
      <c r="O207" s="14"/>
      <c r="P207" s="14"/>
      <c r="Q207" s="14"/>
    </row>
    <row r="208" spans="3:17" s="11" customFormat="1" x14ac:dyDescent="0.3">
      <c r="C208" s="78"/>
      <c r="E208" s="14"/>
      <c r="F208" s="14"/>
      <c r="G208" s="14"/>
      <c r="H208" s="14"/>
      <c r="I208" s="14"/>
      <c r="J208" s="14"/>
      <c r="K208" s="14"/>
      <c r="L208" s="14"/>
      <c r="M208" s="14"/>
      <c r="N208" s="14"/>
      <c r="O208" s="14"/>
      <c r="P208" s="14"/>
      <c r="Q208" s="14"/>
    </row>
    <row r="209" spans="3:17" s="11" customFormat="1" x14ac:dyDescent="0.3">
      <c r="C209" s="78"/>
      <c r="E209" s="14"/>
      <c r="F209" s="14"/>
      <c r="G209" s="14"/>
      <c r="H209" s="14"/>
      <c r="I209" s="14"/>
      <c r="J209" s="14"/>
      <c r="K209" s="14"/>
      <c r="L209" s="14"/>
      <c r="M209" s="14"/>
      <c r="N209" s="14"/>
      <c r="O209" s="14"/>
      <c r="P209" s="14"/>
      <c r="Q209" s="14"/>
    </row>
    <row r="210" spans="3:17" s="11" customFormat="1" x14ac:dyDescent="0.3">
      <c r="C210" s="78"/>
      <c r="E210" s="14"/>
      <c r="F210" s="14"/>
      <c r="G210" s="14"/>
      <c r="H210" s="14"/>
      <c r="I210" s="14"/>
      <c r="J210" s="14"/>
      <c r="K210" s="14"/>
      <c r="L210" s="14"/>
      <c r="M210" s="14"/>
      <c r="N210" s="14"/>
      <c r="O210" s="14"/>
      <c r="P210" s="14"/>
      <c r="Q210" s="14"/>
    </row>
    <row r="211" spans="3:17" s="11" customFormat="1" x14ac:dyDescent="0.3">
      <c r="C211" s="78"/>
      <c r="E211" s="14"/>
      <c r="F211" s="14"/>
      <c r="G211" s="14"/>
      <c r="H211" s="14"/>
      <c r="I211" s="14"/>
      <c r="J211" s="14"/>
      <c r="K211" s="14"/>
      <c r="L211" s="14"/>
      <c r="M211" s="14"/>
      <c r="N211" s="14"/>
      <c r="O211" s="14"/>
      <c r="P211" s="14"/>
      <c r="Q211" s="14"/>
    </row>
    <row r="212" spans="3:17" s="11" customFormat="1" x14ac:dyDescent="0.3">
      <c r="C212" s="78"/>
      <c r="E212" s="14"/>
      <c r="F212" s="14"/>
      <c r="G212" s="14"/>
      <c r="H212" s="14"/>
      <c r="I212" s="14"/>
      <c r="J212" s="14"/>
      <c r="K212" s="14"/>
      <c r="L212" s="14"/>
      <c r="M212" s="14"/>
      <c r="N212" s="14"/>
      <c r="O212" s="14"/>
      <c r="P212" s="14"/>
      <c r="Q212" s="14"/>
    </row>
    <row r="213" spans="3:17" s="11" customFormat="1" x14ac:dyDescent="0.3">
      <c r="C213" s="78"/>
      <c r="E213" s="14"/>
      <c r="F213" s="14"/>
      <c r="G213" s="14"/>
      <c r="H213" s="14"/>
      <c r="I213" s="14"/>
      <c r="J213" s="14"/>
      <c r="K213" s="14"/>
      <c r="L213" s="14"/>
      <c r="M213" s="14"/>
      <c r="N213" s="14"/>
      <c r="O213" s="14"/>
      <c r="P213" s="14"/>
      <c r="Q213" s="14"/>
    </row>
    <row r="214" spans="3:17" s="11" customFormat="1" x14ac:dyDescent="0.3">
      <c r="C214" s="78"/>
      <c r="E214" s="14"/>
      <c r="F214" s="14"/>
      <c r="G214" s="14"/>
      <c r="H214" s="14"/>
      <c r="I214" s="14"/>
      <c r="J214" s="14"/>
      <c r="K214" s="14"/>
      <c r="L214" s="14"/>
      <c r="M214" s="14"/>
      <c r="N214" s="14"/>
      <c r="O214" s="14"/>
      <c r="P214" s="14"/>
      <c r="Q214" s="14"/>
    </row>
    <row r="215" spans="3:17" s="11" customFormat="1" x14ac:dyDescent="0.3">
      <c r="C215" s="78"/>
      <c r="E215" s="14"/>
      <c r="F215" s="14"/>
      <c r="G215" s="14"/>
      <c r="H215" s="14"/>
      <c r="I215" s="14"/>
      <c r="J215" s="14"/>
      <c r="K215" s="14"/>
      <c r="L215" s="14"/>
      <c r="M215" s="14"/>
      <c r="N215" s="14"/>
      <c r="O215" s="14"/>
      <c r="P215" s="14"/>
      <c r="Q215" s="14"/>
    </row>
    <row r="216" spans="3:17" s="11" customFormat="1" x14ac:dyDescent="0.3">
      <c r="C216" s="78"/>
      <c r="E216" s="14"/>
      <c r="F216" s="14"/>
      <c r="G216" s="14"/>
      <c r="H216" s="14"/>
      <c r="I216" s="14"/>
      <c r="J216" s="14"/>
      <c r="K216" s="14"/>
      <c r="L216" s="14"/>
      <c r="M216" s="14"/>
      <c r="N216" s="14"/>
      <c r="O216" s="14"/>
      <c r="P216" s="14"/>
      <c r="Q216" s="14"/>
    </row>
    <row r="217" spans="3:17" s="11" customFormat="1" x14ac:dyDescent="0.3">
      <c r="C217" s="78"/>
      <c r="E217" s="14"/>
      <c r="F217" s="14"/>
      <c r="G217" s="14"/>
      <c r="H217" s="14"/>
      <c r="I217" s="14"/>
      <c r="J217" s="14"/>
      <c r="K217" s="14"/>
      <c r="L217" s="14"/>
      <c r="M217" s="14"/>
      <c r="N217" s="14"/>
      <c r="O217" s="14"/>
      <c r="P217" s="14"/>
      <c r="Q217" s="14"/>
    </row>
    <row r="218" spans="3:17" s="11" customFormat="1" x14ac:dyDescent="0.3">
      <c r="C218" s="78"/>
      <c r="E218" s="14"/>
      <c r="F218" s="14"/>
      <c r="G218" s="14"/>
      <c r="H218" s="14"/>
      <c r="I218" s="14"/>
      <c r="J218" s="14"/>
      <c r="K218" s="14"/>
      <c r="L218" s="14"/>
      <c r="M218" s="14"/>
      <c r="N218" s="14"/>
      <c r="O218" s="14"/>
      <c r="P218" s="14"/>
      <c r="Q218" s="14"/>
    </row>
    <row r="219" spans="3:17" s="11" customFormat="1" x14ac:dyDescent="0.3">
      <c r="C219" s="78"/>
      <c r="E219" s="14"/>
      <c r="F219" s="14"/>
      <c r="G219" s="14"/>
      <c r="H219" s="14"/>
      <c r="I219" s="14"/>
      <c r="J219" s="14"/>
      <c r="K219" s="14"/>
      <c r="L219" s="14"/>
      <c r="M219" s="14"/>
      <c r="N219" s="14"/>
      <c r="O219" s="14"/>
      <c r="P219" s="14"/>
      <c r="Q219" s="14"/>
    </row>
    <row r="220" spans="3:17" s="11" customFormat="1" x14ac:dyDescent="0.3">
      <c r="C220" s="78"/>
      <c r="E220" s="14"/>
      <c r="F220" s="14"/>
      <c r="G220" s="14"/>
      <c r="H220" s="14"/>
      <c r="I220" s="14"/>
      <c r="J220" s="14"/>
      <c r="K220" s="14"/>
      <c r="L220" s="14"/>
      <c r="M220" s="14"/>
      <c r="N220" s="14"/>
      <c r="O220" s="14"/>
      <c r="P220" s="14"/>
      <c r="Q220" s="14"/>
    </row>
    <row r="221" spans="3:17" s="11" customFormat="1" x14ac:dyDescent="0.3">
      <c r="C221" s="78"/>
      <c r="E221" s="14"/>
      <c r="F221" s="14"/>
      <c r="G221" s="14"/>
      <c r="H221" s="14"/>
      <c r="I221" s="14"/>
      <c r="J221" s="14"/>
      <c r="K221" s="14"/>
      <c r="L221" s="14"/>
      <c r="M221" s="14"/>
      <c r="N221" s="14"/>
      <c r="O221" s="14"/>
      <c r="P221" s="14"/>
      <c r="Q221" s="14"/>
    </row>
    <row r="222" spans="3:17" s="11" customFormat="1" x14ac:dyDescent="0.3">
      <c r="C222" s="78"/>
      <c r="E222" s="14"/>
      <c r="F222" s="14"/>
      <c r="G222" s="14"/>
      <c r="H222" s="14"/>
      <c r="I222" s="14"/>
      <c r="J222" s="14"/>
      <c r="K222" s="14"/>
      <c r="L222" s="14"/>
      <c r="M222" s="14"/>
      <c r="N222" s="14"/>
      <c r="O222" s="14"/>
      <c r="P222" s="14"/>
      <c r="Q222" s="14"/>
    </row>
    <row r="223" spans="3:17" s="11" customFormat="1" x14ac:dyDescent="0.3">
      <c r="C223" s="78"/>
      <c r="E223" s="14"/>
      <c r="F223" s="14"/>
      <c r="G223" s="14"/>
      <c r="H223" s="14"/>
      <c r="I223" s="14"/>
      <c r="J223" s="14"/>
      <c r="K223" s="14"/>
      <c r="L223" s="14"/>
      <c r="M223" s="14"/>
      <c r="N223" s="14"/>
      <c r="O223" s="14"/>
      <c r="P223" s="14"/>
      <c r="Q223" s="14"/>
    </row>
    <row r="224" spans="3:17" s="11" customFormat="1" x14ac:dyDescent="0.3">
      <c r="C224" s="78"/>
      <c r="E224" s="14"/>
      <c r="F224" s="14"/>
      <c r="G224" s="14"/>
      <c r="H224" s="14"/>
      <c r="I224" s="14"/>
      <c r="J224" s="14"/>
      <c r="K224" s="14"/>
      <c r="L224" s="14"/>
      <c r="M224" s="14"/>
      <c r="N224" s="14"/>
      <c r="O224" s="14"/>
      <c r="P224" s="14"/>
      <c r="Q224" s="14"/>
    </row>
    <row r="225" spans="3:17" s="11" customFormat="1" x14ac:dyDescent="0.3">
      <c r="C225" s="78"/>
      <c r="E225" s="14"/>
      <c r="F225" s="14"/>
      <c r="G225" s="14"/>
      <c r="H225" s="14"/>
      <c r="I225" s="14"/>
      <c r="J225" s="14"/>
      <c r="K225" s="14"/>
      <c r="L225" s="14"/>
      <c r="M225" s="14"/>
      <c r="N225" s="14"/>
      <c r="O225" s="14"/>
      <c r="P225" s="14"/>
      <c r="Q225" s="14"/>
    </row>
    <row r="226" spans="3:17" s="11" customFormat="1" x14ac:dyDescent="0.3">
      <c r="C226" s="78"/>
      <c r="E226" s="14"/>
      <c r="F226" s="14"/>
      <c r="G226" s="14"/>
      <c r="H226" s="14"/>
      <c r="I226" s="14"/>
      <c r="J226" s="14"/>
      <c r="K226" s="14"/>
      <c r="L226" s="14"/>
      <c r="M226" s="14"/>
      <c r="N226" s="14"/>
      <c r="O226" s="14"/>
      <c r="P226" s="14"/>
      <c r="Q226" s="14"/>
    </row>
    <row r="227" spans="3:17" s="11" customFormat="1" x14ac:dyDescent="0.3">
      <c r="C227" s="78"/>
      <c r="E227" s="14"/>
      <c r="F227" s="14"/>
      <c r="G227" s="14"/>
      <c r="H227" s="14"/>
      <c r="I227" s="14"/>
      <c r="J227" s="14"/>
      <c r="K227" s="14"/>
      <c r="L227" s="14"/>
      <c r="M227" s="14"/>
      <c r="N227" s="14"/>
      <c r="O227" s="14"/>
      <c r="P227" s="14"/>
      <c r="Q227" s="14"/>
    </row>
    <row r="228" spans="3:17" s="11" customFormat="1" x14ac:dyDescent="0.3">
      <c r="C228" s="78"/>
      <c r="E228" s="14"/>
      <c r="F228" s="14"/>
      <c r="G228" s="14"/>
      <c r="H228" s="14"/>
      <c r="I228" s="14"/>
      <c r="J228" s="14"/>
      <c r="K228" s="14"/>
      <c r="L228" s="14"/>
      <c r="M228" s="14"/>
      <c r="N228" s="14"/>
      <c r="O228" s="14"/>
      <c r="P228" s="14"/>
      <c r="Q228" s="14"/>
    </row>
    <row r="229" spans="3:17" s="11" customFormat="1" x14ac:dyDescent="0.3">
      <c r="C229" s="78"/>
      <c r="E229" s="14"/>
      <c r="F229" s="14"/>
      <c r="G229" s="14"/>
      <c r="H229" s="14"/>
      <c r="I229" s="14"/>
      <c r="J229" s="14"/>
      <c r="K229" s="14"/>
      <c r="L229" s="14"/>
      <c r="M229" s="14"/>
      <c r="N229" s="14"/>
      <c r="O229" s="14"/>
      <c r="P229" s="14"/>
      <c r="Q229" s="14"/>
    </row>
    <row r="230" spans="3:17" s="11" customFormat="1" x14ac:dyDescent="0.3">
      <c r="C230" s="78"/>
      <c r="E230" s="14"/>
      <c r="F230" s="14"/>
      <c r="G230" s="14"/>
      <c r="H230" s="14"/>
      <c r="I230" s="14"/>
      <c r="J230" s="14"/>
      <c r="K230" s="14"/>
      <c r="L230" s="14"/>
      <c r="M230" s="14"/>
      <c r="N230" s="14"/>
      <c r="O230" s="14"/>
      <c r="P230" s="14"/>
      <c r="Q230" s="14"/>
    </row>
    <row r="231" spans="3:17" s="11" customFormat="1" x14ac:dyDescent="0.3">
      <c r="C231" s="78"/>
      <c r="E231" s="14"/>
      <c r="F231" s="14"/>
      <c r="G231" s="14"/>
      <c r="H231" s="14"/>
      <c r="I231" s="14"/>
      <c r="J231" s="14"/>
      <c r="K231" s="14"/>
      <c r="L231" s="14"/>
      <c r="M231" s="14"/>
      <c r="N231" s="14"/>
      <c r="O231" s="14"/>
      <c r="P231" s="14"/>
      <c r="Q231" s="14"/>
    </row>
    <row r="232" spans="3:17" s="11" customFormat="1" x14ac:dyDescent="0.3">
      <c r="C232" s="78"/>
      <c r="E232" s="14"/>
      <c r="F232" s="14"/>
      <c r="G232" s="14"/>
      <c r="H232" s="14"/>
      <c r="I232" s="14"/>
      <c r="J232" s="14"/>
      <c r="K232" s="14"/>
      <c r="L232" s="14"/>
      <c r="M232" s="14"/>
      <c r="N232" s="14"/>
      <c r="O232" s="14"/>
      <c r="P232" s="14"/>
      <c r="Q232" s="14"/>
    </row>
    <row r="233" spans="3:17" s="11" customFormat="1" x14ac:dyDescent="0.3">
      <c r="C233" s="78"/>
      <c r="E233" s="14"/>
      <c r="F233" s="14"/>
      <c r="G233" s="14"/>
      <c r="H233" s="14"/>
      <c r="I233" s="14"/>
      <c r="J233" s="14"/>
      <c r="K233" s="14"/>
      <c r="L233" s="14"/>
      <c r="M233" s="14"/>
      <c r="N233" s="14"/>
      <c r="O233" s="14"/>
      <c r="P233" s="14"/>
      <c r="Q233" s="14"/>
    </row>
    <row r="234" spans="3:17" s="11" customFormat="1" x14ac:dyDescent="0.3">
      <c r="C234" s="78"/>
      <c r="E234" s="14"/>
      <c r="F234" s="14"/>
      <c r="G234" s="14"/>
      <c r="H234" s="14"/>
      <c r="I234" s="14"/>
      <c r="J234" s="14"/>
      <c r="K234" s="14"/>
      <c r="L234" s="14"/>
      <c r="M234" s="14"/>
      <c r="N234" s="14"/>
      <c r="O234" s="14"/>
      <c r="P234" s="14"/>
      <c r="Q234" s="14"/>
    </row>
    <row r="235" spans="3:17" s="11" customFormat="1" x14ac:dyDescent="0.3">
      <c r="C235" s="78"/>
      <c r="E235" s="14"/>
      <c r="F235" s="14"/>
      <c r="G235" s="14"/>
      <c r="H235" s="14"/>
      <c r="I235" s="14"/>
      <c r="J235" s="14"/>
      <c r="K235" s="14"/>
      <c r="L235" s="14"/>
      <c r="M235" s="14"/>
      <c r="N235" s="14"/>
      <c r="O235" s="14"/>
      <c r="P235" s="14"/>
      <c r="Q235" s="14"/>
    </row>
    <row r="236" spans="3:17" s="11" customFormat="1" x14ac:dyDescent="0.3">
      <c r="C236" s="78"/>
      <c r="E236" s="14"/>
      <c r="F236" s="14"/>
      <c r="G236" s="14"/>
      <c r="H236" s="14"/>
      <c r="I236" s="14"/>
      <c r="J236" s="14"/>
      <c r="K236" s="14"/>
      <c r="L236" s="14"/>
      <c r="M236" s="14"/>
      <c r="N236" s="14"/>
      <c r="O236" s="14"/>
      <c r="P236" s="14"/>
      <c r="Q236" s="14"/>
    </row>
    <row r="237" spans="3:17" s="11" customFormat="1" x14ac:dyDescent="0.3">
      <c r="C237" s="78"/>
      <c r="E237" s="14"/>
      <c r="F237" s="14"/>
      <c r="G237" s="14"/>
      <c r="H237" s="14"/>
      <c r="I237" s="14"/>
      <c r="J237" s="14"/>
      <c r="K237" s="14"/>
      <c r="L237" s="14"/>
      <c r="M237" s="14"/>
      <c r="N237" s="14"/>
      <c r="O237" s="14"/>
      <c r="P237" s="14"/>
      <c r="Q237" s="14"/>
    </row>
    <row r="238" spans="3:17" s="11" customFormat="1" x14ac:dyDescent="0.3">
      <c r="C238" s="78"/>
      <c r="E238" s="14"/>
      <c r="F238" s="14"/>
      <c r="G238" s="14"/>
      <c r="H238" s="14"/>
      <c r="I238" s="14"/>
      <c r="J238" s="14"/>
      <c r="K238" s="14"/>
      <c r="L238" s="14"/>
      <c r="M238" s="14"/>
      <c r="N238" s="14"/>
      <c r="O238" s="14"/>
      <c r="P238" s="14"/>
      <c r="Q238" s="14"/>
    </row>
    <row r="239" spans="3:17" s="11" customFormat="1" x14ac:dyDescent="0.3">
      <c r="C239" s="78"/>
      <c r="E239" s="14"/>
      <c r="F239" s="14"/>
      <c r="G239" s="14"/>
      <c r="H239" s="14"/>
      <c r="I239" s="14"/>
      <c r="J239" s="14"/>
      <c r="K239" s="14"/>
      <c r="L239" s="14"/>
      <c r="M239" s="14"/>
      <c r="N239" s="14"/>
      <c r="O239" s="14"/>
      <c r="P239" s="14"/>
      <c r="Q239" s="14"/>
    </row>
    <row r="240" spans="3:17" s="11" customFormat="1" x14ac:dyDescent="0.3">
      <c r="C240" s="78"/>
      <c r="E240" s="14"/>
      <c r="F240" s="14"/>
      <c r="G240" s="14"/>
      <c r="H240" s="14"/>
      <c r="I240" s="14"/>
      <c r="J240" s="14"/>
      <c r="K240" s="14"/>
      <c r="L240" s="14"/>
      <c r="M240" s="14"/>
      <c r="N240" s="14"/>
      <c r="O240" s="14"/>
      <c r="P240" s="14"/>
      <c r="Q240" s="14"/>
    </row>
    <row r="241" spans="3:17" s="11" customFormat="1" x14ac:dyDescent="0.3">
      <c r="C241" s="78"/>
      <c r="E241" s="14"/>
      <c r="F241" s="14"/>
      <c r="G241" s="14"/>
      <c r="H241" s="14"/>
      <c r="I241" s="14"/>
      <c r="J241" s="14"/>
      <c r="K241" s="14"/>
      <c r="L241" s="14"/>
      <c r="M241" s="14"/>
      <c r="N241" s="14"/>
      <c r="O241" s="14"/>
      <c r="P241" s="14"/>
      <c r="Q241" s="14"/>
    </row>
    <row r="242" spans="3:17" s="11" customFormat="1" x14ac:dyDescent="0.3">
      <c r="C242" s="78"/>
      <c r="E242" s="14"/>
      <c r="F242" s="14"/>
      <c r="G242" s="14"/>
      <c r="H242" s="14"/>
      <c r="I242" s="14"/>
      <c r="J242" s="14"/>
      <c r="K242" s="14"/>
      <c r="L242" s="14"/>
      <c r="M242" s="14"/>
      <c r="N242" s="14"/>
      <c r="O242" s="14"/>
      <c r="P242" s="14"/>
      <c r="Q242" s="14"/>
    </row>
    <row r="243" spans="3:17" s="11" customFormat="1" x14ac:dyDescent="0.3">
      <c r="C243" s="78"/>
      <c r="E243" s="14"/>
      <c r="F243" s="14"/>
      <c r="G243" s="14"/>
      <c r="H243" s="14"/>
      <c r="I243" s="14"/>
      <c r="J243" s="14"/>
      <c r="K243" s="14"/>
      <c r="L243" s="14"/>
      <c r="M243" s="14"/>
      <c r="N243" s="14"/>
      <c r="O243" s="14"/>
      <c r="P243" s="14"/>
      <c r="Q243" s="14"/>
    </row>
    <row r="244" spans="3:17" s="11" customFormat="1" x14ac:dyDescent="0.3">
      <c r="C244" s="78"/>
      <c r="E244" s="14"/>
      <c r="F244" s="14"/>
      <c r="G244" s="14"/>
      <c r="H244" s="14"/>
      <c r="I244" s="14"/>
      <c r="J244" s="14"/>
      <c r="K244" s="14"/>
      <c r="L244" s="14"/>
      <c r="M244" s="14"/>
      <c r="N244" s="14"/>
      <c r="O244" s="14"/>
      <c r="P244" s="14"/>
      <c r="Q244" s="14"/>
    </row>
    <row r="245" spans="3:17" s="11" customFormat="1" x14ac:dyDescent="0.3">
      <c r="C245" s="78"/>
      <c r="E245" s="14"/>
      <c r="F245" s="14"/>
      <c r="G245" s="14"/>
      <c r="H245" s="14"/>
      <c r="I245" s="14"/>
      <c r="J245" s="14"/>
      <c r="K245" s="14"/>
      <c r="L245" s="14"/>
      <c r="M245" s="14"/>
      <c r="N245" s="14"/>
      <c r="O245" s="14"/>
      <c r="P245" s="14"/>
      <c r="Q245" s="14"/>
    </row>
    <row r="246" spans="3:17" s="11" customFormat="1" x14ac:dyDescent="0.3">
      <c r="C246" s="78"/>
      <c r="E246" s="14"/>
      <c r="F246" s="14"/>
      <c r="G246" s="14"/>
      <c r="H246" s="14"/>
      <c r="I246" s="14"/>
      <c r="J246" s="14"/>
      <c r="K246" s="14"/>
      <c r="L246" s="14"/>
      <c r="M246" s="14"/>
      <c r="N246" s="14"/>
      <c r="O246" s="14"/>
      <c r="P246" s="14"/>
      <c r="Q246" s="14"/>
    </row>
    <row r="247" spans="3:17" s="11" customFormat="1" x14ac:dyDescent="0.3">
      <c r="C247" s="78"/>
      <c r="E247" s="14"/>
      <c r="F247" s="14"/>
      <c r="G247" s="14"/>
      <c r="H247" s="14"/>
      <c r="I247" s="14"/>
      <c r="J247" s="14"/>
      <c r="K247" s="14"/>
      <c r="L247" s="14"/>
      <c r="M247" s="14"/>
      <c r="N247" s="14"/>
      <c r="O247" s="14"/>
      <c r="P247" s="14"/>
      <c r="Q247" s="14"/>
    </row>
    <row r="248" spans="3:17" s="11" customFormat="1" x14ac:dyDescent="0.3">
      <c r="C248" s="78"/>
      <c r="E248" s="14"/>
      <c r="F248" s="14"/>
      <c r="G248" s="14"/>
      <c r="H248" s="14"/>
      <c r="I248" s="14"/>
      <c r="J248" s="14"/>
      <c r="K248" s="14"/>
      <c r="L248" s="14"/>
      <c r="M248" s="14"/>
      <c r="N248" s="14"/>
      <c r="O248" s="14"/>
      <c r="P248" s="14"/>
      <c r="Q248" s="14"/>
    </row>
    <row r="249" spans="3:17" s="11" customFormat="1" x14ac:dyDescent="0.3">
      <c r="C249" s="78"/>
      <c r="E249" s="14"/>
      <c r="F249" s="14"/>
      <c r="G249" s="14"/>
      <c r="H249" s="14"/>
      <c r="I249" s="14"/>
      <c r="J249" s="14"/>
      <c r="K249" s="14"/>
      <c r="L249" s="14"/>
      <c r="M249" s="14"/>
      <c r="N249" s="14"/>
      <c r="O249" s="14"/>
      <c r="P249" s="14"/>
      <c r="Q249" s="14"/>
    </row>
    <row r="250" spans="3:17" s="11" customFormat="1" x14ac:dyDescent="0.3">
      <c r="C250" s="78"/>
      <c r="E250" s="14"/>
      <c r="F250" s="14"/>
      <c r="G250" s="14"/>
      <c r="H250" s="14"/>
      <c r="I250" s="14"/>
      <c r="J250" s="14"/>
      <c r="K250" s="14"/>
      <c r="L250" s="14"/>
      <c r="M250" s="14"/>
      <c r="N250" s="14"/>
      <c r="O250" s="14"/>
      <c r="P250" s="14"/>
      <c r="Q250" s="14"/>
    </row>
    <row r="251" spans="3:17" s="11" customFormat="1" x14ac:dyDescent="0.3">
      <c r="C251" s="78"/>
      <c r="E251" s="14"/>
      <c r="F251" s="14"/>
      <c r="G251" s="14"/>
      <c r="H251" s="14"/>
      <c r="I251" s="14"/>
      <c r="J251" s="14"/>
      <c r="K251" s="14"/>
      <c r="L251" s="14"/>
      <c r="M251" s="14"/>
      <c r="N251" s="14"/>
      <c r="O251" s="14"/>
      <c r="P251" s="14"/>
      <c r="Q251" s="14"/>
    </row>
    <row r="252" spans="3:17" s="11" customFormat="1" x14ac:dyDescent="0.3">
      <c r="C252" s="78"/>
      <c r="E252" s="14"/>
      <c r="F252" s="14"/>
      <c r="G252" s="14"/>
      <c r="H252" s="14"/>
      <c r="I252" s="14"/>
      <c r="J252" s="14"/>
      <c r="K252" s="14"/>
      <c r="L252" s="14"/>
      <c r="M252" s="14"/>
      <c r="N252" s="14"/>
      <c r="O252" s="14"/>
      <c r="P252" s="14"/>
      <c r="Q252" s="14"/>
    </row>
    <row r="253" spans="3:17" s="11" customFormat="1" x14ac:dyDescent="0.3">
      <c r="C253" s="78"/>
      <c r="E253" s="14"/>
      <c r="F253" s="14"/>
      <c r="G253" s="14"/>
      <c r="H253" s="14"/>
      <c r="I253" s="14"/>
      <c r="J253" s="14"/>
      <c r="K253" s="14"/>
      <c r="L253" s="14"/>
      <c r="M253" s="14"/>
      <c r="N253" s="14"/>
      <c r="O253" s="14"/>
      <c r="P253" s="14"/>
      <c r="Q253" s="14"/>
    </row>
    <row r="254" spans="3:17" s="11" customFormat="1" x14ac:dyDescent="0.3">
      <c r="C254" s="78"/>
      <c r="E254" s="14"/>
      <c r="F254" s="14"/>
      <c r="G254" s="14"/>
      <c r="H254" s="14"/>
      <c r="I254" s="14"/>
      <c r="J254" s="14"/>
      <c r="K254" s="14"/>
      <c r="L254" s="14"/>
      <c r="M254" s="14"/>
      <c r="N254" s="14"/>
      <c r="O254" s="14"/>
      <c r="P254" s="14"/>
      <c r="Q254" s="14"/>
    </row>
    <row r="255" spans="3:17" s="11" customFormat="1" x14ac:dyDescent="0.3">
      <c r="C255" s="78"/>
      <c r="E255" s="14"/>
      <c r="F255" s="14"/>
      <c r="G255" s="14"/>
      <c r="H255" s="14"/>
      <c r="I255" s="14"/>
      <c r="J255" s="14"/>
      <c r="K255" s="14"/>
      <c r="L255" s="14"/>
      <c r="M255" s="14"/>
      <c r="N255" s="14"/>
      <c r="O255" s="14"/>
      <c r="P255" s="14"/>
      <c r="Q255" s="14"/>
    </row>
    <row r="256" spans="3:17" s="11" customFormat="1" x14ac:dyDescent="0.3">
      <c r="C256" s="78"/>
      <c r="E256" s="14"/>
      <c r="F256" s="14"/>
      <c r="G256" s="14"/>
      <c r="H256" s="14"/>
      <c r="I256" s="14"/>
      <c r="J256" s="14"/>
      <c r="K256" s="14"/>
      <c r="L256" s="14"/>
      <c r="M256" s="14"/>
      <c r="N256" s="14"/>
      <c r="O256" s="14"/>
      <c r="P256" s="14"/>
      <c r="Q256" s="14"/>
    </row>
    <row r="257" spans="3:17" s="11" customFormat="1" x14ac:dyDescent="0.3">
      <c r="C257" s="78"/>
      <c r="E257" s="14"/>
      <c r="F257" s="14"/>
      <c r="G257" s="14"/>
      <c r="H257" s="14"/>
      <c r="I257" s="14"/>
      <c r="J257" s="14"/>
      <c r="K257" s="14"/>
      <c r="L257" s="14"/>
      <c r="M257" s="14"/>
      <c r="N257" s="14"/>
      <c r="O257" s="14"/>
      <c r="P257" s="14"/>
      <c r="Q257" s="14"/>
    </row>
    <row r="258" spans="3:17" s="11" customFormat="1" x14ac:dyDescent="0.3">
      <c r="C258" s="78"/>
      <c r="E258" s="14"/>
      <c r="F258" s="14"/>
      <c r="G258" s="14"/>
      <c r="H258" s="14"/>
      <c r="I258" s="14"/>
      <c r="J258" s="14"/>
      <c r="K258" s="14"/>
      <c r="L258" s="14"/>
      <c r="M258" s="14"/>
      <c r="N258" s="14"/>
      <c r="O258" s="14"/>
      <c r="P258" s="14"/>
      <c r="Q258" s="14"/>
    </row>
    <row r="259" spans="3:17" s="11" customFormat="1" x14ac:dyDescent="0.3">
      <c r="C259" s="78"/>
      <c r="E259" s="14"/>
      <c r="F259" s="14"/>
      <c r="G259" s="14"/>
      <c r="H259" s="14"/>
      <c r="I259" s="14"/>
      <c r="J259" s="14"/>
      <c r="K259" s="14"/>
      <c r="L259" s="14"/>
      <c r="M259" s="14"/>
      <c r="N259" s="14"/>
      <c r="O259" s="14"/>
      <c r="P259" s="14"/>
      <c r="Q259" s="14"/>
    </row>
    <row r="260" spans="3:17" s="11" customFormat="1" x14ac:dyDescent="0.3">
      <c r="C260" s="78"/>
      <c r="E260" s="14"/>
      <c r="F260" s="14"/>
      <c r="G260" s="14"/>
      <c r="H260" s="14"/>
      <c r="I260" s="14"/>
      <c r="J260" s="14"/>
      <c r="K260" s="14"/>
      <c r="L260" s="14"/>
      <c r="M260" s="14"/>
      <c r="N260" s="14"/>
      <c r="O260" s="14"/>
      <c r="P260" s="14"/>
      <c r="Q260" s="14"/>
    </row>
    <row r="261" spans="3:17" s="11" customFormat="1" x14ac:dyDescent="0.3">
      <c r="C261" s="78"/>
      <c r="E261" s="14"/>
      <c r="F261" s="14"/>
      <c r="G261" s="14"/>
      <c r="H261" s="14"/>
      <c r="I261" s="14"/>
      <c r="J261" s="14"/>
      <c r="K261" s="14"/>
      <c r="L261" s="14"/>
      <c r="M261" s="14"/>
      <c r="N261" s="14"/>
      <c r="O261" s="14"/>
      <c r="P261" s="14"/>
      <c r="Q261" s="14"/>
    </row>
    <row r="262" spans="3:17" s="11" customFormat="1" x14ac:dyDescent="0.3">
      <c r="C262" s="78"/>
      <c r="E262" s="14"/>
      <c r="F262" s="14"/>
      <c r="G262" s="14"/>
      <c r="H262" s="14"/>
      <c r="I262" s="14"/>
      <c r="J262" s="14"/>
      <c r="K262" s="14"/>
      <c r="L262" s="14"/>
      <c r="M262" s="14"/>
      <c r="N262" s="14"/>
      <c r="O262" s="14"/>
      <c r="P262" s="14"/>
      <c r="Q262" s="14"/>
    </row>
    <row r="263" spans="3:17" s="11" customFormat="1" x14ac:dyDescent="0.3">
      <c r="C263" s="78"/>
      <c r="E263" s="14"/>
      <c r="F263" s="14"/>
      <c r="G263" s="14"/>
      <c r="H263" s="14"/>
      <c r="I263" s="14"/>
      <c r="J263" s="14"/>
      <c r="K263" s="14"/>
      <c r="L263" s="14"/>
      <c r="M263" s="14"/>
      <c r="N263" s="14"/>
      <c r="O263" s="14"/>
      <c r="P263" s="14"/>
      <c r="Q263" s="14"/>
    </row>
    <row r="264" spans="3:17" s="11" customFormat="1" x14ac:dyDescent="0.3">
      <c r="C264" s="78"/>
      <c r="E264" s="14"/>
      <c r="F264" s="14"/>
      <c r="G264" s="14"/>
      <c r="H264" s="14"/>
      <c r="I264" s="14"/>
      <c r="J264" s="14"/>
      <c r="K264" s="14"/>
      <c r="L264" s="14"/>
      <c r="M264" s="14"/>
      <c r="N264" s="14"/>
      <c r="O264" s="14"/>
      <c r="P264" s="14"/>
      <c r="Q264" s="14"/>
    </row>
    <row r="265" spans="3:17" s="11" customFormat="1" x14ac:dyDescent="0.3">
      <c r="C265" s="78"/>
      <c r="E265" s="14"/>
      <c r="F265" s="14"/>
      <c r="G265" s="14"/>
      <c r="H265" s="14"/>
      <c r="I265" s="14"/>
      <c r="J265" s="14"/>
      <c r="K265" s="14"/>
      <c r="L265" s="14"/>
      <c r="M265" s="14"/>
      <c r="N265" s="14"/>
      <c r="O265" s="14"/>
      <c r="P265" s="14"/>
      <c r="Q265" s="14"/>
    </row>
    <row r="266" spans="3:17" s="11" customFormat="1" x14ac:dyDescent="0.3">
      <c r="C266" s="78"/>
      <c r="E266" s="14"/>
      <c r="F266" s="14"/>
      <c r="G266" s="14"/>
      <c r="H266" s="14"/>
      <c r="I266" s="14"/>
      <c r="J266" s="14"/>
      <c r="K266" s="14"/>
      <c r="L266" s="14"/>
      <c r="M266" s="14"/>
      <c r="N266" s="14"/>
      <c r="O266" s="14"/>
      <c r="P266" s="14"/>
      <c r="Q266" s="14"/>
    </row>
    <row r="267" spans="3:17" s="11" customFormat="1" x14ac:dyDescent="0.3">
      <c r="C267" s="78"/>
      <c r="E267" s="14"/>
      <c r="F267" s="14"/>
      <c r="G267" s="14"/>
      <c r="H267" s="14"/>
      <c r="I267" s="14"/>
      <c r="J267" s="14"/>
      <c r="K267" s="14"/>
      <c r="L267" s="14"/>
      <c r="M267" s="14"/>
      <c r="N267" s="14"/>
      <c r="O267" s="14"/>
      <c r="P267" s="14"/>
      <c r="Q267" s="14"/>
    </row>
    <row r="268" spans="3:17" s="11" customFormat="1" x14ac:dyDescent="0.3">
      <c r="C268" s="78"/>
      <c r="E268" s="14"/>
      <c r="F268" s="14"/>
      <c r="G268" s="14"/>
      <c r="H268" s="14"/>
      <c r="I268" s="14"/>
      <c r="J268" s="14"/>
      <c r="K268" s="14"/>
      <c r="L268" s="14"/>
      <c r="M268" s="14"/>
      <c r="N268" s="14"/>
      <c r="O268" s="14"/>
      <c r="P268" s="14"/>
      <c r="Q268" s="14"/>
    </row>
    <row r="269" spans="3:17" s="11" customFormat="1" x14ac:dyDescent="0.3">
      <c r="C269" s="78"/>
      <c r="E269" s="14"/>
      <c r="F269" s="14"/>
      <c r="G269" s="14"/>
      <c r="H269" s="14"/>
      <c r="I269" s="14"/>
      <c r="J269" s="14"/>
      <c r="K269" s="14"/>
      <c r="L269" s="14"/>
      <c r="M269" s="14"/>
      <c r="N269" s="14"/>
      <c r="O269" s="14"/>
      <c r="P269" s="14"/>
      <c r="Q269" s="14"/>
    </row>
    <row r="270" spans="3:17" s="11" customFormat="1" x14ac:dyDescent="0.3">
      <c r="C270" s="78"/>
      <c r="E270" s="14"/>
      <c r="F270" s="14"/>
      <c r="G270" s="14"/>
      <c r="H270" s="14"/>
      <c r="I270" s="14"/>
      <c r="J270" s="14"/>
      <c r="K270" s="14"/>
      <c r="L270" s="14"/>
      <c r="M270" s="14"/>
      <c r="N270" s="14"/>
      <c r="O270" s="14"/>
      <c r="P270" s="14"/>
      <c r="Q270" s="14"/>
    </row>
    <row r="271" spans="3:17" s="11" customFormat="1" x14ac:dyDescent="0.3">
      <c r="C271" s="78"/>
      <c r="E271" s="14"/>
      <c r="F271" s="14"/>
      <c r="G271" s="14"/>
      <c r="H271" s="14"/>
      <c r="I271" s="14"/>
      <c r="J271" s="14"/>
      <c r="K271" s="14"/>
      <c r="L271" s="14"/>
      <c r="M271" s="14"/>
      <c r="N271" s="14"/>
      <c r="O271" s="14"/>
      <c r="P271" s="14"/>
      <c r="Q271" s="14"/>
    </row>
    <row r="272" spans="3:17" s="11" customFormat="1" x14ac:dyDescent="0.3">
      <c r="C272" s="78"/>
      <c r="E272" s="14"/>
      <c r="F272" s="14"/>
      <c r="G272" s="14"/>
      <c r="H272" s="14"/>
      <c r="I272" s="14"/>
      <c r="J272" s="14"/>
      <c r="K272" s="14"/>
      <c r="L272" s="14"/>
      <c r="M272" s="14"/>
      <c r="N272" s="14"/>
      <c r="O272" s="14"/>
      <c r="P272" s="14"/>
      <c r="Q272" s="14"/>
    </row>
    <row r="273" spans="3:17" s="11" customFormat="1" x14ac:dyDescent="0.3">
      <c r="C273" s="78"/>
      <c r="E273" s="14"/>
      <c r="F273" s="14"/>
      <c r="G273" s="14"/>
      <c r="H273" s="14"/>
      <c r="I273" s="14"/>
      <c r="J273" s="14"/>
      <c r="K273" s="14"/>
      <c r="L273" s="14"/>
      <c r="M273" s="14"/>
      <c r="N273" s="14"/>
      <c r="O273" s="14"/>
      <c r="P273" s="14"/>
      <c r="Q273" s="14"/>
    </row>
    <row r="274" spans="3:17" s="11" customFormat="1" x14ac:dyDescent="0.3">
      <c r="C274" s="78"/>
      <c r="E274" s="14"/>
      <c r="F274" s="14"/>
      <c r="G274" s="14"/>
      <c r="H274" s="14"/>
      <c r="I274" s="14"/>
      <c r="J274" s="14"/>
      <c r="K274" s="14"/>
      <c r="L274" s="14"/>
      <c r="M274" s="14"/>
      <c r="N274" s="14"/>
      <c r="O274" s="14"/>
      <c r="P274" s="14"/>
      <c r="Q274" s="14"/>
    </row>
    <row r="275" spans="3:17" s="11" customFormat="1" x14ac:dyDescent="0.3">
      <c r="C275" s="78"/>
      <c r="E275" s="14"/>
      <c r="F275" s="14"/>
      <c r="G275" s="14"/>
      <c r="H275" s="14"/>
      <c r="I275" s="14"/>
      <c r="J275" s="14"/>
      <c r="K275" s="14"/>
      <c r="L275" s="14"/>
      <c r="M275" s="14"/>
      <c r="N275" s="14"/>
      <c r="O275" s="14"/>
      <c r="P275" s="14"/>
      <c r="Q275" s="14"/>
    </row>
    <row r="276" spans="3:17" s="11" customFormat="1" x14ac:dyDescent="0.3">
      <c r="C276" s="78"/>
      <c r="E276" s="14"/>
      <c r="F276" s="14"/>
      <c r="G276" s="14"/>
      <c r="H276" s="14"/>
      <c r="I276" s="14"/>
      <c r="J276" s="14"/>
      <c r="K276" s="14"/>
      <c r="L276" s="14"/>
      <c r="M276" s="14"/>
      <c r="N276" s="14"/>
      <c r="O276" s="14"/>
      <c r="P276" s="14"/>
      <c r="Q276" s="14"/>
    </row>
    <row r="277" spans="3:17" s="11" customFormat="1" x14ac:dyDescent="0.3">
      <c r="C277" s="78"/>
      <c r="E277" s="14"/>
      <c r="F277" s="14"/>
      <c r="G277" s="14"/>
      <c r="H277" s="14"/>
      <c r="I277" s="14"/>
      <c r="J277" s="14"/>
      <c r="K277" s="14"/>
      <c r="L277" s="14"/>
      <c r="M277" s="14"/>
      <c r="N277" s="14"/>
      <c r="O277" s="14"/>
      <c r="P277" s="14"/>
      <c r="Q277" s="14"/>
    </row>
    <row r="278" spans="3:17" s="11" customFormat="1" x14ac:dyDescent="0.3">
      <c r="C278" s="78"/>
      <c r="E278" s="14"/>
      <c r="F278" s="14"/>
      <c r="G278" s="14"/>
      <c r="H278" s="14"/>
      <c r="I278" s="14"/>
      <c r="J278" s="14"/>
      <c r="K278" s="14"/>
      <c r="L278" s="14"/>
      <c r="M278" s="14"/>
      <c r="N278" s="14"/>
      <c r="O278" s="14"/>
      <c r="P278" s="14"/>
      <c r="Q278" s="14"/>
    </row>
    <row r="279" spans="3:17" s="11" customFormat="1" x14ac:dyDescent="0.3">
      <c r="C279" s="78"/>
      <c r="E279" s="14"/>
      <c r="F279" s="14"/>
      <c r="G279" s="14"/>
      <c r="H279" s="14"/>
      <c r="I279" s="14"/>
      <c r="J279" s="14"/>
      <c r="K279" s="14"/>
      <c r="L279" s="14"/>
      <c r="M279" s="14"/>
      <c r="N279" s="14"/>
      <c r="O279" s="14"/>
      <c r="P279" s="14"/>
      <c r="Q279" s="14"/>
    </row>
    <row r="280" spans="3:17" s="11" customFormat="1" x14ac:dyDescent="0.3">
      <c r="C280" s="78"/>
      <c r="E280" s="14"/>
      <c r="F280" s="14"/>
      <c r="G280" s="14"/>
      <c r="H280" s="14"/>
      <c r="I280" s="14"/>
      <c r="J280" s="14"/>
      <c r="K280" s="14"/>
      <c r="L280" s="14"/>
      <c r="M280" s="14"/>
      <c r="N280" s="14"/>
      <c r="O280" s="14"/>
      <c r="P280" s="14"/>
      <c r="Q280" s="14"/>
    </row>
    <row r="281" spans="3:17" s="11" customFormat="1" x14ac:dyDescent="0.3">
      <c r="C281" s="78"/>
      <c r="E281" s="14"/>
      <c r="F281" s="14"/>
      <c r="G281" s="14"/>
      <c r="H281" s="14"/>
      <c r="I281" s="14"/>
      <c r="J281" s="14"/>
      <c r="K281" s="14"/>
      <c r="L281" s="14"/>
      <c r="M281" s="14"/>
      <c r="N281" s="14"/>
      <c r="O281" s="14"/>
      <c r="P281" s="14"/>
      <c r="Q281" s="14"/>
    </row>
    <row r="282" spans="3:17" s="11" customFormat="1" x14ac:dyDescent="0.3">
      <c r="C282" s="78"/>
      <c r="E282" s="14"/>
      <c r="F282" s="14"/>
      <c r="G282" s="14"/>
      <c r="H282" s="14"/>
      <c r="I282" s="14"/>
      <c r="J282" s="14"/>
      <c r="K282" s="14"/>
      <c r="L282" s="14"/>
      <c r="M282" s="14"/>
      <c r="N282" s="14"/>
      <c r="O282" s="14"/>
      <c r="P282" s="14"/>
      <c r="Q282" s="14"/>
    </row>
    <row r="283" spans="3:17" s="11" customFormat="1" x14ac:dyDescent="0.3">
      <c r="C283" s="78"/>
      <c r="E283" s="14"/>
      <c r="F283" s="14"/>
      <c r="G283" s="14"/>
      <c r="H283" s="14"/>
      <c r="I283" s="14"/>
      <c r="J283" s="14"/>
      <c r="K283" s="14"/>
      <c r="L283" s="14"/>
      <c r="M283" s="14"/>
      <c r="N283" s="14"/>
      <c r="O283" s="14"/>
      <c r="P283" s="14"/>
      <c r="Q283" s="14"/>
    </row>
    <row r="284" spans="3:17" s="11" customFormat="1" x14ac:dyDescent="0.3">
      <c r="C284" s="78"/>
      <c r="E284" s="14"/>
      <c r="F284" s="14"/>
      <c r="G284" s="14"/>
      <c r="H284" s="14"/>
      <c r="I284" s="14"/>
      <c r="J284" s="14"/>
      <c r="K284" s="14"/>
      <c r="L284" s="14"/>
      <c r="M284" s="14"/>
      <c r="N284" s="14"/>
      <c r="O284" s="14"/>
      <c r="P284" s="14"/>
      <c r="Q284" s="14"/>
    </row>
    <row r="285" spans="3:17" s="11" customFormat="1" x14ac:dyDescent="0.3">
      <c r="C285" s="78"/>
      <c r="E285" s="14"/>
      <c r="F285" s="14"/>
      <c r="G285" s="14"/>
      <c r="H285" s="14"/>
      <c r="I285" s="14"/>
      <c r="J285" s="14"/>
      <c r="K285" s="14"/>
      <c r="L285" s="14"/>
      <c r="M285" s="14"/>
      <c r="N285" s="14"/>
      <c r="O285" s="14"/>
      <c r="P285" s="14"/>
      <c r="Q285" s="14"/>
    </row>
    <row r="286" spans="3:17" s="11" customFormat="1" x14ac:dyDescent="0.3">
      <c r="C286" s="78"/>
      <c r="E286" s="14"/>
      <c r="F286" s="14"/>
      <c r="G286" s="14"/>
      <c r="H286" s="14"/>
      <c r="I286" s="14"/>
      <c r="J286" s="14"/>
      <c r="K286" s="14"/>
      <c r="L286" s="14"/>
      <c r="M286" s="14"/>
      <c r="N286" s="14"/>
      <c r="O286" s="14"/>
      <c r="P286" s="14"/>
      <c r="Q286" s="14"/>
    </row>
    <row r="287" spans="3:17" s="11" customFormat="1" x14ac:dyDescent="0.3">
      <c r="C287" s="78"/>
      <c r="E287" s="14"/>
      <c r="F287" s="14"/>
      <c r="G287" s="14"/>
      <c r="H287" s="14"/>
      <c r="I287" s="14"/>
      <c r="J287" s="14"/>
      <c r="K287" s="14"/>
      <c r="L287" s="14"/>
      <c r="M287" s="14"/>
      <c r="N287" s="14"/>
      <c r="O287" s="14"/>
      <c r="P287" s="14"/>
      <c r="Q287" s="14"/>
    </row>
    <row r="288" spans="3:17" s="11" customFormat="1" x14ac:dyDescent="0.3">
      <c r="C288" s="78"/>
      <c r="E288" s="14"/>
      <c r="F288" s="14"/>
      <c r="G288" s="14"/>
      <c r="H288" s="14"/>
      <c r="I288" s="14"/>
      <c r="J288" s="14"/>
      <c r="K288" s="14"/>
      <c r="L288" s="14"/>
      <c r="M288" s="14"/>
      <c r="N288" s="14"/>
      <c r="O288" s="14"/>
      <c r="P288" s="14"/>
      <c r="Q288" s="14"/>
    </row>
    <row r="289" spans="3:17" s="11" customFormat="1" x14ac:dyDescent="0.3">
      <c r="C289" s="78"/>
      <c r="E289" s="14"/>
      <c r="F289" s="14"/>
      <c r="G289" s="14"/>
      <c r="H289" s="14"/>
      <c r="I289" s="14"/>
      <c r="J289" s="14"/>
      <c r="K289" s="14"/>
      <c r="L289" s="14"/>
      <c r="M289" s="14"/>
      <c r="N289" s="14"/>
      <c r="O289" s="14"/>
      <c r="P289" s="14"/>
      <c r="Q289" s="14"/>
    </row>
    <row r="290" spans="3:17" s="11" customFormat="1" x14ac:dyDescent="0.3">
      <c r="C290" s="78"/>
      <c r="E290" s="14"/>
      <c r="F290" s="14"/>
      <c r="G290" s="14"/>
      <c r="H290" s="14"/>
      <c r="I290" s="14"/>
      <c r="J290" s="14"/>
      <c r="K290" s="14"/>
      <c r="L290" s="14"/>
      <c r="M290" s="14"/>
      <c r="N290" s="14"/>
      <c r="O290" s="14"/>
      <c r="P290" s="14"/>
      <c r="Q290" s="14"/>
    </row>
    <row r="291" spans="3:17" s="11" customFormat="1" x14ac:dyDescent="0.3">
      <c r="C291" s="78"/>
      <c r="E291" s="14"/>
      <c r="F291" s="14"/>
      <c r="G291" s="14"/>
      <c r="H291" s="14"/>
      <c r="I291" s="14"/>
      <c r="J291" s="14"/>
      <c r="K291" s="14"/>
      <c r="L291" s="14"/>
      <c r="M291" s="14"/>
      <c r="N291" s="14"/>
      <c r="O291" s="14"/>
      <c r="P291" s="14"/>
      <c r="Q291" s="14"/>
    </row>
    <row r="292" spans="3:17" s="11" customFormat="1" x14ac:dyDescent="0.3">
      <c r="C292" s="78"/>
      <c r="E292" s="14"/>
      <c r="F292" s="14"/>
      <c r="G292" s="14"/>
      <c r="H292" s="14"/>
      <c r="I292" s="14"/>
      <c r="J292" s="14"/>
      <c r="K292" s="14"/>
      <c r="L292" s="14"/>
      <c r="M292" s="14"/>
      <c r="N292" s="14"/>
      <c r="O292" s="14"/>
      <c r="P292" s="14"/>
      <c r="Q292" s="14"/>
    </row>
    <row r="293" spans="3:17" s="11" customFormat="1" x14ac:dyDescent="0.3">
      <c r="C293" s="78"/>
      <c r="E293" s="14"/>
      <c r="F293" s="14"/>
      <c r="G293" s="14"/>
      <c r="H293" s="14"/>
      <c r="I293" s="14"/>
      <c r="J293" s="14"/>
      <c r="K293" s="14"/>
      <c r="L293" s="14"/>
      <c r="M293" s="14"/>
      <c r="N293" s="14"/>
      <c r="O293" s="14"/>
      <c r="P293" s="14"/>
      <c r="Q293" s="14"/>
    </row>
    <row r="294" spans="3:17" s="11" customFormat="1" x14ac:dyDescent="0.3">
      <c r="C294" s="78"/>
      <c r="E294" s="14"/>
      <c r="F294" s="14"/>
      <c r="G294" s="14"/>
      <c r="H294" s="14"/>
      <c r="I294" s="14"/>
      <c r="J294" s="14"/>
      <c r="K294" s="14"/>
      <c r="L294" s="14"/>
      <c r="M294" s="14"/>
      <c r="N294" s="14"/>
      <c r="O294" s="14"/>
      <c r="P294" s="14"/>
      <c r="Q294" s="14"/>
    </row>
    <row r="295" spans="3:17" s="11" customFormat="1" x14ac:dyDescent="0.3">
      <c r="C295" s="78"/>
      <c r="E295" s="14"/>
      <c r="F295" s="14"/>
      <c r="G295" s="14"/>
      <c r="H295" s="14"/>
      <c r="I295" s="14"/>
      <c r="J295" s="14"/>
      <c r="K295" s="14"/>
      <c r="L295" s="14"/>
      <c r="M295" s="14"/>
      <c r="N295" s="14"/>
      <c r="O295" s="14"/>
      <c r="P295" s="14"/>
      <c r="Q295" s="14"/>
    </row>
    <row r="296" spans="3:17" s="11" customFormat="1" x14ac:dyDescent="0.3">
      <c r="C296" s="78"/>
      <c r="E296" s="14"/>
      <c r="F296" s="14"/>
      <c r="G296" s="14"/>
      <c r="H296" s="14"/>
      <c r="I296" s="14"/>
      <c r="J296" s="14"/>
      <c r="K296" s="14"/>
      <c r="L296" s="14"/>
      <c r="M296" s="14"/>
      <c r="N296" s="14"/>
      <c r="O296" s="14"/>
      <c r="P296" s="14"/>
      <c r="Q296" s="14"/>
    </row>
    <row r="297" spans="3:17" s="11" customFormat="1" x14ac:dyDescent="0.3">
      <c r="C297" s="78"/>
      <c r="E297" s="14"/>
      <c r="F297" s="14"/>
      <c r="G297" s="14"/>
      <c r="H297" s="14"/>
      <c r="I297" s="14"/>
      <c r="J297" s="14"/>
      <c r="K297" s="14"/>
      <c r="L297" s="14"/>
      <c r="M297" s="14"/>
      <c r="N297" s="14"/>
      <c r="O297" s="14"/>
      <c r="P297" s="14"/>
      <c r="Q297" s="14"/>
    </row>
    <row r="298" spans="3:17" s="11" customFormat="1" x14ac:dyDescent="0.3">
      <c r="C298" s="78"/>
      <c r="E298" s="14"/>
      <c r="F298" s="14"/>
      <c r="G298" s="14"/>
      <c r="H298" s="14"/>
      <c r="I298" s="14"/>
      <c r="J298" s="14"/>
      <c r="K298" s="14"/>
      <c r="L298" s="14"/>
      <c r="M298" s="14"/>
      <c r="N298" s="14"/>
      <c r="O298" s="14"/>
      <c r="P298" s="14"/>
      <c r="Q298" s="14"/>
    </row>
    <row r="299" spans="3:17" s="11" customFormat="1" x14ac:dyDescent="0.3">
      <c r="C299" s="78"/>
      <c r="E299" s="14"/>
      <c r="F299" s="14"/>
      <c r="G299" s="14"/>
      <c r="H299" s="14"/>
      <c r="I299" s="14"/>
      <c r="J299" s="14"/>
      <c r="K299" s="14"/>
      <c r="L299" s="14"/>
      <c r="M299" s="14"/>
      <c r="N299" s="14"/>
      <c r="O299" s="14"/>
      <c r="P299" s="14"/>
      <c r="Q299" s="14"/>
    </row>
    <row r="300" spans="3:17" s="11" customFormat="1" x14ac:dyDescent="0.3">
      <c r="C300" s="78"/>
      <c r="E300" s="14"/>
      <c r="F300" s="14"/>
      <c r="G300" s="14"/>
      <c r="H300" s="14"/>
      <c r="I300" s="14"/>
      <c r="J300" s="14"/>
      <c r="K300" s="14"/>
      <c r="L300" s="14"/>
      <c r="M300" s="14"/>
      <c r="N300" s="14"/>
      <c r="O300" s="14"/>
      <c r="P300" s="14"/>
      <c r="Q300" s="14"/>
    </row>
    <row r="301" spans="3:17" s="11" customFormat="1" x14ac:dyDescent="0.3">
      <c r="C301" s="78"/>
      <c r="E301" s="14"/>
      <c r="F301" s="14"/>
      <c r="G301" s="14"/>
      <c r="H301" s="14"/>
      <c r="I301" s="14"/>
      <c r="J301" s="14"/>
      <c r="K301" s="14"/>
      <c r="L301" s="14"/>
      <c r="M301" s="14"/>
      <c r="N301" s="14"/>
      <c r="O301" s="14"/>
      <c r="P301" s="14"/>
      <c r="Q301" s="14"/>
    </row>
    <row r="302" spans="3:17" s="11" customFormat="1" x14ac:dyDescent="0.3">
      <c r="C302" s="78"/>
      <c r="E302" s="14"/>
      <c r="F302" s="14"/>
      <c r="G302" s="14"/>
      <c r="H302" s="14"/>
      <c r="I302" s="14"/>
      <c r="J302" s="14"/>
      <c r="K302" s="14"/>
      <c r="L302" s="14"/>
      <c r="M302" s="14"/>
      <c r="N302" s="14"/>
      <c r="O302" s="14"/>
      <c r="P302" s="14"/>
      <c r="Q302" s="14"/>
    </row>
    <row r="303" spans="3:17" s="11" customFormat="1" x14ac:dyDescent="0.3">
      <c r="C303" s="78"/>
      <c r="E303" s="14"/>
      <c r="F303" s="14"/>
      <c r="G303" s="14"/>
      <c r="H303" s="14"/>
      <c r="I303" s="14"/>
      <c r="J303" s="14"/>
      <c r="K303" s="14"/>
      <c r="L303" s="14"/>
      <c r="M303" s="14"/>
      <c r="N303" s="14"/>
      <c r="O303" s="14"/>
      <c r="P303" s="14"/>
      <c r="Q303" s="14"/>
    </row>
    <row r="304" spans="3:17" s="11" customFormat="1" x14ac:dyDescent="0.3">
      <c r="C304" s="78"/>
      <c r="E304" s="14"/>
      <c r="F304" s="14"/>
      <c r="G304" s="14"/>
      <c r="H304" s="14"/>
      <c r="I304" s="14"/>
      <c r="J304" s="14"/>
      <c r="K304" s="14"/>
      <c r="L304" s="14"/>
      <c r="M304" s="14"/>
      <c r="N304" s="14"/>
      <c r="O304" s="14"/>
      <c r="P304" s="14"/>
      <c r="Q304" s="14"/>
    </row>
    <row r="305" spans="3:17" s="11" customFormat="1" x14ac:dyDescent="0.3">
      <c r="C305" s="78"/>
      <c r="E305" s="14"/>
      <c r="F305" s="14"/>
      <c r="G305" s="14"/>
      <c r="H305" s="14"/>
      <c r="I305" s="14"/>
      <c r="J305" s="14"/>
      <c r="K305" s="14"/>
      <c r="L305" s="14"/>
      <c r="M305" s="14"/>
      <c r="N305" s="14"/>
      <c r="O305" s="14"/>
      <c r="P305" s="14"/>
      <c r="Q305" s="14"/>
    </row>
    <row r="306" spans="3:17" s="11" customFormat="1" x14ac:dyDescent="0.3">
      <c r="C306" s="78"/>
      <c r="E306" s="14"/>
      <c r="F306" s="14"/>
      <c r="G306" s="14"/>
      <c r="H306" s="14"/>
      <c r="I306" s="14"/>
      <c r="J306" s="14"/>
      <c r="K306" s="14"/>
      <c r="L306" s="14"/>
      <c r="M306" s="14"/>
      <c r="N306" s="14"/>
      <c r="O306" s="14"/>
      <c r="P306" s="14"/>
      <c r="Q306" s="14"/>
    </row>
    <row r="307" spans="3:17" s="11" customFormat="1" x14ac:dyDescent="0.3">
      <c r="C307" s="78"/>
      <c r="E307" s="14"/>
      <c r="F307" s="14"/>
      <c r="G307" s="14"/>
      <c r="H307" s="14"/>
      <c r="I307" s="14"/>
      <c r="J307" s="14"/>
      <c r="K307" s="14"/>
      <c r="L307" s="14"/>
      <c r="M307" s="14"/>
      <c r="N307" s="14"/>
      <c r="O307" s="14"/>
      <c r="P307" s="14"/>
      <c r="Q307" s="14"/>
    </row>
    <row r="308" spans="3:17" s="11" customFormat="1" x14ac:dyDescent="0.3">
      <c r="C308" s="78"/>
      <c r="E308" s="14"/>
      <c r="F308" s="14"/>
      <c r="G308" s="14"/>
      <c r="H308" s="14"/>
      <c r="I308" s="14"/>
      <c r="J308" s="14"/>
      <c r="K308" s="14"/>
      <c r="L308" s="14"/>
      <c r="M308" s="14"/>
      <c r="N308" s="14"/>
      <c r="O308" s="14"/>
      <c r="P308" s="14"/>
      <c r="Q308" s="14"/>
    </row>
    <row r="309" spans="3:17" s="11" customFormat="1" x14ac:dyDescent="0.3">
      <c r="C309" s="78"/>
      <c r="E309" s="14"/>
      <c r="F309" s="14"/>
      <c r="G309" s="14"/>
      <c r="H309" s="14"/>
      <c r="I309" s="14"/>
      <c r="J309" s="14"/>
      <c r="K309" s="14"/>
      <c r="L309" s="14"/>
      <c r="M309" s="14"/>
      <c r="N309" s="14"/>
      <c r="O309" s="14"/>
      <c r="P309" s="14"/>
      <c r="Q309" s="14"/>
    </row>
    <row r="310" spans="3:17" s="11" customFormat="1" x14ac:dyDescent="0.3">
      <c r="C310" s="78"/>
      <c r="E310" s="14"/>
      <c r="F310" s="14"/>
      <c r="G310" s="14"/>
      <c r="H310" s="14"/>
      <c r="I310" s="14"/>
      <c r="J310" s="14"/>
      <c r="K310" s="14"/>
      <c r="L310" s="14"/>
      <c r="M310" s="14"/>
      <c r="N310" s="14"/>
      <c r="O310" s="14"/>
      <c r="P310" s="14"/>
      <c r="Q310" s="14"/>
    </row>
    <row r="311" spans="3:17" s="11" customFormat="1" x14ac:dyDescent="0.3">
      <c r="C311" s="78"/>
      <c r="E311" s="14"/>
      <c r="F311" s="14"/>
      <c r="G311" s="14"/>
      <c r="H311" s="14"/>
      <c r="I311" s="14"/>
      <c r="J311" s="14"/>
      <c r="K311" s="14"/>
      <c r="L311" s="14"/>
      <c r="M311" s="14"/>
      <c r="N311" s="14"/>
      <c r="O311" s="14"/>
      <c r="P311" s="14"/>
      <c r="Q311" s="14"/>
    </row>
    <row r="312" spans="3:17" s="11" customFormat="1" x14ac:dyDescent="0.3">
      <c r="C312" s="78"/>
      <c r="E312" s="14"/>
      <c r="F312" s="14"/>
      <c r="G312" s="14"/>
      <c r="H312" s="14"/>
      <c r="I312" s="14"/>
      <c r="J312" s="14"/>
      <c r="K312" s="14"/>
      <c r="L312" s="14"/>
      <c r="M312" s="14"/>
      <c r="N312" s="14"/>
      <c r="O312" s="14"/>
      <c r="P312" s="14"/>
      <c r="Q312" s="14"/>
    </row>
    <row r="313" spans="3:17" s="11" customFormat="1" x14ac:dyDescent="0.3">
      <c r="C313" s="78"/>
      <c r="E313" s="14"/>
      <c r="F313" s="14"/>
      <c r="G313" s="14"/>
      <c r="H313" s="14"/>
      <c r="I313" s="14"/>
      <c r="J313" s="14"/>
      <c r="K313" s="14"/>
      <c r="L313" s="14"/>
      <c r="M313" s="14"/>
      <c r="N313" s="14"/>
      <c r="O313" s="14"/>
      <c r="P313" s="14"/>
      <c r="Q313" s="14"/>
    </row>
    <row r="314" spans="3:17" s="11" customFormat="1" x14ac:dyDescent="0.3">
      <c r="C314" s="78"/>
      <c r="E314" s="14"/>
      <c r="F314" s="14"/>
      <c r="G314" s="14"/>
      <c r="H314" s="14"/>
      <c r="I314" s="14"/>
      <c r="J314" s="14"/>
      <c r="K314" s="14"/>
      <c r="L314" s="14"/>
      <c r="M314" s="14"/>
      <c r="N314" s="14"/>
      <c r="O314" s="14"/>
      <c r="P314" s="14"/>
      <c r="Q314" s="14"/>
    </row>
    <row r="315" spans="3:17" s="11" customFormat="1" x14ac:dyDescent="0.3">
      <c r="C315" s="78"/>
      <c r="E315" s="14"/>
      <c r="F315" s="14"/>
      <c r="G315" s="14"/>
      <c r="H315" s="14"/>
      <c r="I315" s="14"/>
      <c r="J315" s="14"/>
      <c r="K315" s="14"/>
      <c r="L315" s="14"/>
      <c r="M315" s="14"/>
      <c r="N315" s="14"/>
      <c r="O315" s="14"/>
      <c r="P315" s="14"/>
      <c r="Q315" s="14"/>
    </row>
    <row r="316" spans="3:17" s="11" customFormat="1" x14ac:dyDescent="0.3">
      <c r="C316" s="78"/>
      <c r="E316" s="14"/>
      <c r="F316" s="14"/>
      <c r="G316" s="14"/>
      <c r="H316" s="14"/>
      <c r="I316" s="14"/>
      <c r="J316" s="14"/>
      <c r="K316" s="14"/>
      <c r="L316" s="14"/>
      <c r="M316" s="14"/>
      <c r="N316" s="14"/>
      <c r="O316" s="14"/>
      <c r="P316" s="14"/>
      <c r="Q316" s="14"/>
    </row>
    <row r="317" spans="3:17" s="11" customFormat="1" x14ac:dyDescent="0.3">
      <c r="C317" s="78"/>
      <c r="E317" s="14"/>
      <c r="F317" s="14"/>
      <c r="G317" s="14"/>
      <c r="H317" s="14"/>
      <c r="I317" s="14"/>
      <c r="J317" s="14"/>
      <c r="K317" s="14"/>
      <c r="L317" s="14"/>
      <c r="M317" s="14"/>
      <c r="N317" s="14"/>
      <c r="O317" s="14"/>
      <c r="P317" s="14"/>
      <c r="Q317" s="14"/>
    </row>
    <row r="318" spans="3:17" s="11" customFormat="1" x14ac:dyDescent="0.3">
      <c r="C318" s="78"/>
      <c r="E318" s="14"/>
      <c r="F318" s="14"/>
      <c r="G318" s="14"/>
      <c r="H318" s="14"/>
      <c r="I318" s="14"/>
      <c r="J318" s="14"/>
      <c r="K318" s="14"/>
      <c r="L318" s="14"/>
      <c r="M318" s="14"/>
      <c r="N318" s="14"/>
      <c r="O318" s="14"/>
      <c r="P318" s="14"/>
      <c r="Q318" s="14"/>
    </row>
    <row r="319" spans="3:17" s="11" customFormat="1" x14ac:dyDescent="0.3">
      <c r="C319" s="78"/>
      <c r="E319" s="14"/>
      <c r="F319" s="14"/>
      <c r="G319" s="14"/>
      <c r="H319" s="14"/>
      <c r="I319" s="14"/>
      <c r="J319" s="14"/>
      <c r="K319" s="14"/>
      <c r="L319" s="14"/>
      <c r="M319" s="14"/>
      <c r="N319" s="14"/>
      <c r="O319" s="14"/>
      <c r="P319" s="14"/>
      <c r="Q319" s="14"/>
    </row>
    <row r="320" spans="3:17" s="11" customFormat="1" x14ac:dyDescent="0.3">
      <c r="C320" s="78"/>
      <c r="E320" s="14"/>
      <c r="F320" s="14"/>
      <c r="G320" s="14"/>
      <c r="H320" s="14"/>
      <c r="I320" s="14"/>
      <c r="J320" s="14"/>
      <c r="K320" s="14"/>
      <c r="L320" s="14"/>
      <c r="M320" s="14"/>
      <c r="N320" s="14"/>
      <c r="O320" s="14"/>
      <c r="P320" s="14"/>
      <c r="Q320" s="14"/>
    </row>
    <row r="321" spans="3:17" s="11" customFormat="1" x14ac:dyDescent="0.3">
      <c r="C321" s="78"/>
      <c r="E321" s="14"/>
      <c r="F321" s="14"/>
      <c r="G321" s="14"/>
      <c r="H321" s="14"/>
      <c r="I321" s="14"/>
      <c r="J321" s="14"/>
      <c r="K321" s="14"/>
      <c r="L321" s="14"/>
      <c r="M321" s="14"/>
      <c r="N321" s="14"/>
      <c r="O321" s="14"/>
      <c r="P321" s="14"/>
      <c r="Q321" s="14"/>
    </row>
    <row r="322" spans="3:17" s="11" customFormat="1" x14ac:dyDescent="0.3">
      <c r="C322" s="78"/>
      <c r="E322" s="14"/>
      <c r="F322" s="14"/>
      <c r="G322" s="14"/>
      <c r="H322" s="14"/>
      <c r="I322" s="14"/>
      <c r="J322" s="14"/>
      <c r="K322" s="14"/>
      <c r="L322" s="14"/>
      <c r="M322" s="14"/>
      <c r="N322" s="14"/>
      <c r="O322" s="14"/>
      <c r="P322" s="14"/>
      <c r="Q322" s="14"/>
    </row>
    <row r="323" spans="3:17" s="11" customFormat="1" x14ac:dyDescent="0.3">
      <c r="C323" s="78"/>
      <c r="E323" s="14"/>
      <c r="F323" s="14"/>
      <c r="G323" s="14"/>
      <c r="H323" s="14"/>
      <c r="I323" s="14"/>
      <c r="J323" s="14"/>
      <c r="K323" s="14"/>
      <c r="L323" s="14"/>
      <c r="M323" s="14"/>
      <c r="N323" s="14"/>
      <c r="O323" s="14"/>
      <c r="P323" s="14"/>
      <c r="Q323" s="14"/>
    </row>
    <row r="324" spans="3:17" s="11" customFormat="1" x14ac:dyDescent="0.3">
      <c r="C324" s="78"/>
      <c r="E324" s="14"/>
      <c r="F324" s="14"/>
      <c r="G324" s="14"/>
      <c r="H324" s="14"/>
      <c r="I324" s="14"/>
      <c r="J324" s="14"/>
      <c r="K324" s="14"/>
      <c r="L324" s="14"/>
      <c r="M324" s="14"/>
      <c r="N324" s="14"/>
      <c r="O324" s="14"/>
      <c r="P324" s="14"/>
      <c r="Q324" s="14"/>
    </row>
    <row r="325" spans="3:17" s="11" customFormat="1" x14ac:dyDescent="0.3">
      <c r="C325" s="78"/>
      <c r="E325" s="14"/>
      <c r="F325" s="14"/>
      <c r="G325" s="14"/>
      <c r="H325" s="14"/>
      <c r="I325" s="14"/>
      <c r="J325" s="14"/>
      <c r="K325" s="14"/>
      <c r="L325" s="14"/>
      <c r="M325" s="14"/>
      <c r="N325" s="14"/>
      <c r="O325" s="14"/>
      <c r="P325" s="14"/>
      <c r="Q325" s="14"/>
    </row>
    <row r="326" spans="3:17" s="11" customFormat="1" x14ac:dyDescent="0.3">
      <c r="C326" s="78"/>
      <c r="E326" s="14"/>
      <c r="F326" s="14"/>
      <c r="G326" s="14"/>
      <c r="H326" s="14"/>
      <c r="I326" s="14"/>
      <c r="J326" s="14"/>
      <c r="K326" s="14"/>
      <c r="L326" s="14"/>
      <c r="M326" s="14"/>
      <c r="N326" s="14"/>
      <c r="O326" s="14"/>
      <c r="P326" s="14"/>
      <c r="Q326" s="14"/>
    </row>
    <row r="327" spans="3:17" s="11" customFormat="1" x14ac:dyDescent="0.3">
      <c r="C327" s="78"/>
      <c r="E327" s="14"/>
      <c r="F327" s="14"/>
      <c r="G327" s="14"/>
      <c r="H327" s="14"/>
      <c r="I327" s="14"/>
      <c r="J327" s="14"/>
      <c r="K327" s="14"/>
      <c r="L327" s="14"/>
      <c r="M327" s="14"/>
      <c r="N327" s="14"/>
      <c r="O327" s="14"/>
      <c r="P327" s="14"/>
      <c r="Q327" s="14"/>
    </row>
    <row r="328" spans="3:17" s="11" customFormat="1" x14ac:dyDescent="0.3">
      <c r="C328" s="78"/>
      <c r="E328" s="14"/>
      <c r="F328" s="14"/>
      <c r="G328" s="14"/>
      <c r="H328" s="14"/>
      <c r="I328" s="14"/>
      <c r="J328" s="14"/>
      <c r="K328" s="14"/>
      <c r="L328" s="14"/>
      <c r="M328" s="14"/>
      <c r="N328" s="14"/>
      <c r="O328" s="14"/>
      <c r="P328" s="14"/>
      <c r="Q328" s="14"/>
    </row>
    <row r="329" spans="3:17" s="11" customFormat="1" x14ac:dyDescent="0.3">
      <c r="C329" s="78"/>
      <c r="E329" s="14"/>
      <c r="F329" s="14"/>
      <c r="G329" s="14"/>
      <c r="H329" s="14"/>
      <c r="I329" s="14"/>
      <c r="J329" s="14"/>
      <c r="K329" s="14"/>
      <c r="L329" s="14"/>
      <c r="M329" s="14"/>
      <c r="N329" s="14"/>
      <c r="O329" s="14"/>
      <c r="P329" s="14"/>
      <c r="Q329" s="14"/>
    </row>
    <row r="330" spans="3:17" s="11" customFormat="1" x14ac:dyDescent="0.3">
      <c r="C330" s="78"/>
      <c r="E330" s="14"/>
      <c r="F330" s="14"/>
      <c r="G330" s="14"/>
      <c r="H330" s="14"/>
      <c r="I330" s="14"/>
      <c r="J330" s="14"/>
      <c r="K330" s="14"/>
      <c r="L330" s="14"/>
      <c r="M330" s="14"/>
      <c r="N330" s="14"/>
      <c r="O330" s="14"/>
      <c r="P330" s="14"/>
      <c r="Q330" s="14"/>
    </row>
    <row r="331" spans="3:17" s="11" customFormat="1" x14ac:dyDescent="0.3">
      <c r="C331" s="78"/>
      <c r="E331" s="14"/>
      <c r="F331" s="14"/>
      <c r="G331" s="14"/>
      <c r="H331" s="14"/>
      <c r="I331" s="14"/>
      <c r="J331" s="14"/>
      <c r="K331" s="14"/>
      <c r="L331" s="14"/>
      <c r="M331" s="14"/>
      <c r="N331" s="14"/>
      <c r="O331" s="14"/>
      <c r="P331" s="14"/>
      <c r="Q331" s="14"/>
    </row>
    <row r="332" spans="3:17" s="11" customFormat="1" x14ac:dyDescent="0.3">
      <c r="C332" s="78"/>
      <c r="E332" s="14"/>
      <c r="F332" s="14"/>
      <c r="G332" s="14"/>
      <c r="H332" s="14"/>
      <c r="I332" s="14"/>
      <c r="J332" s="14"/>
      <c r="K332" s="14"/>
      <c r="L332" s="14"/>
      <c r="M332" s="14"/>
      <c r="N332" s="14"/>
      <c r="O332" s="14"/>
      <c r="P332" s="14"/>
      <c r="Q332" s="14"/>
    </row>
    <row r="333" spans="3:17" s="11" customFormat="1" x14ac:dyDescent="0.3">
      <c r="C333" s="78"/>
      <c r="E333" s="14"/>
      <c r="F333" s="14"/>
      <c r="G333" s="14"/>
      <c r="H333" s="14"/>
      <c r="I333" s="14"/>
      <c r="J333" s="14"/>
      <c r="K333" s="14"/>
      <c r="L333" s="14"/>
      <c r="M333" s="14"/>
      <c r="N333" s="14"/>
      <c r="O333" s="14"/>
      <c r="P333" s="14"/>
      <c r="Q333" s="14"/>
    </row>
    <row r="334" spans="3:17" s="11" customFormat="1" x14ac:dyDescent="0.3">
      <c r="C334" s="78"/>
      <c r="E334" s="14"/>
      <c r="F334" s="14"/>
      <c r="G334" s="14"/>
      <c r="H334" s="14"/>
      <c r="I334" s="14"/>
      <c r="J334" s="14"/>
      <c r="K334" s="14"/>
      <c r="L334" s="14"/>
      <c r="M334" s="14"/>
      <c r="N334" s="14"/>
      <c r="O334" s="14"/>
      <c r="P334" s="14"/>
      <c r="Q334" s="14"/>
    </row>
    <row r="335" spans="3:17" s="11" customFormat="1" x14ac:dyDescent="0.3">
      <c r="C335" s="78"/>
      <c r="E335" s="14"/>
      <c r="F335" s="14"/>
      <c r="G335" s="14"/>
      <c r="H335" s="14"/>
      <c r="I335" s="14"/>
      <c r="J335" s="14"/>
      <c r="K335" s="14"/>
      <c r="L335" s="14"/>
      <c r="M335" s="14"/>
      <c r="N335" s="14"/>
      <c r="O335" s="14"/>
      <c r="P335" s="14"/>
      <c r="Q335" s="14"/>
    </row>
    <row r="336" spans="3:17" s="11" customFormat="1" x14ac:dyDescent="0.3">
      <c r="C336" s="78"/>
      <c r="E336" s="14"/>
      <c r="F336" s="14"/>
      <c r="G336" s="14"/>
      <c r="H336" s="14"/>
      <c r="I336" s="14"/>
      <c r="J336" s="14"/>
      <c r="K336" s="14"/>
      <c r="L336" s="14"/>
      <c r="M336" s="14"/>
      <c r="N336" s="14"/>
      <c r="O336" s="14"/>
      <c r="P336" s="14"/>
      <c r="Q336" s="14"/>
    </row>
    <row r="337" spans="3:17" s="11" customFormat="1" x14ac:dyDescent="0.3">
      <c r="C337" s="78"/>
      <c r="E337" s="14"/>
      <c r="F337" s="14"/>
      <c r="G337" s="14"/>
      <c r="H337" s="14"/>
      <c r="I337" s="14"/>
      <c r="J337" s="14"/>
      <c r="K337" s="14"/>
      <c r="L337" s="14"/>
      <c r="M337" s="14"/>
      <c r="N337" s="14"/>
      <c r="O337" s="14"/>
      <c r="P337" s="14"/>
      <c r="Q337" s="14"/>
    </row>
    <row r="338" spans="3:17" s="11" customFormat="1" x14ac:dyDescent="0.3">
      <c r="C338" s="78"/>
      <c r="E338" s="14"/>
      <c r="F338" s="14"/>
      <c r="G338" s="14"/>
      <c r="H338" s="14"/>
      <c r="I338" s="14"/>
      <c r="J338" s="14"/>
      <c r="K338" s="14"/>
      <c r="L338" s="14"/>
      <c r="M338" s="14"/>
      <c r="N338" s="14"/>
      <c r="O338" s="14"/>
      <c r="P338" s="14"/>
      <c r="Q338" s="14"/>
    </row>
    <row r="339" spans="3:17" s="11" customFormat="1" x14ac:dyDescent="0.3">
      <c r="C339" s="78"/>
      <c r="E339" s="14"/>
      <c r="F339" s="14"/>
      <c r="G339" s="14"/>
      <c r="H339" s="14"/>
      <c r="I339" s="14"/>
      <c r="J339" s="14"/>
      <c r="K339" s="14"/>
      <c r="L339" s="14"/>
      <c r="M339" s="14"/>
      <c r="N339" s="14"/>
      <c r="O339" s="14"/>
      <c r="P339" s="14"/>
      <c r="Q339" s="14"/>
    </row>
    <row r="340" spans="3:17" s="11" customFormat="1" x14ac:dyDescent="0.3">
      <c r="C340" s="78"/>
      <c r="E340" s="14"/>
      <c r="F340" s="14"/>
      <c r="G340" s="14"/>
      <c r="H340" s="14"/>
      <c r="I340" s="14"/>
      <c r="J340" s="14"/>
      <c r="K340" s="14"/>
      <c r="L340" s="14"/>
      <c r="M340" s="14"/>
      <c r="N340" s="14"/>
      <c r="O340" s="14"/>
      <c r="P340" s="14"/>
      <c r="Q340" s="14"/>
    </row>
    <row r="341" spans="3:17" s="11" customFormat="1" x14ac:dyDescent="0.3">
      <c r="C341" s="78"/>
      <c r="E341" s="14"/>
      <c r="F341" s="14"/>
      <c r="G341" s="14"/>
      <c r="H341" s="14"/>
      <c r="I341" s="14"/>
      <c r="J341" s="14"/>
      <c r="K341" s="14"/>
      <c r="L341" s="14"/>
      <c r="M341" s="14"/>
      <c r="N341" s="14"/>
      <c r="O341" s="14"/>
      <c r="P341" s="14"/>
      <c r="Q341" s="14"/>
    </row>
    <row r="342" spans="3:17" s="11" customFormat="1" x14ac:dyDescent="0.3">
      <c r="C342" s="78"/>
      <c r="E342" s="14"/>
      <c r="F342" s="14"/>
      <c r="G342" s="14"/>
      <c r="H342" s="14"/>
      <c r="I342" s="14"/>
      <c r="J342" s="14"/>
      <c r="K342" s="14"/>
      <c r="L342" s="14"/>
      <c r="M342" s="14"/>
      <c r="N342" s="14"/>
      <c r="O342" s="14"/>
      <c r="P342" s="14"/>
      <c r="Q342" s="14"/>
    </row>
    <row r="343" spans="3:17" s="11" customFormat="1" x14ac:dyDescent="0.3">
      <c r="C343" s="78"/>
      <c r="E343" s="14"/>
      <c r="F343" s="14"/>
      <c r="G343" s="14"/>
      <c r="H343" s="14"/>
      <c r="I343" s="14"/>
      <c r="J343" s="14"/>
      <c r="K343" s="14"/>
      <c r="L343" s="14"/>
      <c r="M343" s="14"/>
      <c r="N343" s="14"/>
      <c r="O343" s="14"/>
      <c r="P343" s="14"/>
      <c r="Q343" s="14"/>
    </row>
    <row r="344" spans="3:17" s="11" customFormat="1" x14ac:dyDescent="0.3">
      <c r="C344" s="78"/>
      <c r="E344" s="14"/>
      <c r="F344" s="14"/>
      <c r="G344" s="14"/>
      <c r="H344" s="14"/>
      <c r="I344" s="14"/>
      <c r="J344" s="14"/>
      <c r="K344" s="14"/>
      <c r="L344" s="14"/>
      <c r="M344" s="14"/>
      <c r="N344" s="14"/>
      <c r="O344" s="14"/>
      <c r="P344" s="14"/>
      <c r="Q344" s="14"/>
    </row>
    <row r="345" spans="3:17" s="11" customFormat="1" x14ac:dyDescent="0.3">
      <c r="C345" s="78"/>
      <c r="E345" s="14"/>
      <c r="F345" s="14"/>
      <c r="G345" s="14"/>
      <c r="H345" s="14"/>
      <c r="I345" s="14"/>
      <c r="J345" s="14"/>
      <c r="K345" s="14"/>
      <c r="L345" s="14"/>
      <c r="M345" s="14"/>
      <c r="N345" s="14"/>
      <c r="O345" s="14"/>
      <c r="P345" s="14"/>
      <c r="Q345" s="14"/>
    </row>
    <row r="346" spans="3:17" s="11" customFormat="1" x14ac:dyDescent="0.3">
      <c r="C346" s="78"/>
      <c r="E346" s="14"/>
      <c r="F346" s="14"/>
      <c r="G346" s="14"/>
      <c r="H346" s="14"/>
      <c r="I346" s="14"/>
      <c r="J346" s="14"/>
      <c r="K346" s="14"/>
      <c r="L346" s="14"/>
      <c r="M346" s="14"/>
      <c r="N346" s="14"/>
      <c r="O346" s="14"/>
      <c r="P346" s="14"/>
      <c r="Q346" s="14"/>
    </row>
    <row r="347" spans="3:17" s="11" customFormat="1" x14ac:dyDescent="0.3">
      <c r="C347" s="78"/>
      <c r="E347" s="14"/>
      <c r="F347" s="14"/>
      <c r="G347" s="14"/>
      <c r="H347" s="14"/>
      <c r="I347" s="14"/>
      <c r="J347" s="14"/>
      <c r="K347" s="14"/>
      <c r="L347" s="14"/>
      <c r="M347" s="14"/>
      <c r="N347" s="14"/>
      <c r="O347" s="14"/>
      <c r="P347" s="14"/>
      <c r="Q347" s="14"/>
    </row>
    <row r="348" spans="3:17" s="11" customFormat="1" x14ac:dyDescent="0.3">
      <c r="C348" s="78"/>
      <c r="E348" s="14"/>
      <c r="F348" s="14"/>
      <c r="G348" s="14"/>
      <c r="H348" s="14"/>
      <c r="I348" s="14"/>
      <c r="J348" s="14"/>
      <c r="K348" s="14"/>
      <c r="L348" s="14"/>
      <c r="M348" s="14"/>
      <c r="N348" s="14"/>
      <c r="O348" s="14"/>
      <c r="P348" s="14"/>
      <c r="Q348" s="14"/>
    </row>
    <row r="349" spans="3:17" s="11" customFormat="1" x14ac:dyDescent="0.3">
      <c r="C349" s="78"/>
      <c r="E349" s="14"/>
      <c r="F349" s="14"/>
      <c r="G349" s="14"/>
      <c r="H349" s="14"/>
      <c r="I349" s="14"/>
      <c r="J349" s="14"/>
      <c r="K349" s="14"/>
      <c r="L349" s="14"/>
      <c r="M349" s="14"/>
      <c r="N349" s="14"/>
      <c r="O349" s="14"/>
      <c r="P349" s="14"/>
      <c r="Q349" s="14"/>
    </row>
    <row r="350" spans="3:17" s="11" customFormat="1" x14ac:dyDescent="0.3">
      <c r="C350" s="78"/>
      <c r="E350" s="14"/>
      <c r="F350" s="14"/>
      <c r="G350" s="14"/>
      <c r="H350" s="14"/>
      <c r="I350" s="14"/>
      <c r="J350" s="14"/>
      <c r="K350" s="14"/>
      <c r="L350" s="14"/>
      <c r="M350" s="14"/>
      <c r="N350" s="14"/>
      <c r="O350" s="14"/>
      <c r="P350" s="14"/>
      <c r="Q350" s="14"/>
    </row>
    <row r="351" spans="3:17" s="11" customFormat="1" x14ac:dyDescent="0.3">
      <c r="C351" s="78"/>
      <c r="E351" s="14"/>
      <c r="F351" s="14"/>
      <c r="G351" s="14"/>
      <c r="H351" s="14"/>
      <c r="I351" s="14"/>
      <c r="J351" s="14"/>
      <c r="K351" s="14"/>
      <c r="L351" s="14"/>
      <c r="M351" s="14"/>
      <c r="N351" s="14"/>
      <c r="O351" s="14"/>
      <c r="P351" s="14"/>
      <c r="Q351" s="14"/>
    </row>
    <row r="352" spans="3:17" s="11" customFormat="1" x14ac:dyDescent="0.3">
      <c r="C352" s="78"/>
      <c r="E352" s="14"/>
      <c r="F352" s="14"/>
      <c r="G352" s="14"/>
      <c r="H352" s="14"/>
      <c r="I352" s="14"/>
      <c r="J352" s="14"/>
      <c r="K352" s="14"/>
      <c r="L352" s="14"/>
      <c r="M352" s="14"/>
      <c r="N352" s="14"/>
      <c r="O352" s="14"/>
      <c r="P352" s="14"/>
      <c r="Q352" s="14"/>
    </row>
    <row r="353" spans="3:17" s="11" customFormat="1" x14ac:dyDescent="0.3">
      <c r="C353" s="78"/>
      <c r="E353" s="14"/>
      <c r="F353" s="14"/>
      <c r="G353" s="14"/>
      <c r="H353" s="14"/>
      <c r="I353" s="14"/>
      <c r="J353" s="14"/>
      <c r="K353" s="14"/>
      <c r="L353" s="14"/>
      <c r="M353" s="14"/>
      <c r="N353" s="14"/>
      <c r="O353" s="14"/>
      <c r="P353" s="14"/>
      <c r="Q353" s="14"/>
    </row>
    <row r="354" spans="3:17" s="11" customFormat="1" x14ac:dyDescent="0.3">
      <c r="C354" s="78"/>
      <c r="E354" s="14"/>
      <c r="F354" s="14"/>
      <c r="G354" s="14"/>
      <c r="H354" s="14"/>
      <c r="I354" s="14"/>
      <c r="J354" s="14"/>
      <c r="K354" s="14"/>
      <c r="L354" s="14"/>
      <c r="M354" s="14"/>
      <c r="N354" s="14"/>
      <c r="O354" s="14"/>
      <c r="P354" s="14"/>
      <c r="Q354" s="14"/>
    </row>
    <row r="355" spans="3:17" s="11" customFormat="1" x14ac:dyDescent="0.3">
      <c r="C355" s="78"/>
      <c r="E355" s="14"/>
      <c r="F355" s="14"/>
      <c r="G355" s="14"/>
      <c r="H355" s="14"/>
      <c r="I355" s="14"/>
      <c r="J355" s="14"/>
      <c r="K355" s="14"/>
      <c r="L355" s="14"/>
      <c r="M355" s="14"/>
      <c r="N355" s="14"/>
      <c r="O355" s="14"/>
      <c r="P355" s="14"/>
      <c r="Q355" s="14"/>
    </row>
    <row r="356" spans="3:17" s="11" customFormat="1" x14ac:dyDescent="0.3">
      <c r="C356" s="78"/>
      <c r="E356" s="14"/>
      <c r="F356" s="14"/>
      <c r="G356" s="14"/>
      <c r="H356" s="14"/>
      <c r="I356" s="14"/>
      <c r="J356" s="14"/>
      <c r="K356" s="14"/>
      <c r="L356" s="14"/>
      <c r="M356" s="14"/>
      <c r="N356" s="14"/>
      <c r="O356" s="14"/>
      <c r="P356" s="14"/>
      <c r="Q356" s="14"/>
    </row>
    <row r="357" spans="3:17" s="11" customFormat="1" x14ac:dyDescent="0.3">
      <c r="C357" s="78"/>
      <c r="E357" s="14"/>
      <c r="F357" s="14"/>
      <c r="G357" s="14"/>
      <c r="H357" s="14"/>
      <c r="I357" s="14"/>
      <c r="J357" s="14"/>
      <c r="K357" s="14"/>
      <c r="L357" s="14"/>
      <c r="M357" s="14"/>
      <c r="N357" s="14"/>
      <c r="O357" s="14"/>
      <c r="P357" s="14"/>
      <c r="Q357" s="14"/>
    </row>
    <row r="358" spans="3:17" s="11" customFormat="1" x14ac:dyDescent="0.3">
      <c r="C358" s="78"/>
      <c r="E358" s="14"/>
      <c r="F358" s="14"/>
      <c r="G358" s="14"/>
      <c r="H358" s="14"/>
      <c r="I358" s="14"/>
      <c r="J358" s="14"/>
      <c r="K358" s="14"/>
      <c r="L358" s="14"/>
      <c r="M358" s="14"/>
      <c r="N358" s="14"/>
      <c r="O358" s="14"/>
      <c r="P358" s="14"/>
      <c r="Q358" s="14"/>
    </row>
    <row r="359" spans="3:17" s="11" customFormat="1" x14ac:dyDescent="0.3">
      <c r="C359" s="78"/>
      <c r="E359" s="14"/>
      <c r="F359" s="14"/>
      <c r="G359" s="14"/>
      <c r="H359" s="14"/>
      <c r="I359" s="14"/>
      <c r="J359" s="14"/>
      <c r="K359" s="14"/>
      <c r="L359" s="14"/>
      <c r="M359" s="14"/>
      <c r="N359" s="14"/>
      <c r="O359" s="14"/>
      <c r="P359" s="14"/>
      <c r="Q359" s="14"/>
    </row>
    <row r="360" spans="3:17" s="11" customFormat="1" x14ac:dyDescent="0.3">
      <c r="C360" s="78"/>
      <c r="E360" s="14"/>
      <c r="F360" s="14"/>
      <c r="G360" s="14"/>
      <c r="H360" s="14"/>
      <c r="I360" s="14"/>
      <c r="J360" s="14"/>
      <c r="K360" s="14"/>
      <c r="L360" s="14"/>
      <c r="M360" s="14"/>
      <c r="N360" s="14"/>
      <c r="O360" s="14"/>
      <c r="P360" s="14"/>
      <c r="Q360" s="14"/>
    </row>
    <row r="361" spans="3:17" s="11" customFormat="1" x14ac:dyDescent="0.3">
      <c r="C361" s="78"/>
      <c r="E361" s="14"/>
      <c r="F361" s="14"/>
      <c r="G361" s="14"/>
      <c r="H361" s="14"/>
      <c r="I361" s="14"/>
      <c r="J361" s="14"/>
      <c r="K361" s="14"/>
      <c r="L361" s="14"/>
      <c r="M361" s="14"/>
      <c r="N361" s="14"/>
      <c r="O361" s="14"/>
      <c r="P361" s="14"/>
      <c r="Q361" s="14"/>
    </row>
    <row r="362" spans="3:17" s="11" customFormat="1" x14ac:dyDescent="0.3">
      <c r="C362" s="78"/>
      <c r="E362" s="14"/>
      <c r="F362" s="14"/>
      <c r="G362" s="14"/>
      <c r="H362" s="14"/>
      <c r="I362" s="14"/>
      <c r="J362" s="14"/>
      <c r="K362" s="14"/>
      <c r="L362" s="14"/>
      <c r="M362" s="14"/>
      <c r="N362" s="14"/>
      <c r="O362" s="14"/>
      <c r="P362" s="14"/>
      <c r="Q362" s="14"/>
    </row>
    <row r="363" spans="3:17" s="11" customFormat="1" x14ac:dyDescent="0.3">
      <c r="C363" s="78"/>
      <c r="E363" s="14"/>
      <c r="F363" s="14"/>
      <c r="G363" s="14"/>
      <c r="H363" s="14"/>
      <c r="I363" s="14"/>
      <c r="J363" s="14"/>
      <c r="K363" s="14"/>
      <c r="L363" s="14"/>
      <c r="M363" s="14"/>
      <c r="N363" s="14"/>
      <c r="O363" s="14"/>
      <c r="P363" s="14"/>
      <c r="Q363" s="14"/>
    </row>
    <row r="364" spans="3:17" s="11" customFormat="1" x14ac:dyDescent="0.3">
      <c r="C364" s="78"/>
      <c r="E364" s="14"/>
      <c r="F364" s="14"/>
      <c r="G364" s="14"/>
      <c r="H364" s="14"/>
      <c r="I364" s="14"/>
      <c r="J364" s="14"/>
      <c r="K364" s="14"/>
      <c r="L364" s="14"/>
      <c r="M364" s="14"/>
      <c r="N364" s="14"/>
      <c r="O364" s="14"/>
      <c r="P364" s="14"/>
      <c r="Q364" s="14"/>
    </row>
    <row r="365" spans="3:17" s="11" customFormat="1" x14ac:dyDescent="0.3">
      <c r="C365" s="78"/>
      <c r="E365" s="14"/>
      <c r="F365" s="14"/>
      <c r="G365" s="14"/>
      <c r="H365" s="14"/>
      <c r="I365" s="14"/>
      <c r="J365" s="14"/>
      <c r="K365" s="14"/>
      <c r="L365" s="14"/>
      <c r="M365" s="14"/>
      <c r="N365" s="14"/>
      <c r="O365" s="14"/>
      <c r="P365" s="14"/>
      <c r="Q365" s="14"/>
    </row>
    <row r="366" spans="3:17" s="11" customFormat="1" x14ac:dyDescent="0.3">
      <c r="C366" s="78"/>
      <c r="E366" s="14"/>
      <c r="F366" s="14"/>
      <c r="G366" s="14"/>
      <c r="H366" s="14"/>
      <c r="I366" s="14"/>
      <c r="J366" s="14"/>
      <c r="K366" s="14"/>
      <c r="L366" s="14"/>
      <c r="M366" s="14"/>
      <c r="N366" s="14"/>
      <c r="O366" s="14"/>
      <c r="P366" s="14"/>
      <c r="Q366" s="14"/>
    </row>
    <row r="367" spans="3:17" s="11" customFormat="1" x14ac:dyDescent="0.3">
      <c r="C367" s="78"/>
      <c r="E367" s="14"/>
      <c r="F367" s="14"/>
      <c r="G367" s="14"/>
      <c r="H367" s="14"/>
      <c r="I367" s="14"/>
      <c r="J367" s="14"/>
      <c r="K367" s="14"/>
      <c r="L367" s="14"/>
      <c r="M367" s="14"/>
      <c r="N367" s="14"/>
      <c r="O367" s="14"/>
      <c r="P367" s="14"/>
      <c r="Q367" s="14"/>
    </row>
    <row r="368" spans="3:17" s="11" customFormat="1" x14ac:dyDescent="0.3">
      <c r="C368" s="78"/>
      <c r="E368" s="14"/>
      <c r="F368" s="14"/>
      <c r="G368" s="14"/>
      <c r="H368" s="14"/>
      <c r="I368" s="14"/>
      <c r="J368" s="14"/>
      <c r="K368" s="14"/>
      <c r="L368" s="14"/>
      <c r="M368" s="14"/>
      <c r="N368" s="14"/>
      <c r="O368" s="14"/>
      <c r="P368" s="14"/>
      <c r="Q368" s="14"/>
    </row>
    <row r="369" spans="3:17" s="11" customFormat="1" x14ac:dyDescent="0.3">
      <c r="C369" s="78"/>
      <c r="E369" s="14"/>
      <c r="F369" s="14"/>
      <c r="G369" s="14"/>
      <c r="H369" s="14"/>
      <c r="I369" s="14"/>
      <c r="J369" s="14"/>
      <c r="K369" s="14"/>
      <c r="L369" s="14"/>
      <c r="M369" s="14"/>
      <c r="N369" s="14"/>
      <c r="O369" s="14"/>
      <c r="P369" s="14"/>
      <c r="Q369" s="14"/>
    </row>
    <row r="370" spans="3:17" s="11" customFormat="1" x14ac:dyDescent="0.3">
      <c r="C370" s="78"/>
      <c r="E370" s="14"/>
      <c r="F370" s="14"/>
      <c r="G370" s="14"/>
      <c r="H370" s="14"/>
      <c r="I370" s="14"/>
      <c r="J370" s="14"/>
      <c r="K370" s="14"/>
      <c r="L370" s="14"/>
      <c r="M370" s="14"/>
      <c r="N370" s="14"/>
      <c r="O370" s="14"/>
      <c r="P370" s="14"/>
      <c r="Q370" s="14"/>
    </row>
    <row r="371" spans="3:17" s="11" customFormat="1" x14ac:dyDescent="0.3">
      <c r="C371" s="78"/>
      <c r="E371" s="14"/>
      <c r="F371" s="14"/>
      <c r="G371" s="14"/>
      <c r="H371" s="14"/>
      <c r="I371" s="14"/>
      <c r="J371" s="14"/>
      <c r="K371" s="14"/>
      <c r="L371" s="14"/>
      <c r="M371" s="14"/>
      <c r="N371" s="14"/>
      <c r="O371" s="14"/>
      <c r="P371" s="14"/>
      <c r="Q371" s="14"/>
    </row>
    <row r="372" spans="3:17" s="11" customFormat="1" x14ac:dyDescent="0.3">
      <c r="C372" s="78"/>
      <c r="E372" s="14"/>
      <c r="F372" s="14"/>
      <c r="G372" s="14"/>
      <c r="H372" s="14"/>
      <c r="I372" s="14"/>
      <c r="J372" s="14"/>
      <c r="K372" s="14"/>
      <c r="L372" s="14"/>
      <c r="M372" s="14"/>
      <c r="N372" s="14"/>
      <c r="O372" s="14"/>
      <c r="P372" s="14"/>
      <c r="Q372" s="14"/>
    </row>
    <row r="373" spans="3:17" s="11" customFormat="1" x14ac:dyDescent="0.3">
      <c r="C373" s="78"/>
      <c r="E373" s="14"/>
      <c r="F373" s="14"/>
      <c r="G373" s="14"/>
      <c r="H373" s="14"/>
      <c r="I373" s="14"/>
      <c r="J373" s="14"/>
      <c r="K373" s="14"/>
      <c r="L373" s="14"/>
      <c r="M373" s="14"/>
      <c r="N373" s="14"/>
      <c r="O373" s="14"/>
      <c r="P373" s="14"/>
      <c r="Q373" s="14"/>
    </row>
    <row r="374" spans="3:17" s="11" customFormat="1" x14ac:dyDescent="0.3">
      <c r="C374" s="78"/>
      <c r="E374" s="14"/>
      <c r="F374" s="14"/>
      <c r="G374" s="14"/>
      <c r="H374" s="14"/>
      <c r="I374" s="14"/>
      <c r="J374" s="14"/>
      <c r="K374" s="14"/>
      <c r="L374" s="14"/>
      <c r="M374" s="14"/>
      <c r="N374" s="14"/>
      <c r="O374" s="14"/>
      <c r="P374" s="14"/>
      <c r="Q374" s="14"/>
    </row>
    <row r="375" spans="3:17" s="11" customFormat="1" x14ac:dyDescent="0.3">
      <c r="C375" s="78"/>
      <c r="E375" s="14"/>
      <c r="F375" s="14"/>
      <c r="G375" s="14"/>
      <c r="H375" s="14"/>
      <c r="I375" s="14"/>
      <c r="J375" s="14"/>
      <c r="K375" s="14"/>
      <c r="L375" s="14"/>
      <c r="M375" s="14"/>
      <c r="N375" s="14"/>
      <c r="O375" s="14"/>
      <c r="P375" s="14"/>
      <c r="Q375" s="14"/>
    </row>
    <row r="376" spans="3:17" s="11" customFormat="1" x14ac:dyDescent="0.3">
      <c r="C376" s="78"/>
      <c r="E376" s="14"/>
      <c r="F376" s="14"/>
      <c r="G376" s="14"/>
      <c r="H376" s="14"/>
      <c r="I376" s="14"/>
      <c r="J376" s="14"/>
      <c r="K376" s="14"/>
      <c r="L376" s="14"/>
      <c r="M376" s="14"/>
      <c r="N376" s="14"/>
      <c r="O376" s="14"/>
      <c r="P376" s="14"/>
      <c r="Q376" s="14"/>
    </row>
    <row r="377" spans="3:17" s="11" customFormat="1" x14ac:dyDescent="0.3">
      <c r="C377" s="78"/>
      <c r="E377" s="14"/>
      <c r="F377" s="14"/>
      <c r="G377" s="14"/>
      <c r="H377" s="14"/>
      <c r="I377" s="14"/>
      <c r="J377" s="14"/>
      <c r="K377" s="14"/>
      <c r="L377" s="14"/>
      <c r="M377" s="14"/>
      <c r="N377" s="14"/>
      <c r="O377" s="14"/>
      <c r="P377" s="14"/>
      <c r="Q377" s="14"/>
    </row>
    <row r="378" spans="3:17" s="11" customFormat="1" x14ac:dyDescent="0.3">
      <c r="C378" s="78"/>
      <c r="E378" s="14"/>
      <c r="F378" s="14"/>
      <c r="G378" s="14"/>
      <c r="H378" s="14"/>
      <c r="I378" s="14"/>
      <c r="J378" s="14"/>
      <c r="K378" s="14"/>
      <c r="L378" s="14"/>
      <c r="M378" s="14"/>
      <c r="N378" s="14"/>
      <c r="O378" s="14"/>
      <c r="P378" s="14"/>
      <c r="Q378" s="14"/>
    </row>
    <row r="379" spans="3:17" s="11" customFormat="1" x14ac:dyDescent="0.3">
      <c r="C379" s="78"/>
      <c r="E379" s="14"/>
      <c r="F379" s="14"/>
      <c r="G379" s="14"/>
      <c r="H379" s="14"/>
      <c r="I379" s="14"/>
      <c r="J379" s="14"/>
      <c r="K379" s="14"/>
      <c r="L379" s="14"/>
      <c r="M379" s="14"/>
      <c r="N379" s="14"/>
      <c r="O379" s="14"/>
      <c r="P379" s="14"/>
      <c r="Q379" s="14"/>
    </row>
    <row r="380" spans="3:17" s="11" customFormat="1" x14ac:dyDescent="0.3">
      <c r="C380" s="78"/>
      <c r="E380" s="14"/>
      <c r="F380" s="14"/>
      <c r="G380" s="14"/>
      <c r="H380" s="14"/>
      <c r="I380" s="14"/>
      <c r="J380" s="14"/>
      <c r="K380" s="14"/>
      <c r="L380" s="14"/>
      <c r="M380" s="14"/>
      <c r="N380" s="14"/>
      <c r="O380" s="14"/>
      <c r="P380" s="14"/>
      <c r="Q380" s="14"/>
    </row>
    <row r="381" spans="3:17" s="11" customFormat="1" x14ac:dyDescent="0.3">
      <c r="C381" s="78"/>
      <c r="E381" s="14"/>
      <c r="F381" s="14"/>
      <c r="G381" s="14"/>
      <c r="H381" s="14"/>
      <c r="I381" s="14"/>
      <c r="J381" s="14"/>
      <c r="K381" s="14"/>
      <c r="L381" s="14"/>
      <c r="M381" s="14"/>
      <c r="N381" s="14"/>
      <c r="O381" s="14"/>
      <c r="P381" s="14"/>
      <c r="Q381" s="14"/>
    </row>
    <row r="382" spans="3:17" s="11" customFormat="1" x14ac:dyDescent="0.3">
      <c r="C382" s="78"/>
      <c r="E382" s="14"/>
      <c r="F382" s="14"/>
      <c r="G382" s="14"/>
      <c r="H382" s="14"/>
      <c r="I382" s="14"/>
      <c r="J382" s="14"/>
      <c r="K382" s="14"/>
      <c r="L382" s="14"/>
      <c r="M382" s="14"/>
      <c r="N382" s="14"/>
      <c r="O382" s="14"/>
      <c r="P382" s="14"/>
      <c r="Q382" s="14"/>
    </row>
    <row r="383" spans="3:17" s="11" customFormat="1" x14ac:dyDescent="0.3">
      <c r="C383" s="78"/>
      <c r="E383" s="14"/>
      <c r="F383" s="14"/>
      <c r="G383" s="14"/>
      <c r="H383" s="14"/>
      <c r="I383" s="14"/>
      <c r="J383" s="14"/>
      <c r="K383" s="14"/>
      <c r="L383" s="14"/>
      <c r="M383" s="14"/>
      <c r="N383" s="14"/>
      <c r="O383" s="14"/>
      <c r="P383" s="14"/>
      <c r="Q383" s="14"/>
    </row>
    <row r="384" spans="3:17" s="11" customFormat="1" x14ac:dyDescent="0.3">
      <c r="C384" s="78"/>
      <c r="E384" s="14"/>
      <c r="F384" s="14"/>
      <c r="G384" s="14"/>
      <c r="H384" s="14"/>
      <c r="I384" s="14"/>
      <c r="J384" s="14"/>
      <c r="K384" s="14"/>
      <c r="L384" s="14"/>
      <c r="M384" s="14"/>
      <c r="N384" s="14"/>
      <c r="O384" s="14"/>
      <c r="P384" s="14"/>
      <c r="Q384" s="14"/>
    </row>
    <row r="385" spans="3:17" s="11" customFormat="1" x14ac:dyDescent="0.3">
      <c r="C385" s="78"/>
      <c r="E385" s="14"/>
      <c r="F385" s="14"/>
      <c r="G385" s="14"/>
      <c r="H385" s="14"/>
      <c r="I385" s="14"/>
      <c r="J385" s="14"/>
      <c r="K385" s="14"/>
      <c r="L385" s="14"/>
      <c r="M385" s="14"/>
      <c r="N385" s="14"/>
      <c r="O385" s="14"/>
      <c r="P385" s="14"/>
      <c r="Q385" s="14"/>
    </row>
    <row r="386" spans="3:17" s="11" customFormat="1" x14ac:dyDescent="0.3">
      <c r="C386" s="78"/>
      <c r="E386" s="14"/>
      <c r="F386" s="14"/>
      <c r="G386" s="14"/>
      <c r="H386" s="14"/>
      <c r="I386" s="14"/>
      <c r="J386" s="14"/>
      <c r="K386" s="14"/>
      <c r="L386" s="14"/>
      <c r="M386" s="14"/>
      <c r="N386" s="14"/>
      <c r="O386" s="14"/>
      <c r="P386" s="14"/>
      <c r="Q386" s="14"/>
    </row>
    <row r="387" spans="3:17" s="11" customFormat="1" x14ac:dyDescent="0.3">
      <c r="C387" s="78"/>
      <c r="E387" s="14"/>
      <c r="F387" s="14"/>
      <c r="G387" s="14"/>
      <c r="H387" s="14"/>
      <c r="I387" s="14"/>
      <c r="J387" s="14"/>
      <c r="K387" s="14"/>
      <c r="L387" s="14"/>
      <c r="M387" s="14"/>
      <c r="N387" s="14"/>
      <c r="O387" s="14"/>
      <c r="P387" s="14"/>
      <c r="Q387" s="14"/>
    </row>
    <row r="388" spans="3:17" s="11" customFormat="1" x14ac:dyDescent="0.3">
      <c r="C388" s="78"/>
      <c r="E388" s="14"/>
      <c r="F388" s="14"/>
      <c r="G388" s="14"/>
      <c r="H388" s="14"/>
      <c r="I388" s="14"/>
      <c r="J388" s="14"/>
      <c r="K388" s="14"/>
      <c r="L388" s="14"/>
      <c r="M388" s="14"/>
      <c r="N388" s="14"/>
      <c r="O388" s="14"/>
      <c r="P388" s="14"/>
      <c r="Q388" s="14"/>
    </row>
    <row r="389" spans="3:17" s="11" customFormat="1" x14ac:dyDescent="0.3">
      <c r="C389" s="78"/>
      <c r="E389" s="14"/>
      <c r="F389" s="14"/>
      <c r="G389" s="14"/>
      <c r="H389" s="14"/>
      <c r="I389" s="14"/>
      <c r="J389" s="14"/>
      <c r="K389" s="14"/>
      <c r="L389" s="14"/>
      <c r="M389" s="14"/>
      <c r="N389" s="14"/>
      <c r="O389" s="14"/>
      <c r="P389" s="14"/>
      <c r="Q389" s="14"/>
    </row>
    <row r="390" spans="3:17" s="11" customFormat="1" x14ac:dyDescent="0.3">
      <c r="C390" s="78"/>
      <c r="E390" s="14"/>
      <c r="F390" s="14"/>
      <c r="G390" s="14"/>
      <c r="H390" s="14"/>
      <c r="I390" s="14"/>
      <c r="J390" s="14"/>
      <c r="K390" s="14"/>
      <c r="L390" s="14"/>
      <c r="M390" s="14"/>
      <c r="N390" s="14"/>
      <c r="O390" s="14"/>
      <c r="P390" s="14"/>
      <c r="Q390" s="14"/>
    </row>
    <row r="391" spans="3:17" s="11" customFormat="1" x14ac:dyDescent="0.3">
      <c r="C391" s="78"/>
      <c r="E391" s="14"/>
      <c r="F391" s="14"/>
      <c r="G391" s="14"/>
      <c r="H391" s="14"/>
      <c r="I391" s="14"/>
      <c r="J391" s="14"/>
      <c r="K391" s="14"/>
      <c r="L391" s="14"/>
      <c r="M391" s="14"/>
      <c r="N391" s="14"/>
      <c r="O391" s="14"/>
      <c r="P391" s="14"/>
      <c r="Q391" s="14"/>
    </row>
    <row r="392" spans="3:17" s="11" customFormat="1" x14ac:dyDescent="0.3">
      <c r="C392" s="78"/>
      <c r="E392" s="14"/>
      <c r="F392" s="14"/>
      <c r="G392" s="14"/>
      <c r="H392" s="14"/>
      <c r="I392" s="14"/>
      <c r="J392" s="14"/>
      <c r="K392" s="14"/>
      <c r="L392" s="14"/>
      <c r="M392" s="14"/>
      <c r="N392" s="14"/>
      <c r="O392" s="14"/>
      <c r="P392" s="14"/>
      <c r="Q392" s="14"/>
    </row>
    <row r="393" spans="3:17" s="11" customFormat="1" x14ac:dyDescent="0.3">
      <c r="C393" s="78"/>
      <c r="E393" s="14"/>
      <c r="F393" s="14"/>
      <c r="G393" s="14"/>
      <c r="H393" s="14"/>
      <c r="I393" s="14"/>
      <c r="J393" s="14"/>
      <c r="K393" s="14"/>
      <c r="L393" s="14"/>
      <c r="M393" s="14"/>
      <c r="N393" s="14"/>
      <c r="O393" s="14"/>
      <c r="P393" s="14"/>
      <c r="Q393" s="14"/>
    </row>
    <row r="394" spans="3:17" s="11" customFormat="1" x14ac:dyDescent="0.3">
      <c r="C394" s="78"/>
      <c r="E394" s="14"/>
      <c r="F394" s="14"/>
      <c r="G394" s="14"/>
      <c r="H394" s="14"/>
      <c r="I394" s="14"/>
      <c r="J394" s="14"/>
      <c r="K394" s="14"/>
      <c r="L394" s="14"/>
      <c r="M394" s="14"/>
      <c r="N394" s="14"/>
      <c r="O394" s="14"/>
      <c r="P394" s="14"/>
      <c r="Q394" s="14"/>
    </row>
    <row r="395" spans="3:17" s="11" customFormat="1" x14ac:dyDescent="0.3">
      <c r="C395" s="78"/>
      <c r="E395" s="14"/>
      <c r="F395" s="14"/>
      <c r="G395" s="14"/>
      <c r="H395" s="14"/>
      <c r="I395" s="14"/>
      <c r="J395" s="14"/>
      <c r="K395" s="14"/>
      <c r="L395" s="14"/>
      <c r="M395" s="14"/>
      <c r="N395" s="14"/>
      <c r="O395" s="14"/>
      <c r="P395" s="14"/>
      <c r="Q395" s="14"/>
    </row>
    <row r="396" spans="3:17" s="11" customFormat="1" x14ac:dyDescent="0.3">
      <c r="C396" s="78"/>
      <c r="E396" s="14"/>
      <c r="F396" s="14"/>
      <c r="G396" s="14"/>
      <c r="H396" s="14"/>
      <c r="I396" s="14"/>
      <c r="J396" s="14"/>
      <c r="K396" s="14"/>
      <c r="L396" s="14"/>
      <c r="M396" s="14"/>
      <c r="N396" s="14"/>
      <c r="O396" s="14"/>
      <c r="P396" s="14"/>
      <c r="Q396" s="14"/>
    </row>
    <row r="397" spans="3:17" s="11" customFormat="1" x14ac:dyDescent="0.3">
      <c r="C397" s="78"/>
      <c r="E397" s="14"/>
      <c r="F397" s="14"/>
      <c r="G397" s="14"/>
      <c r="H397" s="14"/>
      <c r="I397" s="14"/>
      <c r="J397" s="14"/>
      <c r="K397" s="14"/>
      <c r="L397" s="14"/>
      <c r="M397" s="14"/>
      <c r="N397" s="14"/>
      <c r="O397" s="14"/>
      <c r="P397" s="14"/>
      <c r="Q397" s="14"/>
    </row>
    <row r="398" spans="3:17" s="11" customFormat="1" x14ac:dyDescent="0.3">
      <c r="C398" s="78"/>
      <c r="E398" s="14"/>
      <c r="F398" s="14"/>
      <c r="G398" s="14"/>
      <c r="H398" s="14"/>
      <c r="I398" s="14"/>
      <c r="J398" s="14"/>
      <c r="K398" s="14"/>
      <c r="L398" s="14"/>
      <c r="M398" s="14"/>
      <c r="N398" s="14"/>
      <c r="O398" s="14"/>
      <c r="P398" s="14"/>
      <c r="Q398" s="14"/>
    </row>
    <row r="399" spans="3:17" s="11" customFormat="1" x14ac:dyDescent="0.3">
      <c r="C399" s="78"/>
      <c r="E399" s="14"/>
      <c r="F399" s="14"/>
      <c r="G399" s="14"/>
      <c r="H399" s="14"/>
      <c r="I399" s="14"/>
      <c r="J399" s="14"/>
      <c r="K399" s="14"/>
      <c r="L399" s="14"/>
      <c r="M399" s="14"/>
      <c r="N399" s="14"/>
      <c r="O399" s="14"/>
      <c r="P399" s="14"/>
      <c r="Q399" s="14"/>
    </row>
    <row r="400" spans="3:17" s="11" customFormat="1" x14ac:dyDescent="0.3">
      <c r="C400" s="78"/>
      <c r="E400" s="14"/>
      <c r="F400" s="14"/>
      <c r="G400" s="14"/>
      <c r="H400" s="14"/>
      <c r="I400" s="14"/>
      <c r="J400" s="14"/>
      <c r="K400" s="14"/>
      <c r="L400" s="14"/>
      <c r="M400" s="14"/>
      <c r="N400" s="14"/>
      <c r="O400" s="14"/>
      <c r="P400" s="14"/>
      <c r="Q400" s="14"/>
    </row>
    <row r="401" spans="3:17" s="11" customFormat="1" x14ac:dyDescent="0.3">
      <c r="C401" s="78"/>
      <c r="E401" s="14"/>
      <c r="F401" s="14"/>
      <c r="G401" s="14"/>
      <c r="H401" s="14"/>
      <c r="I401" s="14"/>
      <c r="J401" s="14"/>
      <c r="K401" s="14"/>
      <c r="L401" s="14"/>
      <c r="M401" s="14"/>
      <c r="N401" s="14"/>
      <c r="O401" s="14"/>
      <c r="P401" s="14"/>
      <c r="Q401" s="14"/>
    </row>
    <row r="402" spans="3:17" s="11" customFormat="1" x14ac:dyDescent="0.3">
      <c r="C402" s="78"/>
      <c r="E402" s="14"/>
      <c r="F402" s="14"/>
      <c r="G402" s="14"/>
      <c r="H402" s="14"/>
      <c r="I402" s="14"/>
      <c r="J402" s="14"/>
      <c r="K402" s="14"/>
      <c r="L402" s="14"/>
      <c r="M402" s="14"/>
      <c r="N402" s="14"/>
      <c r="O402" s="14"/>
      <c r="P402" s="14"/>
      <c r="Q402" s="14"/>
    </row>
    <row r="403" spans="3:17" s="11" customFormat="1" x14ac:dyDescent="0.3">
      <c r="C403" s="78"/>
      <c r="E403" s="14"/>
      <c r="F403" s="14"/>
      <c r="G403" s="14"/>
      <c r="H403" s="14"/>
      <c r="I403" s="14"/>
      <c r="J403" s="14"/>
      <c r="K403" s="14"/>
      <c r="L403" s="14"/>
      <c r="M403" s="14"/>
      <c r="N403" s="14"/>
      <c r="O403" s="14"/>
      <c r="P403" s="14"/>
      <c r="Q403" s="14"/>
    </row>
    <row r="404" spans="3:17" s="11" customFormat="1" x14ac:dyDescent="0.3">
      <c r="C404" s="78"/>
      <c r="E404" s="14"/>
      <c r="F404" s="14"/>
      <c r="G404" s="14"/>
      <c r="H404" s="14"/>
      <c r="I404" s="14"/>
      <c r="J404" s="14"/>
      <c r="K404" s="14"/>
      <c r="L404" s="14"/>
      <c r="M404" s="14"/>
      <c r="N404" s="14"/>
      <c r="O404" s="14"/>
      <c r="P404" s="14"/>
      <c r="Q404" s="14"/>
    </row>
    <row r="405" spans="3:17" s="11" customFormat="1" x14ac:dyDescent="0.3">
      <c r="C405" s="78"/>
      <c r="E405" s="14"/>
      <c r="F405" s="14"/>
      <c r="G405" s="14"/>
      <c r="H405" s="14"/>
      <c r="I405" s="14"/>
      <c r="J405" s="14"/>
      <c r="K405" s="14"/>
      <c r="L405" s="14"/>
      <c r="M405" s="14"/>
      <c r="N405" s="14"/>
      <c r="O405" s="14"/>
      <c r="P405" s="14"/>
      <c r="Q405" s="14"/>
    </row>
    <row r="406" spans="3:17" s="11" customFormat="1" x14ac:dyDescent="0.3">
      <c r="C406" s="78"/>
      <c r="E406" s="14"/>
      <c r="F406" s="14"/>
      <c r="G406" s="14"/>
      <c r="H406" s="14"/>
      <c r="I406" s="14"/>
      <c r="J406" s="14"/>
      <c r="K406" s="14"/>
      <c r="L406" s="14"/>
      <c r="M406" s="14"/>
      <c r="N406" s="14"/>
      <c r="O406" s="14"/>
      <c r="P406" s="14"/>
      <c r="Q406" s="14"/>
    </row>
    <row r="407" spans="3:17" s="11" customFormat="1" x14ac:dyDescent="0.3">
      <c r="C407" s="78"/>
      <c r="E407" s="14"/>
      <c r="F407" s="14"/>
      <c r="G407" s="14"/>
      <c r="H407" s="14"/>
      <c r="I407" s="14"/>
      <c r="J407" s="14"/>
      <c r="K407" s="14"/>
      <c r="L407" s="14"/>
      <c r="M407" s="14"/>
      <c r="N407" s="14"/>
      <c r="O407" s="14"/>
      <c r="P407" s="14"/>
      <c r="Q407" s="14"/>
    </row>
    <row r="408" spans="3:17" s="11" customFormat="1" x14ac:dyDescent="0.3">
      <c r="C408" s="78"/>
      <c r="E408" s="14"/>
      <c r="F408" s="14"/>
      <c r="G408" s="14"/>
      <c r="H408" s="14"/>
      <c r="I408" s="14"/>
      <c r="J408" s="14"/>
      <c r="K408" s="14"/>
      <c r="L408" s="14"/>
      <c r="M408" s="14"/>
      <c r="N408" s="14"/>
      <c r="O408" s="14"/>
      <c r="P408" s="14"/>
      <c r="Q408" s="14"/>
    </row>
    <row r="409" spans="3:17" s="11" customFormat="1" x14ac:dyDescent="0.3">
      <c r="C409" s="78"/>
      <c r="E409" s="14"/>
      <c r="F409" s="14"/>
      <c r="G409" s="14"/>
      <c r="H409" s="14"/>
      <c r="I409" s="14"/>
      <c r="J409" s="14"/>
      <c r="K409" s="14"/>
      <c r="L409" s="14"/>
      <c r="M409" s="14"/>
      <c r="N409" s="14"/>
      <c r="O409" s="14"/>
      <c r="P409" s="14"/>
      <c r="Q409" s="14"/>
    </row>
    <row r="410" spans="3:17" s="11" customFormat="1" x14ac:dyDescent="0.3">
      <c r="C410" s="78"/>
      <c r="E410" s="14"/>
      <c r="F410" s="14"/>
      <c r="G410" s="14"/>
      <c r="H410" s="14"/>
      <c r="I410" s="14"/>
      <c r="J410" s="14"/>
      <c r="K410" s="14"/>
      <c r="L410" s="14"/>
      <c r="M410" s="14"/>
      <c r="N410" s="14"/>
      <c r="O410" s="14"/>
      <c r="P410" s="14"/>
      <c r="Q410" s="14"/>
    </row>
    <row r="411" spans="3:17" s="11" customFormat="1" x14ac:dyDescent="0.3">
      <c r="C411" s="78"/>
      <c r="E411" s="14"/>
      <c r="F411" s="14"/>
      <c r="G411" s="14"/>
      <c r="H411" s="14"/>
      <c r="I411" s="14"/>
      <c r="J411" s="14"/>
      <c r="K411" s="14"/>
      <c r="L411" s="14"/>
      <c r="M411" s="14"/>
      <c r="N411" s="14"/>
      <c r="O411" s="14"/>
      <c r="P411" s="14"/>
      <c r="Q411" s="14"/>
    </row>
    <row r="412" spans="3:17" s="11" customFormat="1" x14ac:dyDescent="0.3">
      <c r="C412" s="78"/>
      <c r="E412" s="14"/>
      <c r="F412" s="14"/>
      <c r="G412" s="14"/>
      <c r="H412" s="14"/>
      <c r="I412" s="14"/>
      <c r="J412" s="14"/>
      <c r="K412" s="14"/>
      <c r="L412" s="14"/>
      <c r="M412" s="14"/>
      <c r="N412" s="14"/>
      <c r="O412" s="14"/>
      <c r="P412" s="14"/>
      <c r="Q412" s="14"/>
    </row>
    <row r="413" spans="3:17" s="11" customFormat="1" x14ac:dyDescent="0.3">
      <c r="C413" s="78"/>
      <c r="E413" s="14"/>
      <c r="F413" s="14"/>
      <c r="G413" s="14"/>
      <c r="H413" s="14"/>
      <c r="I413" s="14"/>
      <c r="J413" s="14"/>
      <c r="K413" s="14"/>
      <c r="L413" s="14"/>
      <c r="M413" s="14"/>
      <c r="N413" s="14"/>
      <c r="O413" s="14"/>
      <c r="P413" s="14"/>
      <c r="Q413" s="14"/>
    </row>
    <row r="414" spans="3:17" s="11" customFormat="1" x14ac:dyDescent="0.3">
      <c r="C414" s="78"/>
      <c r="E414" s="14"/>
      <c r="F414" s="14"/>
      <c r="G414" s="14"/>
      <c r="H414" s="14"/>
      <c r="I414" s="14"/>
      <c r="J414" s="14"/>
      <c r="K414" s="14"/>
      <c r="L414" s="14"/>
      <c r="M414" s="14"/>
      <c r="N414" s="14"/>
      <c r="O414" s="14"/>
      <c r="P414" s="14"/>
      <c r="Q414" s="14"/>
    </row>
    <row r="415" spans="3:17" s="11" customFormat="1" x14ac:dyDescent="0.3">
      <c r="C415" s="78"/>
      <c r="E415" s="14"/>
      <c r="F415" s="14"/>
      <c r="G415" s="14"/>
      <c r="H415" s="14"/>
      <c r="I415" s="14"/>
      <c r="J415" s="14"/>
      <c r="K415" s="14"/>
      <c r="L415" s="14"/>
      <c r="M415" s="14"/>
      <c r="N415" s="14"/>
      <c r="O415" s="14"/>
      <c r="P415" s="14"/>
      <c r="Q415" s="14"/>
    </row>
    <row r="416" spans="3:17" s="11" customFormat="1" x14ac:dyDescent="0.3">
      <c r="C416" s="78"/>
      <c r="E416" s="14"/>
      <c r="F416" s="14"/>
      <c r="G416" s="14"/>
      <c r="H416" s="14"/>
      <c r="I416" s="14"/>
      <c r="J416" s="14"/>
      <c r="K416" s="14"/>
      <c r="L416" s="14"/>
      <c r="M416" s="14"/>
      <c r="N416" s="14"/>
      <c r="O416" s="14"/>
      <c r="P416" s="14"/>
      <c r="Q416" s="14"/>
    </row>
    <row r="417" spans="3:17" s="11" customFormat="1" x14ac:dyDescent="0.3">
      <c r="C417" s="78"/>
      <c r="E417" s="14"/>
      <c r="F417" s="14"/>
      <c r="G417" s="14"/>
      <c r="H417" s="14"/>
      <c r="I417" s="14"/>
      <c r="J417" s="14"/>
      <c r="K417" s="14"/>
      <c r="L417" s="14"/>
      <c r="M417" s="14"/>
      <c r="N417" s="14"/>
      <c r="O417" s="14"/>
      <c r="P417" s="14"/>
      <c r="Q417" s="14"/>
    </row>
    <row r="418" spans="3:17" s="11" customFormat="1" x14ac:dyDescent="0.3">
      <c r="C418" s="78"/>
      <c r="E418" s="14"/>
      <c r="F418" s="14"/>
      <c r="G418" s="14"/>
      <c r="H418" s="14"/>
      <c r="I418" s="14"/>
      <c r="J418" s="14"/>
      <c r="K418" s="14"/>
      <c r="L418" s="14"/>
      <c r="M418" s="14"/>
      <c r="N418" s="14"/>
      <c r="O418" s="14"/>
      <c r="P418" s="14"/>
      <c r="Q418" s="14"/>
    </row>
    <row r="419" spans="3:17" s="11" customFormat="1" x14ac:dyDescent="0.3">
      <c r="C419" s="78"/>
      <c r="E419" s="14"/>
      <c r="F419" s="14"/>
      <c r="G419" s="14"/>
      <c r="H419" s="14"/>
      <c r="I419" s="14"/>
      <c r="J419" s="14"/>
      <c r="K419" s="14"/>
      <c r="L419" s="14"/>
      <c r="M419" s="14"/>
      <c r="N419" s="14"/>
      <c r="O419" s="14"/>
      <c r="P419" s="14"/>
      <c r="Q419" s="14"/>
    </row>
    <row r="420" spans="3:17" s="11" customFormat="1" x14ac:dyDescent="0.3">
      <c r="C420" s="78"/>
      <c r="E420" s="14"/>
      <c r="F420" s="14"/>
      <c r="G420" s="14"/>
      <c r="H420" s="14"/>
      <c r="I420" s="14"/>
      <c r="J420" s="14"/>
      <c r="K420" s="14"/>
      <c r="L420" s="14"/>
      <c r="M420" s="14"/>
      <c r="N420" s="14"/>
      <c r="O420" s="14"/>
      <c r="P420" s="14"/>
      <c r="Q420" s="14"/>
    </row>
    <row r="421" spans="3:17" s="11" customFormat="1" x14ac:dyDescent="0.3">
      <c r="C421" s="78"/>
      <c r="E421" s="14"/>
      <c r="F421" s="14"/>
      <c r="G421" s="14"/>
      <c r="H421" s="14"/>
      <c r="I421" s="14"/>
      <c r="J421" s="14"/>
      <c r="K421" s="14"/>
      <c r="L421" s="14"/>
      <c r="M421" s="14"/>
      <c r="N421" s="14"/>
      <c r="O421" s="14"/>
      <c r="P421" s="14"/>
      <c r="Q421" s="14"/>
    </row>
    <row r="422" spans="3:17" s="11" customFormat="1" x14ac:dyDescent="0.3">
      <c r="C422" s="78"/>
      <c r="E422" s="14"/>
      <c r="F422" s="14"/>
      <c r="G422" s="14"/>
      <c r="H422" s="14"/>
      <c r="I422" s="14"/>
      <c r="J422" s="14"/>
      <c r="K422" s="14"/>
      <c r="L422" s="14"/>
      <c r="M422" s="14"/>
      <c r="N422" s="14"/>
      <c r="O422" s="14"/>
      <c r="P422" s="14"/>
      <c r="Q422" s="14"/>
    </row>
    <row r="423" spans="3:17" s="11" customFormat="1" x14ac:dyDescent="0.3">
      <c r="C423" s="78"/>
      <c r="E423" s="14"/>
      <c r="F423" s="14"/>
      <c r="G423" s="14"/>
      <c r="H423" s="14"/>
      <c r="I423" s="14"/>
      <c r="J423" s="14"/>
      <c r="K423" s="14"/>
      <c r="L423" s="14"/>
      <c r="M423" s="14"/>
      <c r="N423" s="14"/>
      <c r="O423" s="14"/>
      <c r="P423" s="14"/>
      <c r="Q423" s="14"/>
    </row>
    <row r="424" spans="3:17" s="11" customFormat="1" x14ac:dyDescent="0.3">
      <c r="C424" s="78"/>
      <c r="E424" s="14"/>
      <c r="F424" s="14"/>
      <c r="G424" s="14"/>
      <c r="H424" s="14"/>
      <c r="I424" s="14"/>
      <c r="J424" s="14"/>
      <c r="K424" s="14"/>
      <c r="L424" s="14"/>
      <c r="M424" s="14"/>
      <c r="N424" s="14"/>
      <c r="O424" s="14"/>
      <c r="P424" s="14"/>
      <c r="Q424" s="14"/>
    </row>
    <row r="425" spans="3:17" s="11" customFormat="1" x14ac:dyDescent="0.3">
      <c r="C425" s="78"/>
      <c r="E425" s="14"/>
      <c r="F425" s="14"/>
      <c r="G425" s="14"/>
      <c r="H425" s="14"/>
      <c r="I425" s="14"/>
      <c r="J425" s="14"/>
      <c r="K425" s="14"/>
      <c r="L425" s="14"/>
      <c r="M425" s="14"/>
      <c r="N425" s="14"/>
      <c r="O425" s="14"/>
      <c r="P425" s="14"/>
      <c r="Q425" s="14"/>
    </row>
    <row r="426" spans="3:17" s="11" customFormat="1" x14ac:dyDescent="0.3">
      <c r="C426" s="78"/>
      <c r="E426" s="14"/>
      <c r="F426" s="14"/>
      <c r="G426" s="14"/>
      <c r="H426" s="14"/>
      <c r="I426" s="14"/>
      <c r="J426" s="14"/>
      <c r="K426" s="14"/>
      <c r="L426" s="14"/>
      <c r="M426" s="14"/>
      <c r="N426" s="14"/>
      <c r="O426" s="14"/>
      <c r="P426" s="14"/>
      <c r="Q426" s="14"/>
    </row>
    <row r="427" spans="3:17" s="11" customFormat="1" x14ac:dyDescent="0.3">
      <c r="C427" s="78"/>
      <c r="E427" s="14"/>
      <c r="F427" s="14"/>
      <c r="G427" s="14"/>
      <c r="H427" s="14"/>
      <c r="I427" s="14"/>
      <c r="J427" s="14"/>
      <c r="K427" s="14"/>
      <c r="L427" s="14"/>
      <c r="M427" s="14"/>
      <c r="N427" s="14"/>
      <c r="O427" s="14"/>
      <c r="P427" s="14"/>
      <c r="Q427" s="14"/>
    </row>
    <row r="428" spans="3:17" s="11" customFormat="1" x14ac:dyDescent="0.3">
      <c r="C428" s="78"/>
      <c r="E428" s="14"/>
      <c r="F428" s="14"/>
      <c r="G428" s="14"/>
      <c r="H428" s="14"/>
      <c r="I428" s="14"/>
      <c r="J428" s="14"/>
      <c r="K428" s="14"/>
      <c r="L428" s="14"/>
      <c r="M428" s="14"/>
      <c r="N428" s="14"/>
      <c r="O428" s="14"/>
      <c r="P428" s="14"/>
      <c r="Q428" s="14"/>
    </row>
    <row r="429" spans="3:17" s="11" customFormat="1" x14ac:dyDescent="0.3">
      <c r="C429" s="78"/>
      <c r="E429" s="14"/>
      <c r="F429" s="14"/>
      <c r="G429" s="14"/>
      <c r="H429" s="14"/>
      <c r="I429" s="14"/>
      <c r="J429" s="14"/>
      <c r="K429" s="14"/>
      <c r="L429" s="14"/>
      <c r="M429" s="14"/>
      <c r="N429" s="14"/>
      <c r="O429" s="14"/>
      <c r="P429" s="14"/>
      <c r="Q429" s="14"/>
    </row>
    <row r="430" spans="3:17" s="11" customFormat="1" x14ac:dyDescent="0.3">
      <c r="C430" s="78"/>
      <c r="E430" s="14"/>
      <c r="F430" s="14"/>
      <c r="G430" s="14"/>
      <c r="H430" s="14"/>
      <c r="I430" s="14"/>
      <c r="J430" s="14"/>
      <c r="K430" s="14"/>
      <c r="L430" s="14"/>
      <c r="M430" s="14"/>
      <c r="N430" s="14"/>
      <c r="O430" s="14"/>
      <c r="P430" s="14"/>
      <c r="Q430" s="14"/>
    </row>
    <row r="431" spans="3:17" s="11" customFormat="1" x14ac:dyDescent="0.3">
      <c r="C431" s="78"/>
      <c r="E431" s="14"/>
      <c r="F431" s="14"/>
      <c r="G431" s="14"/>
      <c r="H431" s="14"/>
      <c r="I431" s="14"/>
      <c r="J431" s="14"/>
      <c r="K431" s="14"/>
      <c r="L431" s="14"/>
      <c r="M431" s="14"/>
      <c r="N431" s="14"/>
      <c r="O431" s="14"/>
      <c r="P431" s="14"/>
      <c r="Q431" s="14"/>
    </row>
    <row r="432" spans="3:17" s="11" customFormat="1" x14ac:dyDescent="0.3">
      <c r="C432" s="78"/>
      <c r="E432" s="14"/>
      <c r="F432" s="14"/>
      <c r="G432" s="14"/>
      <c r="H432" s="14"/>
      <c r="I432" s="14"/>
      <c r="J432" s="14"/>
      <c r="K432" s="14"/>
      <c r="L432" s="14"/>
      <c r="M432" s="14"/>
      <c r="N432" s="14"/>
      <c r="O432" s="14"/>
      <c r="P432" s="14"/>
      <c r="Q432" s="14"/>
    </row>
    <row r="433" spans="3:17" s="11" customFormat="1" x14ac:dyDescent="0.3">
      <c r="C433" s="78"/>
      <c r="E433" s="14"/>
      <c r="F433" s="14"/>
      <c r="G433" s="14"/>
      <c r="H433" s="14"/>
      <c r="I433" s="14"/>
      <c r="J433" s="14"/>
      <c r="K433" s="14"/>
      <c r="L433" s="14"/>
      <c r="M433" s="14"/>
      <c r="N433" s="14"/>
      <c r="O433" s="14"/>
      <c r="P433" s="14"/>
      <c r="Q433" s="14"/>
    </row>
    <row r="434" spans="3:17" s="11" customFormat="1" x14ac:dyDescent="0.3">
      <c r="C434" s="78"/>
      <c r="E434" s="14"/>
      <c r="F434" s="14"/>
      <c r="G434" s="14"/>
      <c r="H434" s="14"/>
      <c r="I434" s="14"/>
      <c r="J434" s="14"/>
      <c r="K434" s="14"/>
      <c r="L434" s="14"/>
      <c r="M434" s="14"/>
      <c r="N434" s="14"/>
      <c r="O434" s="14"/>
      <c r="P434" s="14"/>
      <c r="Q434" s="14"/>
    </row>
    <row r="435" spans="3:17" s="11" customFormat="1" x14ac:dyDescent="0.3">
      <c r="C435" s="78"/>
      <c r="E435" s="14"/>
      <c r="F435" s="14"/>
      <c r="G435" s="14"/>
      <c r="H435" s="14"/>
      <c r="I435" s="14"/>
      <c r="J435" s="14"/>
      <c r="K435" s="14"/>
      <c r="L435" s="14"/>
      <c r="M435" s="14"/>
      <c r="N435" s="14"/>
      <c r="O435" s="14"/>
      <c r="P435" s="14"/>
      <c r="Q435" s="14"/>
    </row>
    <row r="436" spans="3:17" s="11" customFormat="1" x14ac:dyDescent="0.3">
      <c r="C436" s="78"/>
      <c r="E436" s="14"/>
      <c r="F436" s="14"/>
      <c r="G436" s="14"/>
      <c r="H436" s="14"/>
      <c r="I436" s="14"/>
      <c r="J436" s="14"/>
      <c r="K436" s="14"/>
      <c r="L436" s="14"/>
      <c r="M436" s="14"/>
      <c r="N436" s="14"/>
      <c r="O436" s="14"/>
      <c r="P436" s="14"/>
      <c r="Q436" s="14"/>
    </row>
    <row r="437" spans="3:17" s="11" customFormat="1" x14ac:dyDescent="0.3">
      <c r="C437" s="78"/>
      <c r="E437" s="14"/>
      <c r="F437" s="14"/>
      <c r="G437" s="14"/>
      <c r="H437" s="14"/>
      <c r="I437" s="14"/>
      <c r="J437" s="14"/>
      <c r="K437" s="14"/>
      <c r="L437" s="14"/>
      <c r="M437" s="14"/>
      <c r="N437" s="14"/>
      <c r="O437" s="14"/>
      <c r="P437" s="14"/>
      <c r="Q437" s="14"/>
    </row>
    <row r="438" spans="3:17" s="11" customFormat="1" x14ac:dyDescent="0.3">
      <c r="C438" s="78"/>
      <c r="E438" s="14"/>
      <c r="F438" s="14"/>
      <c r="G438" s="14"/>
      <c r="H438" s="14"/>
      <c r="I438" s="14"/>
      <c r="J438" s="14"/>
      <c r="K438" s="14"/>
      <c r="L438" s="14"/>
      <c r="M438" s="14"/>
      <c r="N438" s="14"/>
      <c r="O438" s="14"/>
      <c r="P438" s="14"/>
      <c r="Q438" s="14"/>
    </row>
    <row r="439" spans="3:17" s="11" customFormat="1" x14ac:dyDescent="0.3">
      <c r="C439" s="78"/>
      <c r="E439" s="14"/>
      <c r="F439" s="14"/>
      <c r="G439" s="14"/>
      <c r="H439" s="14"/>
      <c r="I439" s="14"/>
      <c r="J439" s="14"/>
      <c r="K439" s="14"/>
      <c r="L439" s="14"/>
      <c r="M439" s="14"/>
      <c r="N439" s="14"/>
      <c r="O439" s="14"/>
      <c r="P439" s="14"/>
      <c r="Q439" s="14"/>
    </row>
    <row r="440" spans="3:17" s="11" customFormat="1" x14ac:dyDescent="0.3">
      <c r="C440" s="78"/>
      <c r="E440" s="14"/>
      <c r="F440" s="14"/>
      <c r="G440" s="14"/>
      <c r="H440" s="14"/>
      <c r="I440" s="14"/>
      <c r="J440" s="14"/>
      <c r="K440" s="14"/>
      <c r="L440" s="14"/>
      <c r="M440" s="14"/>
      <c r="N440" s="14"/>
      <c r="O440" s="14"/>
      <c r="P440" s="14"/>
      <c r="Q440" s="14"/>
    </row>
    <row r="441" spans="3:17" s="11" customFormat="1" x14ac:dyDescent="0.3">
      <c r="C441" s="78"/>
      <c r="E441" s="14"/>
      <c r="F441" s="14"/>
      <c r="G441" s="14"/>
      <c r="H441" s="14"/>
      <c r="I441" s="14"/>
      <c r="J441" s="14"/>
      <c r="K441" s="14"/>
      <c r="L441" s="14"/>
      <c r="M441" s="14"/>
      <c r="N441" s="14"/>
      <c r="O441" s="14"/>
      <c r="P441" s="14"/>
      <c r="Q441" s="14"/>
    </row>
    <row r="442" spans="3:17" s="11" customFormat="1" x14ac:dyDescent="0.3">
      <c r="C442" s="78"/>
      <c r="E442" s="14"/>
      <c r="F442" s="14"/>
      <c r="G442" s="14"/>
      <c r="H442" s="14"/>
      <c r="I442" s="14"/>
      <c r="J442" s="14"/>
      <c r="K442" s="14"/>
      <c r="L442" s="14"/>
      <c r="M442" s="14"/>
      <c r="N442" s="14"/>
      <c r="O442" s="14"/>
      <c r="P442" s="14"/>
      <c r="Q442" s="14"/>
    </row>
    <row r="443" spans="3:17" s="11" customFormat="1" x14ac:dyDescent="0.3">
      <c r="C443" s="78"/>
      <c r="E443" s="14"/>
      <c r="F443" s="14"/>
      <c r="G443" s="14"/>
      <c r="H443" s="14"/>
      <c r="I443" s="14"/>
      <c r="J443" s="14"/>
      <c r="K443" s="14"/>
      <c r="L443" s="14"/>
      <c r="M443" s="14"/>
      <c r="N443" s="14"/>
      <c r="O443" s="14"/>
      <c r="P443" s="14"/>
      <c r="Q443" s="14"/>
    </row>
    <row r="444" spans="3:17" s="11" customFormat="1" x14ac:dyDescent="0.3">
      <c r="C444" s="78"/>
      <c r="E444" s="14"/>
      <c r="F444" s="14"/>
      <c r="G444" s="14"/>
      <c r="H444" s="14"/>
      <c r="I444" s="14"/>
      <c r="J444" s="14"/>
      <c r="K444" s="14"/>
      <c r="L444" s="14"/>
      <c r="M444" s="14"/>
      <c r="N444" s="14"/>
      <c r="O444" s="14"/>
      <c r="P444" s="14"/>
      <c r="Q444" s="14"/>
    </row>
    <row r="445" spans="3:17" s="11" customFormat="1" x14ac:dyDescent="0.3">
      <c r="C445" s="78"/>
      <c r="E445" s="14"/>
      <c r="F445" s="14"/>
      <c r="G445" s="14"/>
      <c r="H445" s="14"/>
      <c r="I445" s="14"/>
      <c r="J445" s="14"/>
      <c r="K445" s="14"/>
      <c r="L445" s="14"/>
      <c r="M445" s="14"/>
      <c r="N445" s="14"/>
      <c r="O445" s="14"/>
      <c r="P445" s="14"/>
      <c r="Q445" s="14"/>
    </row>
    <row r="446" spans="3:17" s="11" customFormat="1" x14ac:dyDescent="0.3">
      <c r="C446" s="78"/>
      <c r="E446" s="14"/>
      <c r="F446" s="14"/>
      <c r="G446" s="14"/>
      <c r="H446" s="14"/>
      <c r="I446" s="14"/>
      <c r="J446" s="14"/>
      <c r="K446" s="14"/>
      <c r="L446" s="14"/>
      <c r="M446" s="14"/>
      <c r="N446" s="14"/>
      <c r="O446" s="14"/>
      <c r="P446" s="14"/>
      <c r="Q446" s="14"/>
    </row>
    <row r="447" spans="3:17" s="11" customFormat="1" x14ac:dyDescent="0.3">
      <c r="C447" s="78"/>
      <c r="E447" s="14"/>
      <c r="F447" s="14"/>
      <c r="G447" s="14"/>
      <c r="H447" s="14"/>
      <c r="I447" s="14"/>
      <c r="J447" s="14"/>
      <c r="K447" s="14"/>
      <c r="L447" s="14"/>
      <c r="M447" s="14"/>
      <c r="N447" s="14"/>
      <c r="O447" s="14"/>
      <c r="P447" s="14"/>
      <c r="Q447" s="14"/>
    </row>
    <row r="448" spans="3:17" s="11" customFormat="1" x14ac:dyDescent="0.3">
      <c r="C448" s="78"/>
      <c r="E448" s="14"/>
      <c r="F448" s="14"/>
      <c r="G448" s="14"/>
      <c r="H448" s="14"/>
      <c r="I448" s="14"/>
      <c r="J448" s="14"/>
      <c r="K448" s="14"/>
      <c r="L448" s="14"/>
      <c r="M448" s="14"/>
      <c r="N448" s="14"/>
      <c r="O448" s="14"/>
      <c r="P448" s="14"/>
      <c r="Q448" s="14"/>
    </row>
    <row r="449" spans="3:17" s="11" customFormat="1" x14ac:dyDescent="0.3">
      <c r="C449" s="78"/>
      <c r="E449" s="14"/>
      <c r="F449" s="14"/>
      <c r="G449" s="14"/>
      <c r="H449" s="14"/>
      <c r="I449" s="14"/>
      <c r="J449" s="14"/>
      <c r="K449" s="14"/>
      <c r="L449" s="14"/>
      <c r="M449" s="14"/>
      <c r="N449" s="14"/>
      <c r="O449" s="14"/>
      <c r="P449" s="14"/>
      <c r="Q449" s="14"/>
    </row>
    <row r="450" spans="3:17" s="11" customFormat="1" x14ac:dyDescent="0.3">
      <c r="C450" s="78"/>
      <c r="E450" s="14"/>
      <c r="F450" s="14"/>
      <c r="G450" s="14"/>
      <c r="H450" s="14"/>
      <c r="I450" s="14"/>
      <c r="J450" s="14"/>
      <c r="K450" s="14"/>
      <c r="L450" s="14"/>
      <c r="M450" s="14"/>
      <c r="N450" s="14"/>
      <c r="O450" s="14"/>
      <c r="P450" s="14"/>
      <c r="Q450" s="14"/>
    </row>
    <row r="451" spans="3:17" s="11" customFormat="1" x14ac:dyDescent="0.3">
      <c r="C451" s="78"/>
      <c r="E451" s="14"/>
      <c r="F451" s="14"/>
      <c r="G451" s="14"/>
      <c r="H451" s="14"/>
      <c r="I451" s="14"/>
      <c r="J451" s="14"/>
      <c r="K451" s="14"/>
      <c r="L451" s="14"/>
      <c r="M451" s="14"/>
      <c r="N451" s="14"/>
      <c r="O451" s="14"/>
      <c r="P451" s="14"/>
      <c r="Q451" s="14"/>
    </row>
    <row r="452" spans="3:17" s="11" customFormat="1" x14ac:dyDescent="0.3">
      <c r="C452" s="78"/>
      <c r="E452" s="14"/>
      <c r="F452" s="14"/>
      <c r="G452" s="14"/>
      <c r="H452" s="14"/>
      <c r="I452" s="14"/>
      <c r="J452" s="14"/>
      <c r="K452" s="14"/>
      <c r="L452" s="14"/>
      <c r="M452" s="14"/>
      <c r="N452" s="14"/>
      <c r="O452" s="14"/>
      <c r="P452" s="14"/>
      <c r="Q452" s="14"/>
    </row>
    <row r="453" spans="3:17" s="11" customFormat="1" x14ac:dyDescent="0.3">
      <c r="C453" s="78"/>
      <c r="E453" s="14"/>
      <c r="F453" s="14"/>
      <c r="G453" s="14"/>
      <c r="H453" s="14"/>
      <c r="I453" s="14"/>
      <c r="J453" s="14"/>
      <c r="K453" s="14"/>
      <c r="L453" s="14"/>
      <c r="M453" s="14"/>
      <c r="N453" s="14"/>
      <c r="O453" s="14"/>
      <c r="P453" s="14"/>
      <c r="Q453" s="14"/>
    </row>
    <row r="454" spans="3:17" s="11" customFormat="1" x14ac:dyDescent="0.3">
      <c r="C454" s="78"/>
      <c r="E454" s="14"/>
      <c r="F454" s="14"/>
      <c r="G454" s="14"/>
      <c r="H454" s="14"/>
      <c r="I454" s="14"/>
      <c r="J454" s="14"/>
      <c r="K454" s="14"/>
      <c r="L454" s="14"/>
      <c r="M454" s="14"/>
      <c r="N454" s="14"/>
      <c r="O454" s="14"/>
      <c r="P454" s="14"/>
      <c r="Q454" s="14"/>
    </row>
    <row r="455" spans="3:17" s="11" customFormat="1" x14ac:dyDescent="0.3">
      <c r="C455" s="78"/>
      <c r="E455" s="14"/>
      <c r="F455" s="14"/>
      <c r="G455" s="14"/>
      <c r="H455" s="14"/>
      <c r="I455" s="14"/>
      <c r="J455" s="14"/>
      <c r="K455" s="14"/>
      <c r="L455" s="14"/>
      <c r="M455" s="14"/>
      <c r="N455" s="14"/>
      <c r="O455" s="14"/>
      <c r="P455" s="14"/>
      <c r="Q455" s="14"/>
    </row>
    <row r="456" spans="3:17" s="11" customFormat="1" x14ac:dyDescent="0.3">
      <c r="C456" s="78"/>
      <c r="E456" s="14"/>
      <c r="F456" s="14"/>
      <c r="G456" s="14"/>
      <c r="H456" s="14"/>
      <c r="I456" s="14"/>
      <c r="J456" s="14"/>
      <c r="K456" s="14"/>
      <c r="L456" s="14"/>
      <c r="M456" s="14"/>
      <c r="N456" s="14"/>
      <c r="O456" s="14"/>
      <c r="P456" s="14"/>
      <c r="Q456" s="14"/>
    </row>
    <row r="457" spans="3:17" s="11" customFormat="1" x14ac:dyDescent="0.3">
      <c r="C457" s="78"/>
      <c r="E457" s="14"/>
      <c r="F457" s="14"/>
      <c r="G457" s="14"/>
      <c r="H457" s="14"/>
      <c r="I457" s="14"/>
      <c r="J457" s="14"/>
      <c r="K457" s="14"/>
      <c r="L457" s="14"/>
      <c r="M457" s="14"/>
      <c r="N457" s="14"/>
      <c r="O457" s="14"/>
      <c r="P457" s="14"/>
      <c r="Q457" s="14"/>
    </row>
    <row r="458" spans="3:17" s="11" customFormat="1" x14ac:dyDescent="0.3">
      <c r="C458" s="78"/>
      <c r="E458" s="14"/>
      <c r="F458" s="14"/>
      <c r="G458" s="14"/>
      <c r="H458" s="14"/>
      <c r="I458" s="14"/>
      <c r="J458" s="14"/>
      <c r="K458" s="14"/>
      <c r="L458" s="14"/>
      <c r="M458" s="14"/>
      <c r="N458" s="14"/>
      <c r="O458" s="14"/>
      <c r="P458" s="14"/>
      <c r="Q458" s="14"/>
    </row>
    <row r="459" spans="3:17" s="11" customFormat="1" x14ac:dyDescent="0.3">
      <c r="C459" s="78"/>
      <c r="E459" s="14"/>
      <c r="F459" s="14"/>
      <c r="G459" s="14"/>
      <c r="H459" s="14"/>
      <c r="I459" s="14"/>
      <c r="J459" s="14"/>
      <c r="K459" s="14"/>
      <c r="L459" s="14"/>
      <c r="M459" s="14"/>
      <c r="N459" s="14"/>
      <c r="O459" s="14"/>
      <c r="P459" s="14"/>
      <c r="Q459" s="14"/>
    </row>
    <row r="460" spans="3:17" s="11" customFormat="1" x14ac:dyDescent="0.3">
      <c r="C460" s="78"/>
      <c r="E460" s="14"/>
      <c r="F460" s="14"/>
      <c r="G460" s="14"/>
      <c r="H460" s="14"/>
      <c r="I460" s="14"/>
      <c r="J460" s="14"/>
      <c r="K460" s="14"/>
      <c r="L460" s="14"/>
      <c r="M460" s="14"/>
      <c r="N460" s="14"/>
      <c r="O460" s="14"/>
      <c r="P460" s="14"/>
      <c r="Q460" s="14"/>
    </row>
    <row r="461" spans="3:17" s="11" customFormat="1" x14ac:dyDescent="0.3">
      <c r="C461" s="78"/>
      <c r="E461" s="14"/>
      <c r="F461" s="14"/>
      <c r="G461" s="14"/>
      <c r="H461" s="14"/>
      <c r="I461" s="14"/>
      <c r="J461" s="14"/>
      <c r="K461" s="14"/>
      <c r="L461" s="14"/>
      <c r="M461" s="14"/>
      <c r="N461" s="14"/>
      <c r="O461" s="14"/>
      <c r="P461" s="14"/>
      <c r="Q461" s="14"/>
    </row>
    <row r="462" spans="3:17" s="11" customFormat="1" x14ac:dyDescent="0.3">
      <c r="C462" s="78"/>
      <c r="E462" s="14"/>
      <c r="F462" s="14"/>
      <c r="G462" s="14"/>
      <c r="H462" s="14"/>
      <c r="I462" s="14"/>
      <c r="J462" s="14"/>
      <c r="K462" s="14"/>
      <c r="L462" s="14"/>
      <c r="M462" s="14"/>
      <c r="N462" s="14"/>
      <c r="O462" s="14"/>
      <c r="P462" s="14"/>
      <c r="Q462" s="14"/>
    </row>
    <row r="463" spans="3:17" s="11" customFormat="1" x14ac:dyDescent="0.3">
      <c r="C463" s="78"/>
      <c r="E463" s="14"/>
      <c r="F463" s="14"/>
      <c r="G463" s="14"/>
      <c r="H463" s="14"/>
      <c r="I463" s="14"/>
      <c r="J463" s="14"/>
      <c r="K463" s="14"/>
      <c r="L463" s="14"/>
      <c r="M463" s="14"/>
      <c r="N463" s="14"/>
      <c r="O463" s="14"/>
      <c r="P463" s="14"/>
      <c r="Q463" s="14"/>
    </row>
    <row r="464" spans="3:17" s="11" customFormat="1" x14ac:dyDescent="0.3">
      <c r="C464" s="78"/>
      <c r="E464" s="14"/>
      <c r="F464" s="14"/>
      <c r="G464" s="14"/>
      <c r="H464" s="14"/>
      <c r="I464" s="14"/>
      <c r="J464" s="14"/>
      <c r="K464" s="14"/>
      <c r="L464" s="14"/>
      <c r="M464" s="14"/>
      <c r="N464" s="14"/>
      <c r="O464" s="14"/>
      <c r="P464" s="14"/>
      <c r="Q464" s="14"/>
    </row>
    <row r="465" spans="3:17" s="11" customFormat="1" x14ac:dyDescent="0.3">
      <c r="C465" s="78"/>
      <c r="E465" s="14"/>
      <c r="F465" s="14"/>
      <c r="G465" s="14"/>
      <c r="H465" s="14"/>
      <c r="I465" s="14"/>
      <c r="J465" s="14"/>
      <c r="K465" s="14"/>
      <c r="L465" s="14"/>
      <c r="M465" s="14"/>
      <c r="N465" s="14"/>
      <c r="O465" s="14"/>
      <c r="P465" s="14"/>
      <c r="Q465" s="14"/>
    </row>
    <row r="466" spans="3:17" s="11" customFormat="1" x14ac:dyDescent="0.3">
      <c r="C466" s="78"/>
      <c r="E466" s="14"/>
      <c r="F466" s="14"/>
      <c r="G466" s="14"/>
      <c r="H466" s="14"/>
      <c r="I466" s="14"/>
      <c r="J466" s="14"/>
      <c r="K466" s="14"/>
      <c r="L466" s="14"/>
      <c r="M466" s="14"/>
      <c r="N466" s="14"/>
      <c r="O466" s="14"/>
      <c r="P466" s="14"/>
      <c r="Q466" s="14"/>
    </row>
    <row r="467" spans="3:17" s="11" customFormat="1" x14ac:dyDescent="0.3">
      <c r="C467" s="78"/>
      <c r="E467" s="14"/>
      <c r="F467" s="14"/>
      <c r="G467" s="14"/>
      <c r="H467" s="14"/>
      <c r="I467" s="14"/>
      <c r="J467" s="14"/>
      <c r="K467" s="14"/>
      <c r="L467" s="14"/>
      <c r="M467" s="14"/>
      <c r="N467" s="14"/>
      <c r="O467" s="14"/>
      <c r="P467" s="14"/>
      <c r="Q467" s="14"/>
    </row>
    <row r="468" spans="3:17" s="11" customFormat="1" x14ac:dyDescent="0.3">
      <c r="C468" s="78"/>
      <c r="E468" s="14"/>
      <c r="F468" s="14"/>
      <c r="G468" s="14"/>
      <c r="H468" s="14"/>
      <c r="I468" s="14"/>
      <c r="J468" s="14"/>
      <c r="K468" s="14"/>
      <c r="L468" s="14"/>
      <c r="M468" s="14"/>
      <c r="N468" s="14"/>
      <c r="O468" s="14"/>
      <c r="P468" s="14"/>
      <c r="Q468" s="14"/>
    </row>
    <row r="469" spans="3:17" s="11" customFormat="1" x14ac:dyDescent="0.3">
      <c r="C469" s="78"/>
      <c r="E469" s="14"/>
      <c r="F469" s="14"/>
      <c r="G469" s="14"/>
      <c r="H469" s="14"/>
      <c r="I469" s="14"/>
      <c r="J469" s="14"/>
      <c r="K469" s="14"/>
      <c r="L469" s="14"/>
      <c r="M469" s="14"/>
      <c r="N469" s="14"/>
      <c r="O469" s="14"/>
      <c r="P469" s="14"/>
      <c r="Q469" s="14"/>
    </row>
    <row r="470" spans="3:17" s="11" customFormat="1" x14ac:dyDescent="0.3">
      <c r="C470" s="78"/>
      <c r="E470" s="14"/>
      <c r="F470" s="14"/>
      <c r="G470" s="14"/>
      <c r="H470" s="14"/>
      <c r="I470" s="14"/>
      <c r="J470" s="14"/>
      <c r="K470" s="14"/>
      <c r="L470" s="14"/>
      <c r="M470" s="14"/>
      <c r="N470" s="14"/>
      <c r="O470" s="14"/>
      <c r="P470" s="14"/>
      <c r="Q470" s="14"/>
    </row>
    <row r="471" spans="3:17" s="11" customFormat="1" x14ac:dyDescent="0.3">
      <c r="C471" s="78"/>
      <c r="E471" s="14"/>
      <c r="F471" s="14"/>
      <c r="G471" s="14"/>
      <c r="H471" s="14"/>
      <c r="I471" s="14"/>
      <c r="J471" s="14"/>
      <c r="K471" s="14"/>
      <c r="L471" s="14"/>
      <c r="M471" s="14"/>
      <c r="N471" s="14"/>
      <c r="O471" s="14"/>
      <c r="P471" s="14"/>
      <c r="Q471" s="14"/>
    </row>
    <row r="472" spans="3:17" s="11" customFormat="1" x14ac:dyDescent="0.3">
      <c r="C472" s="78"/>
      <c r="E472" s="14"/>
      <c r="F472" s="14"/>
      <c r="G472" s="14"/>
      <c r="H472" s="14"/>
      <c r="I472" s="14"/>
      <c r="J472" s="14"/>
      <c r="K472" s="14"/>
      <c r="L472" s="14"/>
      <c r="M472" s="14"/>
      <c r="N472" s="14"/>
      <c r="O472" s="14"/>
      <c r="P472" s="14"/>
      <c r="Q472" s="14"/>
    </row>
    <row r="473" spans="3:17" s="11" customFormat="1" x14ac:dyDescent="0.3">
      <c r="C473" s="78"/>
      <c r="E473" s="14"/>
      <c r="F473" s="14"/>
      <c r="G473" s="14"/>
      <c r="H473" s="14"/>
      <c r="I473" s="14"/>
      <c r="J473" s="14"/>
      <c r="K473" s="14"/>
      <c r="L473" s="14"/>
      <c r="M473" s="14"/>
      <c r="N473" s="14"/>
      <c r="O473" s="14"/>
      <c r="P473" s="14"/>
      <c r="Q473" s="14"/>
    </row>
    <row r="474" spans="3:17" s="11" customFormat="1" x14ac:dyDescent="0.3">
      <c r="C474" s="78"/>
      <c r="E474" s="14"/>
      <c r="F474" s="14"/>
      <c r="G474" s="14"/>
      <c r="H474" s="14"/>
      <c r="I474" s="14"/>
      <c r="J474" s="14"/>
      <c r="K474" s="14"/>
      <c r="L474" s="14"/>
      <c r="M474" s="14"/>
      <c r="N474" s="14"/>
      <c r="O474" s="14"/>
      <c r="P474" s="14"/>
      <c r="Q474" s="14"/>
    </row>
    <row r="475" spans="3:17" s="11" customFormat="1" x14ac:dyDescent="0.3">
      <c r="C475" s="78"/>
      <c r="E475" s="14"/>
      <c r="F475" s="14"/>
      <c r="G475" s="14"/>
      <c r="H475" s="14"/>
      <c r="I475" s="14"/>
      <c r="J475" s="14"/>
      <c r="K475" s="14"/>
      <c r="L475" s="14"/>
      <c r="M475" s="14"/>
      <c r="N475" s="14"/>
      <c r="O475" s="14"/>
      <c r="P475" s="14"/>
      <c r="Q475" s="14"/>
    </row>
    <row r="476" spans="3:17" s="11" customFormat="1" x14ac:dyDescent="0.3">
      <c r="C476" s="78"/>
      <c r="E476" s="14"/>
      <c r="F476" s="14"/>
      <c r="G476" s="14"/>
      <c r="H476" s="14"/>
      <c r="I476" s="14"/>
      <c r="J476" s="14"/>
      <c r="K476" s="14"/>
      <c r="L476" s="14"/>
      <c r="M476" s="14"/>
      <c r="N476" s="14"/>
      <c r="O476" s="14"/>
      <c r="P476" s="14"/>
      <c r="Q476" s="14"/>
    </row>
    <row r="477" spans="3:17" s="11" customFormat="1" x14ac:dyDescent="0.3">
      <c r="C477" s="78"/>
      <c r="E477" s="14"/>
      <c r="F477" s="14"/>
      <c r="G477" s="14"/>
      <c r="H477" s="14"/>
      <c r="I477" s="14"/>
      <c r="J477" s="14"/>
      <c r="K477" s="14"/>
      <c r="L477" s="14"/>
      <c r="M477" s="14"/>
      <c r="N477" s="14"/>
      <c r="O477" s="14"/>
      <c r="P477" s="14"/>
      <c r="Q477" s="14"/>
    </row>
    <row r="478" spans="3:17" s="11" customFormat="1" x14ac:dyDescent="0.3">
      <c r="C478" s="78"/>
      <c r="E478" s="14"/>
      <c r="F478" s="14"/>
      <c r="G478" s="14"/>
      <c r="H478" s="14"/>
      <c r="I478" s="14"/>
      <c r="J478" s="14"/>
      <c r="K478" s="14"/>
      <c r="L478" s="14"/>
      <c r="M478" s="14"/>
      <c r="N478" s="14"/>
      <c r="O478" s="14"/>
      <c r="P478" s="14"/>
      <c r="Q478" s="14"/>
    </row>
    <row r="479" spans="3:17" s="11" customFormat="1" x14ac:dyDescent="0.3">
      <c r="C479" s="78"/>
      <c r="E479" s="14"/>
      <c r="F479" s="14"/>
      <c r="G479" s="14"/>
      <c r="H479" s="14"/>
      <c r="I479" s="14"/>
      <c r="J479" s="14"/>
      <c r="K479" s="14"/>
      <c r="L479" s="14"/>
      <c r="M479" s="14"/>
      <c r="N479" s="14"/>
      <c r="O479" s="14"/>
      <c r="P479" s="14"/>
      <c r="Q479" s="14"/>
    </row>
    <row r="480" spans="3:17" s="11" customFormat="1" x14ac:dyDescent="0.3">
      <c r="C480" s="78"/>
      <c r="E480" s="14"/>
      <c r="F480" s="14"/>
      <c r="G480" s="14"/>
      <c r="H480" s="14"/>
      <c r="I480" s="14"/>
      <c r="J480" s="14"/>
      <c r="K480" s="14"/>
      <c r="L480" s="14"/>
      <c r="M480" s="14"/>
      <c r="N480" s="14"/>
      <c r="O480" s="14"/>
      <c r="P480" s="14"/>
      <c r="Q480" s="14"/>
    </row>
    <row r="481" spans="3:17" s="11" customFormat="1" x14ac:dyDescent="0.3">
      <c r="C481" s="78"/>
      <c r="E481" s="14"/>
      <c r="F481" s="14"/>
      <c r="G481" s="14"/>
      <c r="H481" s="14"/>
      <c r="I481" s="14"/>
      <c r="J481" s="14"/>
      <c r="K481" s="14"/>
      <c r="L481" s="14"/>
      <c r="M481" s="14"/>
      <c r="N481" s="14"/>
      <c r="O481" s="14"/>
      <c r="P481" s="14"/>
      <c r="Q481" s="14"/>
    </row>
    <row r="482" spans="3:17" s="11" customFormat="1" x14ac:dyDescent="0.3">
      <c r="C482" s="78"/>
      <c r="E482" s="14"/>
      <c r="F482" s="14"/>
      <c r="G482" s="14"/>
      <c r="H482" s="14"/>
      <c r="I482" s="14"/>
      <c r="J482" s="14"/>
      <c r="K482" s="14"/>
      <c r="L482" s="14"/>
      <c r="M482" s="14"/>
      <c r="N482" s="14"/>
      <c r="O482" s="14"/>
      <c r="P482" s="14"/>
      <c r="Q482" s="14"/>
    </row>
    <row r="483" spans="3:17" s="11" customFormat="1" x14ac:dyDescent="0.3">
      <c r="C483" s="78"/>
      <c r="E483" s="14"/>
      <c r="F483" s="14"/>
      <c r="G483" s="14"/>
      <c r="H483" s="14"/>
      <c r="I483" s="14"/>
      <c r="J483" s="14"/>
      <c r="K483" s="14"/>
      <c r="L483" s="14"/>
      <c r="M483" s="14"/>
      <c r="N483" s="14"/>
      <c r="O483" s="14"/>
      <c r="P483" s="14"/>
      <c r="Q483" s="14"/>
    </row>
    <row r="484" spans="3:17" s="11" customFormat="1" x14ac:dyDescent="0.3">
      <c r="C484" s="78"/>
      <c r="E484" s="14"/>
      <c r="F484" s="14"/>
      <c r="G484" s="14"/>
      <c r="H484" s="14"/>
      <c r="I484" s="14"/>
      <c r="J484" s="14"/>
      <c r="K484" s="14"/>
      <c r="L484" s="14"/>
      <c r="M484" s="14"/>
      <c r="N484" s="14"/>
      <c r="O484" s="14"/>
      <c r="P484" s="14"/>
      <c r="Q484" s="14"/>
    </row>
    <row r="485" spans="3:17" s="11" customFormat="1" x14ac:dyDescent="0.3">
      <c r="C485" s="78"/>
      <c r="E485" s="14"/>
      <c r="F485" s="14"/>
      <c r="G485" s="14"/>
      <c r="H485" s="14"/>
      <c r="I485" s="14"/>
      <c r="J485" s="14"/>
      <c r="K485" s="14"/>
      <c r="L485" s="14"/>
      <c r="M485" s="14"/>
      <c r="N485" s="14"/>
      <c r="O485" s="14"/>
      <c r="P485" s="14"/>
      <c r="Q485" s="14"/>
    </row>
    <row r="486" spans="3:17" s="11" customFormat="1" x14ac:dyDescent="0.3">
      <c r="C486" s="78"/>
      <c r="E486" s="14"/>
      <c r="F486" s="14"/>
      <c r="G486" s="14"/>
      <c r="H486" s="14"/>
      <c r="I486" s="14"/>
      <c r="J486" s="14"/>
      <c r="K486" s="14"/>
      <c r="L486" s="14"/>
      <c r="M486" s="14"/>
      <c r="N486" s="14"/>
      <c r="O486" s="14"/>
      <c r="P486" s="14"/>
      <c r="Q486" s="14"/>
    </row>
    <row r="487" spans="3:17" s="11" customFormat="1" x14ac:dyDescent="0.3">
      <c r="C487" s="78"/>
      <c r="E487" s="14"/>
      <c r="F487" s="14"/>
      <c r="G487" s="14"/>
      <c r="H487" s="14"/>
      <c r="I487" s="14"/>
      <c r="J487" s="14"/>
      <c r="K487" s="14"/>
      <c r="L487" s="14"/>
      <c r="M487" s="14"/>
      <c r="N487" s="14"/>
      <c r="O487" s="14"/>
      <c r="P487" s="14"/>
      <c r="Q487" s="14"/>
    </row>
    <row r="488" spans="3:17" s="11" customFormat="1" x14ac:dyDescent="0.3">
      <c r="C488" s="78"/>
      <c r="E488" s="14"/>
      <c r="F488" s="14"/>
      <c r="G488" s="14"/>
      <c r="H488" s="14"/>
      <c r="I488" s="14"/>
      <c r="J488" s="14"/>
      <c r="K488" s="14"/>
      <c r="L488" s="14"/>
      <c r="M488" s="14"/>
      <c r="N488" s="14"/>
      <c r="O488" s="14"/>
      <c r="P488" s="14"/>
      <c r="Q488" s="14"/>
    </row>
    <row r="489" spans="3:17" s="11" customFormat="1" x14ac:dyDescent="0.3">
      <c r="C489" s="78"/>
      <c r="E489" s="14"/>
      <c r="F489" s="14"/>
      <c r="G489" s="14"/>
      <c r="H489" s="14"/>
      <c r="I489" s="14"/>
      <c r="J489" s="14"/>
      <c r="K489" s="14"/>
      <c r="L489" s="14"/>
      <c r="M489" s="14"/>
      <c r="N489" s="14"/>
      <c r="O489" s="14"/>
      <c r="P489" s="14"/>
      <c r="Q489" s="14"/>
    </row>
    <row r="490" spans="3:17" s="11" customFormat="1" x14ac:dyDescent="0.3">
      <c r="C490" s="78"/>
      <c r="E490" s="14"/>
      <c r="F490" s="14"/>
      <c r="G490" s="14"/>
      <c r="H490" s="14"/>
      <c r="I490" s="14"/>
      <c r="J490" s="14"/>
      <c r="K490" s="14"/>
      <c r="L490" s="14"/>
      <c r="M490" s="14"/>
      <c r="N490" s="14"/>
      <c r="O490" s="14"/>
      <c r="P490" s="14"/>
      <c r="Q490" s="14"/>
    </row>
    <row r="491" spans="3:17" s="11" customFormat="1" x14ac:dyDescent="0.3">
      <c r="C491" s="78"/>
      <c r="E491" s="14"/>
      <c r="F491" s="14"/>
      <c r="G491" s="14"/>
      <c r="H491" s="14"/>
      <c r="I491" s="14"/>
      <c r="J491" s="14"/>
      <c r="K491" s="14"/>
      <c r="L491" s="14"/>
      <c r="M491" s="14"/>
      <c r="N491" s="14"/>
      <c r="O491" s="14"/>
      <c r="P491" s="14"/>
      <c r="Q491" s="14"/>
    </row>
    <row r="492" spans="3:17" s="11" customFormat="1" x14ac:dyDescent="0.3">
      <c r="C492" s="78"/>
      <c r="E492" s="14"/>
      <c r="F492" s="14"/>
      <c r="G492" s="14"/>
      <c r="H492" s="14"/>
      <c r="I492" s="14"/>
      <c r="J492" s="14"/>
      <c r="K492" s="14"/>
      <c r="L492" s="14"/>
      <c r="M492" s="14"/>
      <c r="N492" s="14"/>
      <c r="O492" s="14"/>
      <c r="P492" s="14"/>
      <c r="Q492" s="14"/>
    </row>
    <row r="493" spans="3:17" s="11" customFormat="1" x14ac:dyDescent="0.3">
      <c r="C493" s="78"/>
      <c r="E493" s="14"/>
      <c r="F493" s="14"/>
      <c r="G493" s="14"/>
      <c r="H493" s="14"/>
      <c r="I493" s="14"/>
      <c r="J493" s="14"/>
      <c r="K493" s="14"/>
      <c r="L493" s="14"/>
      <c r="M493" s="14"/>
      <c r="N493" s="14"/>
      <c r="O493" s="14"/>
      <c r="P493" s="14"/>
      <c r="Q493" s="14"/>
    </row>
    <row r="494" spans="3:17" s="11" customFormat="1" x14ac:dyDescent="0.3">
      <c r="C494" s="78"/>
      <c r="E494" s="14"/>
      <c r="F494" s="14"/>
      <c r="G494" s="14"/>
      <c r="H494" s="14"/>
      <c r="I494" s="14"/>
      <c r="J494" s="14"/>
      <c r="K494" s="14"/>
      <c r="L494" s="14"/>
      <c r="M494" s="14"/>
      <c r="N494" s="14"/>
      <c r="O494" s="14"/>
      <c r="P494" s="14"/>
      <c r="Q494" s="14"/>
    </row>
    <row r="495" spans="3:17" s="11" customFormat="1" x14ac:dyDescent="0.3">
      <c r="C495" s="78"/>
      <c r="E495" s="14"/>
      <c r="F495" s="14"/>
      <c r="G495" s="14"/>
      <c r="H495" s="14"/>
      <c r="I495" s="14"/>
      <c r="J495" s="14"/>
      <c r="K495" s="14"/>
      <c r="L495" s="14"/>
      <c r="M495" s="14"/>
      <c r="N495" s="14"/>
      <c r="O495" s="14"/>
      <c r="P495" s="14"/>
      <c r="Q495" s="14"/>
    </row>
    <row r="496" spans="3:17" s="11" customFormat="1" x14ac:dyDescent="0.3">
      <c r="C496" s="78"/>
      <c r="E496" s="14"/>
      <c r="F496" s="14"/>
      <c r="G496" s="14"/>
      <c r="H496" s="14"/>
      <c r="I496" s="14"/>
      <c r="J496" s="14"/>
      <c r="K496" s="14"/>
      <c r="L496" s="14"/>
      <c r="M496" s="14"/>
      <c r="N496" s="14"/>
      <c r="O496" s="14"/>
      <c r="P496" s="14"/>
      <c r="Q496" s="14"/>
    </row>
    <row r="497" spans="3:17" s="11" customFormat="1" x14ac:dyDescent="0.3">
      <c r="C497" s="78"/>
      <c r="E497" s="14"/>
      <c r="F497" s="14"/>
      <c r="G497" s="14"/>
      <c r="H497" s="14"/>
      <c r="I497" s="14"/>
      <c r="J497" s="14"/>
      <c r="K497" s="14"/>
      <c r="L497" s="14"/>
      <c r="M497" s="14"/>
      <c r="N497" s="14"/>
      <c r="O497" s="14"/>
      <c r="P497" s="14"/>
      <c r="Q497" s="14"/>
    </row>
    <row r="498" spans="3:17" s="11" customFormat="1" x14ac:dyDescent="0.3">
      <c r="C498" s="78"/>
      <c r="E498" s="14"/>
      <c r="F498" s="14"/>
      <c r="G498" s="14"/>
      <c r="H498" s="14"/>
      <c r="I498" s="14"/>
      <c r="J498" s="14"/>
      <c r="K498" s="14"/>
      <c r="L498" s="14"/>
      <c r="M498" s="14"/>
      <c r="N498" s="14"/>
      <c r="O498" s="14"/>
      <c r="P498" s="14"/>
      <c r="Q498" s="14"/>
    </row>
    <row r="499" spans="3:17" s="11" customFormat="1" x14ac:dyDescent="0.3">
      <c r="C499" s="78"/>
      <c r="E499" s="14"/>
      <c r="F499" s="14"/>
      <c r="G499" s="14"/>
      <c r="H499" s="14"/>
      <c r="I499" s="14"/>
      <c r="J499" s="14"/>
      <c r="K499" s="14"/>
      <c r="L499" s="14"/>
      <c r="M499" s="14"/>
      <c r="N499" s="14"/>
      <c r="O499" s="14"/>
      <c r="P499" s="14"/>
      <c r="Q499" s="14"/>
    </row>
    <row r="500" spans="3:17" s="11" customFormat="1" x14ac:dyDescent="0.3">
      <c r="C500" s="78"/>
      <c r="E500" s="14"/>
      <c r="F500" s="14"/>
      <c r="G500" s="14"/>
      <c r="H500" s="14"/>
      <c r="I500" s="14"/>
      <c r="J500" s="14"/>
      <c r="K500" s="14"/>
      <c r="L500" s="14"/>
      <c r="M500" s="14"/>
      <c r="N500" s="14"/>
      <c r="O500" s="14"/>
      <c r="P500" s="14"/>
      <c r="Q500" s="14"/>
    </row>
    <row r="501" spans="3:17" s="11" customFormat="1" x14ac:dyDescent="0.3">
      <c r="C501" s="78"/>
      <c r="E501" s="14"/>
      <c r="F501" s="14"/>
      <c r="G501" s="14"/>
      <c r="H501" s="14"/>
      <c r="I501" s="14"/>
      <c r="J501" s="14"/>
      <c r="K501" s="14"/>
      <c r="L501" s="14"/>
      <c r="M501" s="14"/>
      <c r="N501" s="14"/>
      <c r="O501" s="14"/>
      <c r="P501" s="14"/>
      <c r="Q501" s="14"/>
    </row>
    <row r="502" spans="3:17" s="11" customFormat="1" x14ac:dyDescent="0.3">
      <c r="C502" s="78"/>
      <c r="E502" s="14"/>
      <c r="F502" s="14"/>
      <c r="G502" s="14"/>
      <c r="H502" s="14"/>
      <c r="I502" s="14"/>
      <c r="J502" s="14"/>
      <c r="K502" s="14"/>
      <c r="L502" s="14"/>
      <c r="M502" s="14"/>
      <c r="N502" s="14"/>
      <c r="O502" s="14"/>
      <c r="P502" s="14"/>
      <c r="Q502" s="14"/>
    </row>
    <row r="503" spans="3:17" s="11" customFormat="1" x14ac:dyDescent="0.3">
      <c r="C503" s="78"/>
      <c r="E503" s="14"/>
      <c r="F503" s="14"/>
      <c r="G503" s="14"/>
      <c r="H503" s="14"/>
      <c r="I503" s="14"/>
      <c r="J503" s="14"/>
      <c r="K503" s="14"/>
      <c r="L503" s="14"/>
      <c r="M503" s="14"/>
      <c r="N503" s="14"/>
      <c r="O503" s="14"/>
      <c r="P503" s="14"/>
      <c r="Q503" s="14"/>
    </row>
    <row r="504" spans="3:17" s="11" customFormat="1" x14ac:dyDescent="0.3">
      <c r="C504" s="78"/>
      <c r="E504" s="14"/>
      <c r="F504" s="14"/>
      <c r="G504" s="14"/>
      <c r="H504" s="14"/>
      <c r="I504" s="14"/>
      <c r="J504" s="14"/>
      <c r="K504" s="14"/>
      <c r="L504" s="14"/>
      <c r="M504" s="14"/>
      <c r="N504" s="14"/>
      <c r="O504" s="14"/>
      <c r="P504" s="14"/>
      <c r="Q504" s="14"/>
    </row>
    <row r="505" spans="3:17" s="11" customFormat="1" x14ac:dyDescent="0.3">
      <c r="C505" s="78"/>
      <c r="E505" s="14"/>
      <c r="F505" s="14"/>
      <c r="G505" s="14"/>
      <c r="H505" s="14"/>
      <c r="I505" s="14"/>
      <c r="J505" s="14"/>
      <c r="K505" s="14"/>
      <c r="L505" s="14"/>
      <c r="M505" s="14"/>
      <c r="N505" s="14"/>
      <c r="O505" s="14"/>
      <c r="P505" s="14"/>
      <c r="Q505" s="14"/>
    </row>
    <row r="506" spans="3:17" s="11" customFormat="1" x14ac:dyDescent="0.3">
      <c r="C506" s="78"/>
      <c r="E506" s="14"/>
      <c r="F506" s="14"/>
      <c r="G506" s="14"/>
      <c r="H506" s="14"/>
      <c r="I506" s="14"/>
      <c r="J506" s="14"/>
      <c r="K506" s="14"/>
      <c r="L506" s="14"/>
      <c r="M506" s="14"/>
      <c r="N506" s="14"/>
      <c r="O506" s="14"/>
      <c r="P506" s="14"/>
      <c r="Q506" s="14"/>
    </row>
    <row r="507" spans="3:17" s="11" customFormat="1" x14ac:dyDescent="0.3">
      <c r="C507" s="78"/>
      <c r="E507" s="14"/>
      <c r="F507" s="14"/>
      <c r="G507" s="14"/>
      <c r="H507" s="14"/>
      <c r="I507" s="14"/>
      <c r="J507" s="14"/>
      <c r="K507" s="14"/>
      <c r="L507" s="14"/>
      <c r="M507" s="14"/>
      <c r="N507" s="14"/>
      <c r="O507" s="14"/>
      <c r="P507" s="14"/>
      <c r="Q507" s="14"/>
    </row>
    <row r="508" spans="3:17" s="11" customFormat="1" x14ac:dyDescent="0.3">
      <c r="C508" s="78"/>
      <c r="E508" s="14"/>
      <c r="F508" s="14"/>
      <c r="G508" s="14"/>
      <c r="H508" s="14"/>
      <c r="I508" s="14"/>
      <c r="J508" s="14"/>
      <c r="K508" s="14"/>
      <c r="L508" s="14"/>
      <c r="M508" s="14"/>
      <c r="N508" s="14"/>
      <c r="O508" s="14"/>
      <c r="P508" s="14"/>
      <c r="Q508" s="14"/>
    </row>
    <row r="509" spans="3:17" s="11" customFormat="1" x14ac:dyDescent="0.3">
      <c r="C509" s="78"/>
      <c r="E509" s="14"/>
      <c r="F509" s="14"/>
      <c r="G509" s="14"/>
      <c r="H509" s="14"/>
      <c r="I509" s="14"/>
      <c r="J509" s="14"/>
      <c r="K509" s="14"/>
      <c r="L509" s="14"/>
      <c r="M509" s="14"/>
      <c r="N509" s="14"/>
      <c r="O509" s="14"/>
      <c r="P509" s="14"/>
      <c r="Q509" s="14"/>
    </row>
    <row r="510" spans="3:17" s="11" customFormat="1" x14ac:dyDescent="0.3">
      <c r="C510" s="78"/>
      <c r="E510" s="14"/>
      <c r="F510" s="14"/>
      <c r="G510" s="14"/>
      <c r="H510" s="14"/>
      <c r="I510" s="14"/>
      <c r="J510" s="14"/>
      <c r="K510" s="14"/>
      <c r="L510" s="14"/>
      <c r="M510" s="14"/>
      <c r="N510" s="14"/>
      <c r="O510" s="14"/>
      <c r="P510" s="14"/>
      <c r="Q510" s="14"/>
    </row>
    <row r="511" spans="3:17" s="11" customFormat="1" x14ac:dyDescent="0.3">
      <c r="C511" s="78"/>
      <c r="E511" s="14"/>
      <c r="F511" s="14"/>
      <c r="G511" s="14"/>
      <c r="H511" s="14"/>
      <c r="I511" s="14"/>
      <c r="J511" s="14"/>
      <c r="K511" s="14"/>
      <c r="L511" s="14"/>
      <c r="M511" s="14"/>
      <c r="N511" s="14"/>
      <c r="O511" s="14"/>
      <c r="P511" s="14"/>
      <c r="Q511" s="14"/>
    </row>
    <row r="512" spans="3:17" s="11" customFormat="1" x14ac:dyDescent="0.3">
      <c r="C512" s="78"/>
      <c r="E512" s="14"/>
      <c r="F512" s="14"/>
      <c r="G512" s="14"/>
      <c r="H512" s="14"/>
      <c r="I512" s="14"/>
      <c r="J512" s="14"/>
      <c r="K512" s="14"/>
      <c r="L512" s="14"/>
      <c r="M512" s="14"/>
      <c r="N512" s="14"/>
      <c r="O512" s="14"/>
      <c r="P512" s="14"/>
      <c r="Q512" s="14"/>
    </row>
    <row r="513" spans="3:17" s="11" customFormat="1" x14ac:dyDescent="0.3">
      <c r="C513" s="78"/>
      <c r="E513" s="14"/>
      <c r="F513" s="14"/>
      <c r="G513" s="14"/>
      <c r="H513" s="14"/>
      <c r="I513" s="14"/>
      <c r="J513" s="14"/>
      <c r="K513" s="14"/>
      <c r="L513" s="14"/>
      <c r="M513" s="14"/>
      <c r="N513" s="14"/>
      <c r="O513" s="14"/>
      <c r="P513" s="14"/>
      <c r="Q513" s="14"/>
    </row>
    <row r="514" spans="3:17" s="11" customFormat="1" x14ac:dyDescent="0.3">
      <c r="C514" s="78"/>
      <c r="E514" s="14"/>
      <c r="F514" s="14"/>
      <c r="G514" s="14"/>
      <c r="H514" s="14"/>
      <c r="I514" s="14"/>
      <c r="J514" s="14"/>
      <c r="K514" s="14"/>
      <c r="L514" s="14"/>
      <c r="M514" s="14"/>
      <c r="N514" s="14"/>
      <c r="O514" s="14"/>
      <c r="P514" s="14"/>
      <c r="Q514" s="14"/>
    </row>
    <row r="515" spans="3:17" s="11" customFormat="1" x14ac:dyDescent="0.3">
      <c r="C515" s="78"/>
      <c r="E515" s="14"/>
      <c r="F515" s="14"/>
      <c r="G515" s="14"/>
      <c r="H515" s="14"/>
      <c r="I515" s="14"/>
      <c r="J515" s="14"/>
      <c r="K515" s="14"/>
      <c r="L515" s="14"/>
      <c r="M515" s="14"/>
      <c r="N515" s="14"/>
      <c r="O515" s="14"/>
      <c r="P515" s="14"/>
      <c r="Q515" s="14"/>
    </row>
    <row r="516" spans="3:17" s="11" customFormat="1" x14ac:dyDescent="0.3">
      <c r="C516" s="78"/>
      <c r="E516" s="14"/>
      <c r="F516" s="14"/>
      <c r="G516" s="14"/>
      <c r="H516" s="14"/>
      <c r="I516" s="14"/>
      <c r="J516" s="14"/>
      <c r="K516" s="14"/>
      <c r="L516" s="14"/>
      <c r="M516" s="14"/>
      <c r="N516" s="14"/>
      <c r="O516" s="14"/>
      <c r="P516" s="14"/>
      <c r="Q516" s="14"/>
    </row>
    <row r="517" spans="3:17" s="11" customFormat="1" x14ac:dyDescent="0.3">
      <c r="C517" s="78"/>
      <c r="E517" s="14"/>
      <c r="F517" s="14"/>
      <c r="G517" s="14"/>
      <c r="H517" s="14"/>
      <c r="I517" s="14"/>
      <c r="J517" s="14"/>
      <c r="K517" s="14"/>
      <c r="L517" s="14"/>
      <c r="M517" s="14"/>
      <c r="N517" s="14"/>
      <c r="O517" s="14"/>
      <c r="P517" s="14"/>
      <c r="Q517" s="14"/>
    </row>
    <row r="518" spans="3:17" s="11" customFormat="1" x14ac:dyDescent="0.3">
      <c r="C518" s="78"/>
      <c r="E518" s="14"/>
      <c r="F518" s="14"/>
      <c r="G518" s="14"/>
      <c r="H518" s="14"/>
      <c r="I518" s="14"/>
      <c r="J518" s="14"/>
      <c r="K518" s="14"/>
      <c r="L518" s="14"/>
      <c r="M518" s="14"/>
      <c r="N518" s="14"/>
      <c r="O518" s="14"/>
      <c r="P518" s="14"/>
      <c r="Q518" s="14"/>
    </row>
    <row r="519" spans="3:17" s="11" customFormat="1" x14ac:dyDescent="0.3">
      <c r="C519" s="78"/>
      <c r="E519" s="14"/>
      <c r="F519" s="14"/>
      <c r="G519" s="14"/>
      <c r="H519" s="14"/>
      <c r="I519" s="14"/>
      <c r="J519" s="14"/>
      <c r="K519" s="14"/>
      <c r="L519" s="14"/>
      <c r="M519" s="14"/>
      <c r="N519" s="14"/>
      <c r="O519" s="14"/>
      <c r="P519" s="14"/>
      <c r="Q519" s="14"/>
    </row>
    <row r="520" spans="3:17" s="11" customFormat="1" x14ac:dyDescent="0.3">
      <c r="C520" s="78"/>
      <c r="E520" s="14"/>
      <c r="F520" s="14"/>
      <c r="G520" s="14"/>
      <c r="H520" s="14"/>
      <c r="I520" s="14"/>
      <c r="J520" s="14"/>
      <c r="K520" s="14"/>
      <c r="L520" s="14"/>
      <c r="M520" s="14"/>
      <c r="N520" s="14"/>
      <c r="O520" s="14"/>
      <c r="P520" s="14"/>
      <c r="Q520" s="14"/>
    </row>
    <row r="521" spans="3:17" s="11" customFormat="1" x14ac:dyDescent="0.3">
      <c r="C521" s="78"/>
      <c r="E521" s="14"/>
      <c r="F521" s="14"/>
      <c r="G521" s="14"/>
      <c r="H521" s="14"/>
      <c r="I521" s="14"/>
      <c r="J521" s="14"/>
      <c r="K521" s="14"/>
      <c r="L521" s="14"/>
      <c r="M521" s="14"/>
      <c r="N521" s="14"/>
      <c r="O521" s="14"/>
      <c r="P521" s="14"/>
      <c r="Q521" s="14"/>
    </row>
    <row r="522" spans="3:17" s="11" customFormat="1" x14ac:dyDescent="0.3">
      <c r="C522" s="78"/>
      <c r="E522" s="14"/>
      <c r="F522" s="14"/>
      <c r="G522" s="14"/>
      <c r="H522" s="14"/>
      <c r="I522" s="14"/>
      <c r="J522" s="14"/>
      <c r="K522" s="14"/>
      <c r="L522" s="14"/>
      <c r="M522" s="14"/>
      <c r="N522" s="14"/>
      <c r="O522" s="14"/>
      <c r="P522" s="14"/>
      <c r="Q522" s="14"/>
    </row>
    <row r="523" spans="3:17" s="11" customFormat="1" x14ac:dyDescent="0.3">
      <c r="C523" s="78"/>
      <c r="E523" s="14"/>
      <c r="F523" s="14"/>
      <c r="G523" s="14"/>
      <c r="H523" s="14"/>
      <c r="I523" s="14"/>
      <c r="J523" s="14"/>
      <c r="K523" s="14"/>
      <c r="L523" s="14"/>
      <c r="M523" s="14"/>
      <c r="N523" s="14"/>
      <c r="O523" s="14"/>
      <c r="P523" s="14"/>
      <c r="Q523" s="14"/>
    </row>
    <row r="524" spans="3:17" s="11" customFormat="1" x14ac:dyDescent="0.3">
      <c r="C524" s="78"/>
      <c r="E524" s="14"/>
      <c r="F524" s="14"/>
      <c r="G524" s="14"/>
      <c r="H524" s="14"/>
      <c r="I524" s="14"/>
      <c r="J524" s="14"/>
      <c r="K524" s="14"/>
      <c r="L524" s="14"/>
      <c r="M524" s="14"/>
      <c r="N524" s="14"/>
      <c r="O524" s="14"/>
      <c r="P524" s="14"/>
      <c r="Q524" s="14"/>
    </row>
    <row r="525" spans="3:17" s="11" customFormat="1" x14ac:dyDescent="0.3">
      <c r="C525" s="78"/>
      <c r="E525" s="14"/>
      <c r="F525" s="14"/>
      <c r="G525" s="14"/>
      <c r="H525" s="14"/>
      <c r="I525" s="14"/>
      <c r="J525" s="14"/>
      <c r="K525" s="14"/>
      <c r="L525" s="14"/>
      <c r="M525" s="14"/>
      <c r="N525" s="14"/>
      <c r="O525" s="14"/>
      <c r="P525" s="14"/>
      <c r="Q525" s="14"/>
    </row>
    <row r="526" spans="3:17" s="11" customFormat="1" x14ac:dyDescent="0.3">
      <c r="C526" s="78"/>
      <c r="E526" s="14"/>
      <c r="F526" s="14"/>
      <c r="G526" s="14"/>
      <c r="H526" s="14"/>
      <c r="I526" s="14"/>
      <c r="J526" s="14"/>
      <c r="K526" s="14"/>
      <c r="L526" s="14"/>
      <c r="M526" s="14"/>
      <c r="N526" s="14"/>
      <c r="O526" s="14"/>
      <c r="P526" s="14"/>
      <c r="Q526" s="14"/>
    </row>
    <row r="527" spans="3:17" s="11" customFormat="1" x14ac:dyDescent="0.3">
      <c r="C527" s="78"/>
      <c r="E527" s="14"/>
      <c r="F527" s="14"/>
      <c r="G527" s="14"/>
      <c r="H527" s="14"/>
      <c r="I527" s="14"/>
      <c r="J527" s="14"/>
      <c r="K527" s="14"/>
      <c r="L527" s="14"/>
      <c r="M527" s="14"/>
      <c r="N527" s="14"/>
      <c r="O527" s="14"/>
      <c r="P527" s="14"/>
      <c r="Q527" s="14"/>
    </row>
    <row r="528" spans="3:17" s="11" customFormat="1" x14ac:dyDescent="0.3">
      <c r="C528" s="78"/>
      <c r="E528" s="14"/>
      <c r="F528" s="14"/>
      <c r="G528" s="14"/>
      <c r="H528" s="14"/>
      <c r="I528" s="14"/>
      <c r="J528" s="14"/>
      <c r="K528" s="14"/>
      <c r="L528" s="14"/>
      <c r="M528" s="14"/>
      <c r="N528" s="14"/>
      <c r="O528" s="14"/>
      <c r="P528" s="14"/>
      <c r="Q528" s="14"/>
    </row>
    <row r="529" spans="3:17" s="11" customFormat="1" x14ac:dyDescent="0.3">
      <c r="C529" s="78"/>
      <c r="E529" s="14"/>
      <c r="F529" s="14"/>
      <c r="G529" s="14"/>
      <c r="H529" s="14"/>
      <c r="I529" s="14"/>
      <c r="J529" s="14"/>
      <c r="K529" s="14"/>
      <c r="L529" s="14"/>
      <c r="M529" s="14"/>
      <c r="N529" s="14"/>
      <c r="O529" s="14"/>
      <c r="P529" s="14"/>
      <c r="Q529" s="14"/>
    </row>
    <row r="530" spans="3:17" s="11" customFormat="1" x14ac:dyDescent="0.3">
      <c r="C530" s="78"/>
      <c r="E530" s="14"/>
      <c r="F530" s="14"/>
      <c r="G530" s="14"/>
      <c r="H530" s="14"/>
      <c r="I530" s="14"/>
      <c r="J530" s="14"/>
      <c r="K530" s="14"/>
      <c r="L530" s="14"/>
      <c r="M530" s="14"/>
      <c r="N530" s="14"/>
      <c r="O530" s="14"/>
      <c r="P530" s="14"/>
      <c r="Q530" s="14"/>
    </row>
    <row r="531" spans="3:17" s="11" customFormat="1" x14ac:dyDescent="0.3">
      <c r="C531" s="78"/>
      <c r="E531" s="14"/>
      <c r="F531" s="14"/>
      <c r="G531" s="14"/>
      <c r="H531" s="14"/>
      <c r="I531" s="14"/>
      <c r="J531" s="14"/>
      <c r="K531" s="14"/>
      <c r="L531" s="14"/>
      <c r="M531" s="14"/>
      <c r="N531" s="14"/>
      <c r="O531" s="14"/>
      <c r="P531" s="14"/>
      <c r="Q531" s="14"/>
    </row>
    <row r="532" spans="3:17" s="11" customFormat="1" x14ac:dyDescent="0.3">
      <c r="C532" s="78"/>
      <c r="E532" s="14"/>
      <c r="F532" s="14"/>
      <c r="G532" s="14"/>
      <c r="H532" s="14"/>
      <c r="I532" s="14"/>
      <c r="J532" s="14"/>
      <c r="K532" s="14"/>
      <c r="L532" s="14"/>
      <c r="M532" s="14"/>
      <c r="N532" s="14"/>
      <c r="O532" s="14"/>
      <c r="P532" s="14"/>
      <c r="Q532" s="14"/>
    </row>
    <row r="533" spans="3:17" s="11" customFormat="1" x14ac:dyDescent="0.3">
      <c r="C533" s="78"/>
      <c r="E533" s="14"/>
      <c r="F533" s="14"/>
      <c r="G533" s="14"/>
      <c r="H533" s="14"/>
      <c r="I533" s="14"/>
      <c r="J533" s="14"/>
      <c r="K533" s="14"/>
      <c r="L533" s="14"/>
      <c r="M533" s="14"/>
      <c r="N533" s="14"/>
      <c r="O533" s="14"/>
      <c r="P533" s="14"/>
      <c r="Q533" s="14"/>
    </row>
    <row r="534" spans="3:17" s="11" customFormat="1" x14ac:dyDescent="0.3">
      <c r="C534" s="78"/>
      <c r="E534" s="14"/>
      <c r="F534" s="14"/>
      <c r="G534" s="14"/>
      <c r="H534" s="14"/>
      <c r="I534" s="14"/>
      <c r="J534" s="14"/>
      <c r="K534" s="14"/>
      <c r="L534" s="14"/>
      <c r="M534" s="14"/>
      <c r="N534" s="14"/>
      <c r="O534" s="14"/>
      <c r="P534" s="14"/>
      <c r="Q534" s="14"/>
    </row>
    <row r="535" spans="3:17" s="11" customFormat="1" x14ac:dyDescent="0.3">
      <c r="C535" s="78"/>
      <c r="E535" s="14"/>
      <c r="F535" s="14"/>
      <c r="G535" s="14"/>
      <c r="H535" s="14"/>
      <c r="I535" s="14"/>
      <c r="J535" s="14"/>
      <c r="K535" s="14"/>
      <c r="L535" s="14"/>
      <c r="M535" s="14"/>
      <c r="N535" s="14"/>
      <c r="O535" s="14"/>
      <c r="P535" s="14"/>
      <c r="Q535" s="14"/>
    </row>
    <row r="536" spans="3:17" s="11" customFormat="1" x14ac:dyDescent="0.3">
      <c r="C536" s="78"/>
      <c r="E536" s="14"/>
      <c r="F536" s="14"/>
      <c r="G536" s="14"/>
      <c r="H536" s="14"/>
      <c r="I536" s="14"/>
      <c r="J536" s="14"/>
      <c r="K536" s="14"/>
      <c r="L536" s="14"/>
      <c r="M536" s="14"/>
      <c r="N536" s="14"/>
      <c r="O536" s="14"/>
      <c r="P536" s="14"/>
      <c r="Q536" s="14"/>
    </row>
    <row r="537" spans="3:17" s="11" customFormat="1" x14ac:dyDescent="0.3">
      <c r="C537" s="78"/>
      <c r="E537" s="14"/>
      <c r="F537" s="14"/>
      <c r="G537" s="14"/>
      <c r="H537" s="14"/>
      <c r="I537" s="14"/>
      <c r="J537" s="14"/>
      <c r="K537" s="14"/>
      <c r="L537" s="14"/>
      <c r="M537" s="14"/>
      <c r="N537" s="14"/>
      <c r="O537" s="14"/>
      <c r="P537" s="14"/>
      <c r="Q537" s="14"/>
    </row>
    <row r="538" spans="3:17" s="11" customFormat="1" x14ac:dyDescent="0.3">
      <c r="C538" s="78"/>
      <c r="E538" s="14"/>
      <c r="F538" s="14"/>
      <c r="G538" s="14"/>
      <c r="H538" s="14"/>
      <c r="I538" s="14"/>
      <c r="J538" s="14"/>
      <c r="K538" s="14"/>
      <c r="L538" s="14"/>
      <c r="M538" s="14"/>
      <c r="N538" s="14"/>
      <c r="O538" s="14"/>
      <c r="P538" s="14"/>
      <c r="Q538" s="14"/>
    </row>
    <row r="539" spans="3:17" s="11" customFormat="1" x14ac:dyDescent="0.3">
      <c r="C539" s="78"/>
      <c r="E539" s="14"/>
      <c r="F539" s="14"/>
      <c r="G539" s="14"/>
      <c r="H539" s="14"/>
      <c r="I539" s="14"/>
      <c r="J539" s="14"/>
      <c r="K539" s="14"/>
      <c r="L539" s="14"/>
      <c r="M539" s="14"/>
      <c r="N539" s="14"/>
      <c r="O539" s="14"/>
      <c r="P539" s="14"/>
      <c r="Q539" s="14"/>
    </row>
    <row r="540" spans="3:17" s="11" customFormat="1" x14ac:dyDescent="0.3">
      <c r="C540" s="78"/>
      <c r="E540" s="14"/>
      <c r="F540" s="14"/>
      <c r="G540" s="14"/>
      <c r="H540" s="14"/>
      <c r="I540" s="14"/>
      <c r="J540" s="14"/>
      <c r="K540" s="14"/>
      <c r="L540" s="14"/>
      <c r="M540" s="14"/>
      <c r="N540" s="14"/>
      <c r="O540" s="14"/>
      <c r="P540" s="14"/>
      <c r="Q540" s="14"/>
    </row>
    <row r="541" spans="3:17" s="11" customFormat="1" x14ac:dyDescent="0.3">
      <c r="C541" s="78"/>
      <c r="E541" s="14"/>
      <c r="F541" s="14"/>
      <c r="G541" s="14"/>
      <c r="H541" s="14"/>
      <c r="I541" s="14"/>
      <c r="J541" s="14"/>
      <c r="K541" s="14"/>
      <c r="L541" s="14"/>
      <c r="M541" s="14"/>
      <c r="N541" s="14"/>
      <c r="O541" s="14"/>
      <c r="P541" s="14"/>
      <c r="Q541" s="14"/>
    </row>
    <row r="542" spans="3:17" s="11" customFormat="1" x14ac:dyDescent="0.3">
      <c r="C542" s="78"/>
      <c r="E542" s="14"/>
      <c r="F542" s="14"/>
      <c r="G542" s="14"/>
      <c r="H542" s="14"/>
      <c r="I542" s="14"/>
      <c r="J542" s="14"/>
      <c r="K542" s="14"/>
      <c r="L542" s="14"/>
      <c r="M542" s="14"/>
      <c r="N542" s="14"/>
      <c r="O542" s="14"/>
      <c r="P542" s="14"/>
      <c r="Q542" s="14"/>
    </row>
    <row r="543" spans="3:17" s="11" customFormat="1" x14ac:dyDescent="0.3">
      <c r="C543" s="78"/>
      <c r="E543" s="14"/>
      <c r="F543" s="14"/>
      <c r="G543" s="14"/>
      <c r="H543" s="14"/>
      <c r="I543" s="14"/>
      <c r="J543" s="14"/>
      <c r="K543" s="14"/>
      <c r="L543" s="14"/>
      <c r="M543" s="14"/>
      <c r="N543" s="14"/>
      <c r="O543" s="14"/>
      <c r="P543" s="14"/>
      <c r="Q543" s="14"/>
    </row>
    <row r="544" spans="3:17" s="11" customFormat="1" x14ac:dyDescent="0.3">
      <c r="C544" s="78"/>
      <c r="E544" s="14"/>
      <c r="F544" s="14"/>
      <c r="G544" s="14"/>
      <c r="H544" s="14"/>
      <c r="I544" s="14"/>
      <c r="J544" s="14"/>
      <c r="K544" s="14"/>
      <c r="L544" s="14"/>
      <c r="M544" s="14"/>
      <c r="N544" s="14"/>
      <c r="O544" s="14"/>
      <c r="P544" s="14"/>
      <c r="Q544" s="14"/>
    </row>
    <row r="545" spans="3:17" s="11" customFormat="1" x14ac:dyDescent="0.3">
      <c r="C545" s="78"/>
      <c r="E545" s="14"/>
      <c r="F545" s="14"/>
      <c r="G545" s="14"/>
      <c r="H545" s="14"/>
      <c r="I545" s="14"/>
      <c r="J545" s="14"/>
      <c r="K545" s="14"/>
      <c r="L545" s="14"/>
      <c r="M545" s="14"/>
      <c r="N545" s="14"/>
      <c r="O545" s="14"/>
      <c r="P545" s="14"/>
      <c r="Q545" s="14"/>
    </row>
    <row r="546" spans="3:17" s="11" customFormat="1" x14ac:dyDescent="0.3">
      <c r="C546" s="78"/>
      <c r="E546" s="14"/>
      <c r="F546" s="14"/>
      <c r="G546" s="14"/>
      <c r="H546" s="14"/>
      <c r="I546" s="14"/>
      <c r="J546" s="14"/>
      <c r="K546" s="14"/>
      <c r="L546" s="14"/>
      <c r="M546" s="14"/>
      <c r="N546" s="14"/>
      <c r="O546" s="14"/>
      <c r="P546" s="14"/>
      <c r="Q546" s="14"/>
    </row>
    <row r="547" spans="3:17" s="11" customFormat="1" x14ac:dyDescent="0.3">
      <c r="C547" s="78"/>
      <c r="E547" s="14"/>
      <c r="F547" s="14"/>
      <c r="G547" s="14"/>
      <c r="H547" s="14"/>
      <c r="I547" s="14"/>
      <c r="J547" s="14"/>
      <c r="K547" s="14"/>
      <c r="L547" s="14"/>
      <c r="M547" s="14"/>
      <c r="N547" s="14"/>
      <c r="O547" s="14"/>
      <c r="P547" s="14"/>
      <c r="Q547" s="14"/>
    </row>
    <row r="548" spans="3:17" s="11" customFormat="1" x14ac:dyDescent="0.3">
      <c r="C548" s="78"/>
      <c r="E548" s="14"/>
      <c r="F548" s="14"/>
      <c r="G548" s="14"/>
      <c r="H548" s="14"/>
      <c r="I548" s="14"/>
      <c r="J548" s="14"/>
      <c r="K548" s="14"/>
      <c r="L548" s="14"/>
      <c r="M548" s="14"/>
      <c r="N548" s="14"/>
      <c r="O548" s="14"/>
      <c r="P548" s="14"/>
      <c r="Q548" s="14"/>
    </row>
    <row r="549" spans="3:17" s="11" customFormat="1" x14ac:dyDescent="0.3">
      <c r="C549" s="78"/>
      <c r="E549" s="14"/>
      <c r="F549" s="14"/>
      <c r="G549" s="14"/>
      <c r="H549" s="14"/>
      <c r="I549" s="14"/>
      <c r="J549" s="14"/>
      <c r="K549" s="14"/>
      <c r="L549" s="14"/>
      <c r="M549" s="14"/>
      <c r="N549" s="14"/>
      <c r="O549" s="14"/>
      <c r="P549" s="14"/>
      <c r="Q549" s="14"/>
    </row>
    <row r="550" spans="3:17" s="11" customFormat="1" x14ac:dyDescent="0.3">
      <c r="C550" s="78"/>
      <c r="E550" s="14"/>
      <c r="F550" s="14"/>
      <c r="G550" s="14"/>
      <c r="H550" s="14"/>
      <c r="I550" s="14"/>
      <c r="J550" s="14"/>
      <c r="K550" s="14"/>
      <c r="L550" s="14"/>
      <c r="M550" s="14"/>
      <c r="N550" s="14"/>
      <c r="O550" s="14"/>
      <c r="P550" s="14"/>
      <c r="Q550" s="14"/>
    </row>
    <row r="551" spans="3:17" s="11" customFormat="1" x14ac:dyDescent="0.3">
      <c r="C551" s="78"/>
      <c r="E551" s="14"/>
      <c r="F551" s="14"/>
      <c r="G551" s="14"/>
      <c r="H551" s="14"/>
      <c r="I551" s="14"/>
      <c r="J551" s="14"/>
      <c r="K551" s="14"/>
      <c r="L551" s="14"/>
      <c r="M551" s="14"/>
      <c r="N551" s="14"/>
      <c r="O551" s="14"/>
      <c r="P551" s="14"/>
      <c r="Q551" s="14"/>
    </row>
    <row r="552" spans="3:17" s="11" customFormat="1" x14ac:dyDescent="0.3">
      <c r="C552" s="78"/>
      <c r="E552" s="14"/>
      <c r="F552" s="14"/>
      <c r="G552" s="14"/>
      <c r="H552" s="14"/>
      <c r="I552" s="14"/>
      <c r="J552" s="14"/>
      <c r="K552" s="14"/>
      <c r="L552" s="14"/>
      <c r="M552" s="14"/>
      <c r="N552" s="14"/>
      <c r="O552" s="14"/>
      <c r="P552" s="14"/>
      <c r="Q552" s="14"/>
    </row>
    <row r="553" spans="3:17" s="11" customFormat="1" x14ac:dyDescent="0.3">
      <c r="C553" s="78"/>
      <c r="E553" s="14"/>
      <c r="F553" s="14"/>
      <c r="G553" s="14"/>
      <c r="H553" s="14"/>
      <c r="I553" s="14"/>
      <c r="J553" s="14"/>
      <c r="K553" s="14"/>
      <c r="L553" s="14"/>
      <c r="M553" s="14"/>
      <c r="N553" s="14"/>
      <c r="O553" s="14"/>
      <c r="P553" s="14"/>
      <c r="Q553" s="14"/>
    </row>
    <row r="554" spans="3:17" s="11" customFormat="1" x14ac:dyDescent="0.3">
      <c r="C554" s="78"/>
      <c r="E554" s="14"/>
      <c r="F554" s="14"/>
      <c r="G554" s="14"/>
      <c r="H554" s="14"/>
      <c r="I554" s="14"/>
      <c r="J554" s="14"/>
      <c r="K554" s="14"/>
      <c r="L554" s="14"/>
      <c r="M554" s="14"/>
      <c r="N554" s="14"/>
      <c r="O554" s="14"/>
      <c r="P554" s="14"/>
      <c r="Q554" s="14"/>
    </row>
    <row r="555" spans="3:17" s="11" customFormat="1" x14ac:dyDescent="0.3">
      <c r="C555" s="78"/>
      <c r="E555" s="14"/>
      <c r="F555" s="14"/>
      <c r="G555" s="14"/>
      <c r="H555" s="14"/>
      <c r="I555" s="14"/>
      <c r="J555" s="14"/>
      <c r="K555" s="14"/>
      <c r="L555" s="14"/>
      <c r="M555" s="14"/>
      <c r="N555" s="14"/>
      <c r="O555" s="14"/>
      <c r="P555" s="14"/>
      <c r="Q555" s="14"/>
    </row>
    <row r="556" spans="3:17" s="11" customFormat="1" x14ac:dyDescent="0.3">
      <c r="C556" s="78"/>
      <c r="E556" s="14"/>
      <c r="F556" s="14"/>
      <c r="G556" s="14"/>
      <c r="H556" s="14"/>
      <c r="I556" s="14"/>
      <c r="J556" s="14"/>
      <c r="K556" s="14"/>
      <c r="L556" s="14"/>
      <c r="M556" s="14"/>
      <c r="N556" s="14"/>
      <c r="O556" s="14"/>
      <c r="P556" s="14"/>
      <c r="Q556" s="14"/>
    </row>
    <row r="557" spans="3:17" s="11" customFormat="1" x14ac:dyDescent="0.3">
      <c r="C557" s="78"/>
      <c r="E557" s="14"/>
      <c r="F557" s="14"/>
      <c r="G557" s="14"/>
      <c r="H557" s="14"/>
      <c r="I557" s="14"/>
      <c r="J557" s="14"/>
      <c r="K557" s="14"/>
      <c r="L557" s="14"/>
      <c r="M557" s="14"/>
      <c r="N557" s="14"/>
      <c r="O557" s="14"/>
      <c r="P557" s="14"/>
      <c r="Q557" s="14"/>
    </row>
    <row r="558" spans="3:17" s="11" customFormat="1" x14ac:dyDescent="0.3">
      <c r="C558" s="78"/>
      <c r="E558" s="14"/>
      <c r="F558" s="14"/>
      <c r="G558" s="14"/>
      <c r="H558" s="14"/>
      <c r="I558" s="14"/>
      <c r="J558" s="14"/>
      <c r="K558" s="14"/>
      <c r="L558" s="14"/>
      <c r="M558" s="14"/>
      <c r="N558" s="14"/>
      <c r="O558" s="14"/>
      <c r="P558" s="14"/>
      <c r="Q558" s="14"/>
    </row>
    <row r="559" spans="3:17" s="11" customFormat="1" x14ac:dyDescent="0.3">
      <c r="C559" s="78"/>
      <c r="E559" s="14"/>
      <c r="F559" s="14"/>
      <c r="G559" s="14"/>
      <c r="H559" s="14"/>
      <c r="I559" s="14"/>
      <c r="J559" s="14"/>
      <c r="K559" s="14"/>
      <c r="L559" s="14"/>
      <c r="M559" s="14"/>
      <c r="N559" s="14"/>
      <c r="O559" s="14"/>
      <c r="P559" s="14"/>
      <c r="Q559" s="14"/>
    </row>
    <row r="560" spans="3:17" s="11" customFormat="1" x14ac:dyDescent="0.3">
      <c r="C560" s="78"/>
      <c r="E560" s="14"/>
      <c r="F560" s="14"/>
      <c r="G560" s="14"/>
      <c r="H560" s="14"/>
      <c r="I560" s="14"/>
      <c r="J560" s="14"/>
      <c r="K560" s="14"/>
      <c r="L560" s="14"/>
      <c r="M560" s="14"/>
      <c r="N560" s="14"/>
      <c r="O560" s="14"/>
      <c r="P560" s="14"/>
      <c r="Q560" s="14"/>
    </row>
    <row r="561" spans="2:17" s="11" customFormat="1" x14ac:dyDescent="0.3">
      <c r="C561" s="78"/>
      <c r="E561" s="14"/>
      <c r="F561" s="14"/>
      <c r="G561" s="14"/>
      <c r="H561" s="14"/>
      <c r="I561" s="14"/>
      <c r="J561" s="14"/>
      <c r="K561" s="14"/>
      <c r="L561" s="14"/>
      <c r="M561" s="14"/>
      <c r="N561" s="14"/>
      <c r="O561" s="14"/>
      <c r="P561" s="14"/>
      <c r="Q561" s="14"/>
    </row>
    <row r="562" spans="2:17" s="11" customFormat="1" x14ac:dyDescent="0.3">
      <c r="C562" s="78"/>
      <c r="E562" s="14"/>
      <c r="F562" s="14"/>
      <c r="G562" s="14"/>
      <c r="H562" s="14"/>
      <c r="I562" s="14"/>
      <c r="J562" s="14"/>
      <c r="K562" s="14"/>
      <c r="L562" s="14"/>
      <c r="M562" s="14"/>
      <c r="N562" s="14"/>
      <c r="O562" s="14"/>
      <c r="P562" s="14"/>
      <c r="Q562" s="14"/>
    </row>
    <row r="563" spans="2:17" s="11" customFormat="1" x14ac:dyDescent="0.3">
      <c r="C563" s="78"/>
      <c r="E563" s="14"/>
      <c r="F563" s="14"/>
      <c r="G563" s="14"/>
      <c r="H563" s="14"/>
      <c r="I563" s="14"/>
      <c r="J563" s="14"/>
      <c r="K563" s="14"/>
      <c r="L563" s="14"/>
      <c r="M563" s="14"/>
      <c r="N563" s="14"/>
      <c r="O563" s="14"/>
      <c r="P563" s="14"/>
      <c r="Q563" s="14"/>
    </row>
    <row r="564" spans="2:17" s="11" customFormat="1" x14ac:dyDescent="0.3">
      <c r="C564" s="78"/>
      <c r="E564" s="14"/>
      <c r="F564" s="14"/>
      <c r="G564" s="14"/>
      <c r="H564" s="14"/>
      <c r="I564" s="14"/>
      <c r="J564" s="14"/>
      <c r="K564" s="14"/>
      <c r="L564" s="14"/>
      <c r="M564" s="14"/>
      <c r="N564" s="14"/>
      <c r="O564" s="14"/>
      <c r="P564" s="14"/>
      <c r="Q564" s="14"/>
    </row>
    <row r="565" spans="2:17" s="11" customFormat="1" x14ac:dyDescent="0.3">
      <c r="C565" s="78"/>
      <c r="E565" s="14"/>
      <c r="F565" s="14"/>
      <c r="G565" s="14"/>
      <c r="H565" s="14"/>
      <c r="I565" s="14"/>
      <c r="J565" s="14"/>
      <c r="K565" s="14"/>
      <c r="L565" s="14"/>
      <c r="M565" s="14"/>
      <c r="N565" s="14"/>
      <c r="O565" s="14"/>
      <c r="P565" s="14"/>
      <c r="Q565" s="14"/>
    </row>
    <row r="566" spans="2:17" s="11" customFormat="1" x14ac:dyDescent="0.3">
      <c r="C566" s="78"/>
      <c r="E566" s="14"/>
      <c r="F566" s="14"/>
      <c r="G566" s="14"/>
      <c r="H566" s="14"/>
      <c r="I566" s="14"/>
      <c r="J566" s="14"/>
      <c r="K566" s="14"/>
      <c r="L566" s="14"/>
      <c r="M566" s="14"/>
      <c r="N566" s="14"/>
      <c r="O566" s="14"/>
      <c r="P566" s="14"/>
      <c r="Q566" s="14"/>
    </row>
    <row r="567" spans="2:17" s="11" customFormat="1" x14ac:dyDescent="0.3">
      <c r="C567" s="78"/>
      <c r="E567" s="14"/>
      <c r="F567" s="14"/>
      <c r="G567" s="14"/>
      <c r="H567" s="14"/>
      <c r="I567" s="14"/>
      <c r="J567" s="14"/>
      <c r="K567" s="14"/>
      <c r="L567" s="14"/>
      <c r="M567" s="14"/>
      <c r="N567" s="14"/>
      <c r="O567" s="14"/>
      <c r="P567" s="14"/>
      <c r="Q567" s="14"/>
    </row>
    <row r="568" spans="2:17" s="11" customFormat="1" x14ac:dyDescent="0.3">
      <c r="C568" s="78"/>
      <c r="E568" s="14"/>
      <c r="F568" s="14"/>
      <c r="G568" s="14"/>
      <c r="H568" s="14"/>
      <c r="I568" s="14"/>
      <c r="J568" s="14"/>
      <c r="K568" s="14"/>
      <c r="L568" s="14"/>
      <c r="M568" s="14"/>
      <c r="N568" s="14"/>
      <c r="O568" s="14"/>
      <c r="P568" s="14"/>
      <c r="Q568" s="14"/>
    </row>
    <row r="569" spans="2:17" s="11" customFormat="1" x14ac:dyDescent="0.3">
      <c r="C569" s="78"/>
      <c r="E569" s="14"/>
      <c r="F569" s="14"/>
      <c r="G569" s="14"/>
      <c r="H569" s="14"/>
      <c r="I569" s="14"/>
      <c r="J569" s="14"/>
      <c r="K569" s="14"/>
      <c r="L569" s="14"/>
      <c r="M569" s="14"/>
      <c r="N569" s="14"/>
      <c r="O569" s="14"/>
      <c r="P569" s="14"/>
      <c r="Q569" s="14"/>
    </row>
    <row r="570" spans="2:17" s="11" customFormat="1" x14ac:dyDescent="0.3">
      <c r="C570" s="78"/>
      <c r="E570" s="14"/>
      <c r="F570" s="14"/>
      <c r="G570" s="14"/>
      <c r="H570" s="14"/>
      <c r="I570" s="14"/>
      <c r="J570" s="14"/>
      <c r="K570" s="14"/>
      <c r="L570" s="14"/>
      <c r="M570" s="14"/>
      <c r="N570" s="14"/>
      <c r="O570" s="14"/>
      <c r="P570" s="14"/>
      <c r="Q570" s="14"/>
    </row>
    <row r="571" spans="2:17" x14ac:dyDescent="0.3">
      <c r="B571" s="11"/>
      <c r="C571" s="78"/>
      <c r="D571" s="11"/>
      <c r="E571" s="14"/>
      <c r="F571" s="14"/>
      <c r="G571" s="14"/>
      <c r="H571" s="14"/>
      <c r="I571" s="14"/>
      <c r="J571" s="14"/>
      <c r="K571" s="14"/>
      <c r="L571" s="14"/>
      <c r="M571" s="14"/>
      <c r="N571" s="14"/>
      <c r="O571" s="14"/>
    </row>
    <row r="572" spans="2:17" x14ac:dyDescent="0.3">
      <c r="B572" s="11"/>
      <c r="C572" s="78"/>
      <c r="D572" s="11"/>
      <c r="E572" s="14"/>
      <c r="F572" s="14"/>
      <c r="G572" s="14"/>
      <c r="H572" s="14"/>
      <c r="I572" s="14"/>
      <c r="J572" s="14"/>
      <c r="K572" s="14"/>
      <c r="L572" s="14"/>
      <c r="M572" s="14"/>
      <c r="N572" s="14"/>
      <c r="O572" s="14"/>
    </row>
    <row r="573" spans="2:17" x14ac:dyDescent="0.3">
      <c r="B573" s="11"/>
      <c r="C573" s="78"/>
      <c r="D573" s="11"/>
      <c r="E573" s="14"/>
      <c r="F573" s="14"/>
      <c r="G573" s="14"/>
      <c r="H573" s="14"/>
      <c r="I573" s="14"/>
      <c r="J573" s="14"/>
      <c r="K573" s="14"/>
      <c r="L573" s="14"/>
      <c r="M573" s="14"/>
      <c r="N573" s="14"/>
      <c r="O573" s="14"/>
    </row>
  </sheetData>
  <mergeCells count="6">
    <mergeCell ref="Q32:Q36"/>
    <mergeCell ref="B1:C1"/>
    <mergeCell ref="C45:D45"/>
    <mergeCell ref="B4:O4"/>
    <mergeCell ref="B3:O3"/>
    <mergeCell ref="B5:O5"/>
  </mergeCells>
  <conditionalFormatting sqref="M36">
    <cfRule type="containsText" dxfId="2" priority="1" stopIfTrue="1" operator="containsText" text="N/A">
      <formula>NOT(ISERROR(SEARCH("N/A",M36)))</formula>
    </cfRule>
    <cfRule type="containsText" dxfId="1" priority="2" stopIfTrue="1" operator="containsText" text="Bad">
      <formula>NOT(ISERROR(SEARCH("Bad",M36)))</formula>
    </cfRule>
    <cfRule type="containsText" dxfId="0" priority="3" stopIfTrue="1" operator="containsText" text="Good">
      <formula>NOT(ISERROR(SEARCH("Good",M36)))</formula>
    </cfRule>
  </conditionalFormatting>
  <printOptions horizontalCentered="1"/>
  <pageMargins left="0.25" right="0.25" top="0.75" bottom="0.75" header="0.3" footer="0.3"/>
  <pageSetup scale="67" orientation="portrait" horizontalDpi="4294967292" verticalDpi="4294967292"/>
  <headerFooter>
    <oddFooter>&amp;LIntel Corporation Ratio Comparison&amp;RCynthia Kenyon and Michael Davis_x000D_FIN 135, October 5, 2011</oddFooter>
  </headerFooter>
  <rowBreaks count="1" manualBreakCount="1">
    <brk id="48" min="1" max="16" man="1"/>
  </rowBreaks>
  <colBreaks count="1" manualBreakCount="1">
    <brk id="15" max="34"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A1606-2AEF-44DB-A1F9-4C68A39E0804}">
  <sheetPr>
    <tabColor rgb="FF008000"/>
  </sheetPr>
  <dimension ref="A1:AZ617"/>
  <sheetViews>
    <sheetView topLeftCell="A110" zoomScaleNormal="100" zoomScalePageLayoutView="150" workbookViewId="0">
      <selection activeCell="K26" sqref="K26"/>
    </sheetView>
  </sheetViews>
  <sheetFormatPr defaultColWidth="8.6328125" defaultRowHeight="13" x14ac:dyDescent="0.3"/>
  <cols>
    <col min="1" max="1" width="2.08984375" style="11" customWidth="1"/>
    <col min="2" max="2" width="3.08984375" style="2" customWidth="1"/>
    <col min="3" max="3" width="3.36328125" style="2" customWidth="1"/>
    <col min="4" max="4" width="49" style="2" customWidth="1"/>
    <col min="5" max="5" width="10" style="4" customWidth="1"/>
    <col min="6" max="6" width="2" style="4" customWidth="1"/>
    <col min="7" max="7" width="10" style="4" customWidth="1"/>
    <col min="8" max="8" width="2" style="4" customWidth="1"/>
    <col min="9" max="9" width="10" style="4" customWidth="1"/>
    <col min="10" max="10" width="2" style="4" customWidth="1"/>
    <col min="11" max="11" width="10" style="14" customWidth="1"/>
    <col min="12" max="12" width="2" style="14" customWidth="1"/>
    <col min="13" max="13" width="10" style="14" customWidth="1"/>
    <col min="14" max="52" width="8.6328125" style="11"/>
    <col min="53" max="16384" width="8.6328125" style="2"/>
  </cols>
  <sheetData>
    <row r="1" spans="1:52" s="3" customFormat="1" ht="46.4" customHeight="1" x14ac:dyDescent="0.35">
      <c r="A1" s="9"/>
      <c r="B1" s="92"/>
      <c r="C1" s="92"/>
      <c r="D1" s="94" t="s">
        <v>159</v>
      </c>
      <c r="E1" s="93"/>
      <c r="F1" s="93"/>
      <c r="G1" s="186"/>
      <c r="H1" s="93"/>
      <c r="I1" s="93"/>
      <c r="J1" s="93"/>
      <c r="K1" s="95"/>
      <c r="L1" s="95"/>
      <c r="M1" s="95"/>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row>
    <row r="2" spans="1:52" s="9" customFormat="1" ht="23.25" customHeight="1" thickBot="1" x14ac:dyDescent="0.4">
      <c r="D2" s="15"/>
      <c r="E2" s="16"/>
      <c r="F2" s="16"/>
      <c r="G2" s="16"/>
      <c r="H2" s="16"/>
      <c r="I2" s="16"/>
      <c r="J2" s="16"/>
      <c r="K2" s="16"/>
      <c r="L2" s="16"/>
      <c r="M2" s="16"/>
    </row>
    <row r="3" spans="1:52" s="3" customFormat="1" ht="13.5" thickTop="1" x14ac:dyDescent="0.35">
      <c r="A3" s="9"/>
      <c r="B3" s="56"/>
      <c r="C3" s="56"/>
      <c r="D3" s="57"/>
      <c r="E3" s="58"/>
      <c r="F3" s="87"/>
      <c r="G3" s="58"/>
      <c r="H3" s="87"/>
      <c r="I3" s="58"/>
      <c r="J3" s="87"/>
      <c r="K3" s="91"/>
      <c r="L3" s="91"/>
      <c r="M3" s="91"/>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row>
    <row r="4" spans="1:52" s="7" customFormat="1" ht="23.5" x14ac:dyDescent="0.55000000000000004">
      <c r="A4" s="10"/>
      <c r="B4" s="267" t="s">
        <v>160</v>
      </c>
      <c r="C4" s="268"/>
      <c r="D4" s="268"/>
      <c r="E4" s="268"/>
      <c r="F4" s="268"/>
      <c r="G4" s="268"/>
      <c r="H4" s="268"/>
      <c r="I4" s="268"/>
      <c r="J4" s="268"/>
      <c r="K4" s="68"/>
      <c r="L4" s="68"/>
      <c r="M4" s="68"/>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row>
    <row r="5" spans="1:52" s="7" customFormat="1" ht="24" thickBot="1" x14ac:dyDescent="0.6">
      <c r="A5" s="10"/>
      <c r="B5" s="62"/>
      <c r="C5" s="62"/>
      <c r="D5" s="62"/>
      <c r="E5" s="63"/>
      <c r="F5" s="98"/>
      <c r="G5" s="63"/>
      <c r="H5" s="98"/>
      <c r="I5" s="63"/>
      <c r="J5" s="98"/>
      <c r="K5" s="68"/>
      <c r="L5" s="68"/>
      <c r="M5" s="68"/>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row>
    <row r="6" spans="1:52" s="9" customFormat="1" ht="23.25" customHeight="1" thickTop="1" thickBot="1" x14ac:dyDescent="0.4">
      <c r="D6" s="15"/>
      <c r="E6" s="16"/>
      <c r="F6" s="16"/>
      <c r="G6" s="16"/>
      <c r="H6" s="16"/>
      <c r="I6" s="16"/>
      <c r="J6" s="16"/>
      <c r="K6" s="16"/>
      <c r="L6" s="16"/>
      <c r="M6" s="16"/>
    </row>
    <row r="7" spans="1:52" ht="13.5" thickTop="1" x14ac:dyDescent="0.3">
      <c r="B7" s="28"/>
      <c r="C7" s="28"/>
      <c r="D7" s="28"/>
      <c r="E7" s="64">
        <v>2012</v>
      </c>
      <c r="F7" s="96"/>
      <c r="G7" s="64">
        <v>2013</v>
      </c>
      <c r="H7" s="96"/>
      <c r="I7" s="64">
        <v>2014</v>
      </c>
      <c r="J7" s="96"/>
      <c r="K7" s="73"/>
      <c r="L7" s="74"/>
      <c r="M7" s="73"/>
    </row>
    <row r="8" spans="1:52" x14ac:dyDescent="0.3">
      <c r="B8" s="5" t="s">
        <v>35</v>
      </c>
      <c r="C8" s="47"/>
      <c r="D8" s="47"/>
      <c r="E8" s="48"/>
      <c r="F8" s="48"/>
      <c r="G8" s="48"/>
      <c r="H8" s="48"/>
      <c r="I8" s="48"/>
      <c r="J8" s="48"/>
      <c r="K8" s="86"/>
      <c r="L8" s="86"/>
      <c r="M8" s="86"/>
    </row>
    <row r="9" spans="1:52" x14ac:dyDescent="0.3">
      <c r="B9" s="26" t="s">
        <v>37</v>
      </c>
      <c r="C9" s="23"/>
      <c r="D9" s="23"/>
      <c r="E9" s="27">
        <f>E58/E77</f>
        <v>2.6029123837493882</v>
      </c>
      <c r="F9" s="27"/>
      <c r="G9" s="27">
        <f>G58/G77</f>
        <v>2.7117620333003716</v>
      </c>
      <c r="H9" s="27"/>
      <c r="I9" s="27">
        <f>I58/I77</f>
        <v>2.504021917808219</v>
      </c>
      <c r="J9" s="89"/>
      <c r="K9" s="46"/>
      <c r="L9" s="46"/>
      <c r="M9" s="46"/>
    </row>
    <row r="10" spans="1:52" x14ac:dyDescent="0.3">
      <c r="B10" s="26" t="s">
        <v>38</v>
      </c>
      <c r="C10" s="23"/>
      <c r="D10" s="23"/>
      <c r="E10" s="27">
        <f>(E58-E52)/E77</f>
        <v>2.5681289769946156</v>
      </c>
      <c r="F10" s="27"/>
      <c r="G10" s="27">
        <f>(G58-G52)/G77</f>
        <v>2.6599673944998261</v>
      </c>
      <c r="H10" s="27"/>
      <c r="I10" s="27">
        <f>(I58-I52)/I77</f>
        <v>2.4457205479452053</v>
      </c>
      <c r="J10" s="89"/>
      <c r="K10" s="46"/>
      <c r="L10" s="46"/>
      <c r="M10" s="46"/>
    </row>
    <row r="11" spans="1:52" x14ac:dyDescent="0.3">
      <c r="B11" s="26" t="s">
        <v>39</v>
      </c>
      <c r="C11" s="23"/>
      <c r="D11" s="23"/>
      <c r="E11" s="27">
        <f>(E49+E50)/E77</f>
        <v>1.9285364659813999</v>
      </c>
      <c r="F11" s="27"/>
      <c r="G11" s="27">
        <f>(G49+G50)/G77</f>
        <v>2.0584760937541757</v>
      </c>
      <c r="H11" s="27"/>
      <c r="I11" s="27">
        <f>(I49+I50)/I77</f>
        <v>1.8785534246575342</v>
      </c>
      <c r="J11" s="89"/>
      <c r="K11" s="46"/>
      <c r="L11" s="46"/>
      <c r="M11" s="46"/>
    </row>
    <row r="12" spans="1:52" x14ac:dyDescent="0.3">
      <c r="B12" s="26" t="s">
        <v>40</v>
      </c>
      <c r="C12" s="23"/>
      <c r="D12" s="23"/>
      <c r="E12" s="27">
        <f>(E58-E77)/E77</f>
        <v>1.6029123837493882</v>
      </c>
      <c r="F12" s="89"/>
      <c r="G12" s="27">
        <f>(G58-G77)/G77</f>
        <v>1.7117620333003716</v>
      </c>
      <c r="H12" s="89"/>
      <c r="I12" s="27">
        <f>(I58-I77)/I77</f>
        <v>1.5040219178082193</v>
      </c>
      <c r="J12" s="89"/>
      <c r="K12" s="46"/>
      <c r="L12" s="46"/>
      <c r="M12" s="46"/>
    </row>
    <row r="13" spans="1:52" x14ac:dyDescent="0.3">
      <c r="B13" s="26"/>
      <c r="C13" s="23"/>
      <c r="D13" s="23"/>
      <c r="E13" s="27"/>
      <c r="F13" s="89"/>
      <c r="G13" s="27"/>
      <c r="H13" s="89"/>
      <c r="I13" s="27"/>
      <c r="J13" s="89"/>
      <c r="K13" s="46"/>
      <c r="L13" s="46"/>
      <c r="M13" s="46"/>
    </row>
    <row r="14" spans="1:52" x14ac:dyDescent="0.3">
      <c r="B14" s="5" t="s">
        <v>41</v>
      </c>
      <c r="C14" s="47"/>
      <c r="D14" s="47"/>
      <c r="E14" s="49"/>
      <c r="F14" s="49"/>
      <c r="G14" s="49"/>
      <c r="H14" s="49"/>
      <c r="I14" s="49"/>
      <c r="J14" s="49"/>
      <c r="K14" s="46"/>
      <c r="L14" s="46"/>
      <c r="M14" s="46"/>
    </row>
    <row r="15" spans="1:52" x14ac:dyDescent="0.3">
      <c r="B15" s="26" t="s">
        <v>42</v>
      </c>
      <c r="C15" s="23"/>
      <c r="D15" s="23"/>
      <c r="E15" s="27">
        <f>E51/(E99/360)</f>
        <v>77.056006944915438</v>
      </c>
      <c r="F15" s="27"/>
      <c r="G15" s="27">
        <f>G51/(G99/360)</f>
        <v>80.86115428586109</v>
      </c>
      <c r="H15" s="27"/>
      <c r="I15" s="27">
        <f>I51/(I99/360)</f>
        <v>81.027259221724464</v>
      </c>
      <c r="J15" s="89"/>
      <c r="K15" s="46"/>
      <c r="L15" s="46"/>
      <c r="M15" s="46"/>
    </row>
    <row r="16" spans="1:52" x14ac:dyDescent="0.3">
      <c r="B16" s="26" t="s">
        <v>43</v>
      </c>
      <c r="C16" s="23"/>
      <c r="D16" s="23"/>
      <c r="E16" s="27">
        <f>E99/E52</f>
        <v>64.83992963940193</v>
      </c>
      <c r="F16" s="27"/>
      <c r="G16" s="27">
        <f>G99/G52</f>
        <v>40.169762641898863</v>
      </c>
      <c r="H16" s="27"/>
      <c r="I16" s="27">
        <f>I99/I52</f>
        <v>32.643984962406016</v>
      </c>
      <c r="J16" s="89"/>
      <c r="K16" s="46"/>
      <c r="L16" s="46"/>
      <c r="M16" s="46"/>
    </row>
    <row r="17" spans="2:13" x14ac:dyDescent="0.3">
      <c r="B17" s="26" t="s">
        <v>44</v>
      </c>
      <c r="C17" s="23"/>
      <c r="D17" s="23"/>
      <c r="E17" s="27">
        <f>E99/E51</f>
        <v>4.6719264892268697</v>
      </c>
      <c r="F17" s="27"/>
      <c r="G17" s="27">
        <f>G99/G51</f>
        <v>4.4520759464714628</v>
      </c>
      <c r="H17" s="27"/>
      <c r="I17" s="27">
        <f>I99/I51</f>
        <v>4.4429492427343433</v>
      </c>
      <c r="J17" s="89"/>
      <c r="K17" s="46"/>
      <c r="L17" s="46"/>
      <c r="M17" s="46"/>
    </row>
    <row r="18" spans="2:13" x14ac:dyDescent="0.3">
      <c r="B18" s="26" t="s">
        <v>45</v>
      </c>
      <c r="C18" s="23"/>
      <c r="D18" s="23"/>
      <c r="E18" s="27">
        <f>E99/E61</f>
        <v>7.5412234042553195</v>
      </c>
      <c r="F18" s="89"/>
      <c r="G18" s="27">
        <f>G99/G61</f>
        <v>7.1789929915160453</v>
      </c>
      <c r="H18" s="89"/>
      <c r="I18" s="27">
        <f>I99/I61</f>
        <v>5.948688086593136</v>
      </c>
      <c r="J18" s="89"/>
      <c r="K18" s="46"/>
      <c r="L18" s="46"/>
      <c r="M18" s="46"/>
    </row>
    <row r="19" spans="2:13" x14ac:dyDescent="0.3">
      <c r="B19" s="26" t="s">
        <v>46</v>
      </c>
      <c r="C19" s="23"/>
      <c r="D19" s="23"/>
      <c r="E19" s="27">
        <f>E99/E65</f>
        <v>0.60791945312564422</v>
      </c>
      <c r="F19" s="89"/>
      <c r="G19" s="27">
        <f>G99/G65</f>
        <v>0.54657342853732682</v>
      </c>
      <c r="H19" s="89"/>
      <c r="I19" s="27">
        <f>I99/I65</f>
        <v>0.50371844254687215</v>
      </c>
      <c r="J19" s="89"/>
      <c r="K19" s="46"/>
      <c r="L19" s="46"/>
      <c r="M19" s="46"/>
    </row>
    <row r="20" spans="2:13" x14ac:dyDescent="0.3">
      <c r="B20" s="26"/>
      <c r="C20" s="23"/>
      <c r="D20" s="23"/>
      <c r="E20" s="27"/>
      <c r="F20" s="89"/>
      <c r="G20" s="27"/>
      <c r="H20" s="89"/>
      <c r="I20" s="27"/>
      <c r="J20" s="89"/>
      <c r="K20" s="46"/>
      <c r="L20" s="46"/>
      <c r="M20" s="46"/>
    </row>
    <row r="21" spans="2:13" x14ac:dyDescent="0.3">
      <c r="B21" s="5" t="s">
        <v>47</v>
      </c>
      <c r="C21" s="47"/>
      <c r="D21" s="47"/>
      <c r="E21" s="49"/>
      <c r="F21" s="49"/>
      <c r="G21" s="49"/>
      <c r="H21" s="49"/>
      <c r="I21" s="49"/>
      <c r="J21" s="49"/>
      <c r="K21" s="46"/>
      <c r="L21" s="46"/>
      <c r="M21" s="46"/>
    </row>
    <row r="22" spans="2:13" x14ac:dyDescent="0.3">
      <c r="B22" s="26" t="s">
        <v>48</v>
      </c>
      <c r="C22" s="23"/>
      <c r="D22" s="23"/>
      <c r="E22" s="27">
        <f>E83/E65</f>
        <v>0.45277106645446974</v>
      </c>
      <c r="F22" s="89"/>
      <c r="G22" s="27">
        <f>G83/G65</f>
        <v>0.44573863835822258</v>
      </c>
      <c r="H22" s="89"/>
      <c r="I22" s="27">
        <f>I83/I65</f>
        <v>0.47916279933172451</v>
      </c>
      <c r="J22" s="89"/>
      <c r="K22" s="46"/>
      <c r="L22" s="46"/>
      <c r="M22" s="46"/>
    </row>
    <row r="23" spans="2:13" x14ac:dyDescent="0.3">
      <c r="B23" s="26" t="s">
        <v>49</v>
      </c>
      <c r="C23" s="23"/>
      <c r="D23" s="23"/>
      <c r="E23" s="27">
        <f>E82/E90</f>
        <v>0.12368337778581438</v>
      </c>
      <c r="F23" s="27"/>
      <c r="G23" s="27">
        <f>G82/G90</f>
        <v>0.12667207134171057</v>
      </c>
      <c r="H23" s="27"/>
      <c r="I23" s="27">
        <f>I82/I90</f>
        <v>0.12913213935667825</v>
      </c>
      <c r="J23" s="89"/>
      <c r="K23" s="46"/>
      <c r="L23" s="46"/>
      <c r="M23" s="46"/>
    </row>
    <row r="24" spans="2:13" x14ac:dyDescent="0.3">
      <c r="B24" s="26" t="s">
        <v>50</v>
      </c>
      <c r="C24" s="23"/>
      <c r="D24" s="23"/>
      <c r="E24" s="27">
        <f>E90/E65</f>
        <v>0.54722893354553026</v>
      </c>
      <c r="F24" s="89"/>
      <c r="G24" s="27">
        <f>G90/G65</f>
        <v>0.55426136164177742</v>
      </c>
      <c r="H24" s="89"/>
      <c r="I24" s="27">
        <f>I90/I65</f>
        <v>0.52083720066827544</v>
      </c>
      <c r="J24" s="89"/>
      <c r="K24" s="46"/>
      <c r="L24" s="46"/>
      <c r="M24" s="46"/>
    </row>
    <row r="25" spans="2:13" x14ac:dyDescent="0.3">
      <c r="B25" s="26" t="s">
        <v>51</v>
      </c>
      <c r="C25" s="23"/>
      <c r="D25" s="23"/>
      <c r="E25" s="27">
        <f>E79/E65</f>
        <v>8.8339339166000119E-2</v>
      </c>
      <c r="F25" s="89"/>
      <c r="G25" s="27">
        <f>G79/G65</f>
        <v>8.8470908720713892E-2</v>
      </c>
      <c r="H25" s="89"/>
      <c r="I25" s="27">
        <f>I79/I65</f>
        <v>0.11976169482086504</v>
      </c>
      <c r="J25" s="89"/>
      <c r="K25" s="46"/>
      <c r="L25" s="46"/>
      <c r="M25" s="46"/>
    </row>
    <row r="26" spans="2:13" x14ac:dyDescent="0.3">
      <c r="B26" s="26" t="s">
        <v>161</v>
      </c>
      <c r="C26" s="195"/>
      <c r="D26" s="195"/>
      <c r="E26" s="113">
        <f>E110</f>
        <v>22267</v>
      </c>
      <c r="F26" s="196"/>
      <c r="G26" s="113">
        <f>G110</f>
        <v>27052</v>
      </c>
      <c r="H26" s="196"/>
      <c r="I26" s="113">
        <f>I110</f>
        <v>27820</v>
      </c>
      <c r="J26" s="89"/>
      <c r="K26" s="46"/>
      <c r="L26" s="46"/>
      <c r="M26" s="46"/>
    </row>
    <row r="27" spans="2:13" x14ac:dyDescent="0.3">
      <c r="B27" s="26"/>
      <c r="C27" s="23"/>
      <c r="D27" s="23"/>
      <c r="E27" s="27"/>
      <c r="F27" s="89"/>
      <c r="G27" s="27"/>
      <c r="H27" s="89"/>
      <c r="I27" s="27"/>
      <c r="J27" s="89"/>
      <c r="K27" s="46"/>
      <c r="L27" s="46"/>
      <c r="M27" s="46"/>
    </row>
    <row r="28" spans="2:13" x14ac:dyDescent="0.3">
      <c r="B28" s="5" t="s">
        <v>53</v>
      </c>
      <c r="C28" s="47"/>
      <c r="D28" s="47"/>
      <c r="E28" s="49"/>
      <c r="F28" s="49"/>
      <c r="G28" s="49"/>
      <c r="H28" s="49"/>
      <c r="I28" s="49"/>
      <c r="J28" s="49"/>
      <c r="K28" s="46"/>
      <c r="L28" s="46"/>
      <c r="M28" s="46"/>
    </row>
    <row r="29" spans="2:13" x14ac:dyDescent="0.3">
      <c r="B29" s="26" t="s">
        <v>54</v>
      </c>
      <c r="C29" s="23"/>
      <c r="D29" s="23"/>
      <c r="E29" s="27">
        <f>E101/E99</f>
        <v>0.76221803236439101</v>
      </c>
      <c r="F29" s="89"/>
      <c r="G29" s="27">
        <f>G101/G99</f>
        <v>0.7398938971598864</v>
      </c>
      <c r="H29" s="89"/>
      <c r="I29" s="27">
        <f>I101/I99</f>
        <v>0.68981838701876019</v>
      </c>
      <c r="J29" s="89"/>
      <c r="K29" s="46"/>
      <c r="L29" s="46"/>
      <c r="M29" s="46"/>
    </row>
    <row r="30" spans="2:13" x14ac:dyDescent="0.3">
      <c r="B30" s="26" t="s">
        <v>55</v>
      </c>
      <c r="C30" s="23"/>
      <c r="D30" s="23"/>
      <c r="E30" s="192">
        <v>0.314</v>
      </c>
      <c r="F30" s="89"/>
      <c r="G30" s="192">
        <v>0.28899999999999998</v>
      </c>
      <c r="H30" s="89"/>
      <c r="I30" s="192">
        <v>0.254</v>
      </c>
      <c r="J30" s="89"/>
      <c r="K30" s="46"/>
      <c r="L30" s="46"/>
      <c r="M30" s="46"/>
    </row>
    <row r="31" spans="2:13" x14ac:dyDescent="0.3">
      <c r="B31" s="26" t="s">
        <v>56</v>
      </c>
      <c r="C31" s="23"/>
      <c r="D31" s="23"/>
      <c r="E31" s="193">
        <f>E115/E65</f>
        <v>0.1400004947596705</v>
      </c>
      <c r="F31" s="193"/>
      <c r="G31" s="193">
        <f>G115/G65</f>
        <v>0.15349888718045931</v>
      </c>
      <c r="H31" s="193"/>
      <c r="I31" s="193">
        <f>I115/I65</f>
        <v>0.12805132726935214</v>
      </c>
      <c r="J31" s="89"/>
      <c r="K31" s="46"/>
      <c r="L31" s="46"/>
      <c r="M31" s="46"/>
    </row>
    <row r="32" spans="2:13" x14ac:dyDescent="0.3">
      <c r="B32" s="26" t="s">
        <v>57</v>
      </c>
      <c r="C32" s="23"/>
      <c r="D32" s="23"/>
      <c r="E32" s="193">
        <f>E115/E90</f>
        <v>0.25583532992782121</v>
      </c>
      <c r="F32" s="89"/>
      <c r="G32" s="193">
        <f>G115/G90</f>
        <v>0.27694314957438182</v>
      </c>
      <c r="H32" s="89"/>
      <c r="I32" s="193">
        <f>I115/I90</f>
        <v>0.24585672280139001</v>
      </c>
      <c r="J32" s="89"/>
      <c r="K32" s="46"/>
      <c r="L32" s="46"/>
      <c r="M32" s="46"/>
    </row>
    <row r="33" spans="1:52" x14ac:dyDescent="0.3">
      <c r="B33" s="26"/>
      <c r="C33" s="23"/>
      <c r="D33" s="23"/>
      <c r="E33" s="27"/>
      <c r="F33" s="89"/>
      <c r="G33" s="27"/>
      <c r="H33" s="89"/>
      <c r="I33" s="27"/>
      <c r="J33" s="89"/>
      <c r="K33" s="46"/>
      <c r="L33" s="46"/>
      <c r="M33" s="46"/>
    </row>
    <row r="34" spans="1:52" x14ac:dyDescent="0.3">
      <c r="B34" s="5" t="s">
        <v>59</v>
      </c>
      <c r="C34" s="47"/>
      <c r="D34" s="47"/>
      <c r="E34" s="49"/>
      <c r="F34" s="49"/>
      <c r="G34" s="49"/>
      <c r="H34" s="49"/>
      <c r="I34" s="49"/>
      <c r="J34" s="49"/>
      <c r="K34" s="46"/>
      <c r="L34" s="46"/>
      <c r="M34" s="46"/>
    </row>
    <row r="35" spans="1:52" x14ac:dyDescent="0.3">
      <c r="B35" s="26" t="s">
        <v>60</v>
      </c>
      <c r="C35" s="23"/>
      <c r="D35" s="23"/>
      <c r="E35" s="193">
        <v>10.4</v>
      </c>
      <c r="F35" s="89"/>
      <c r="G35" s="27">
        <v>11.2</v>
      </c>
      <c r="H35" s="89"/>
      <c r="I35" s="27">
        <v>14</v>
      </c>
      <c r="J35" s="89"/>
      <c r="K35" s="46"/>
      <c r="L35" s="46"/>
      <c r="M35" s="46"/>
    </row>
    <row r="36" spans="1:52" ht="13.5" thickBot="1" x14ac:dyDescent="0.35">
      <c r="B36" s="20"/>
      <c r="C36" s="21"/>
      <c r="D36" s="21"/>
      <c r="E36" s="22"/>
      <c r="F36" s="88"/>
      <c r="G36" s="22"/>
      <c r="H36" s="88"/>
      <c r="I36" s="22"/>
      <c r="J36" s="88"/>
      <c r="K36" s="46"/>
      <c r="L36" s="46"/>
      <c r="M36" s="46"/>
    </row>
    <row r="37" spans="1:52" s="53" customFormat="1" ht="32" thickTop="1" thickBot="1" x14ac:dyDescent="0.75">
      <c r="B37" s="54"/>
      <c r="E37" s="55"/>
      <c r="F37" s="55"/>
      <c r="G37" s="55"/>
      <c r="H37" s="55"/>
      <c r="I37" s="55"/>
      <c r="J37" s="55"/>
      <c r="K37" s="55"/>
      <c r="L37" s="55"/>
      <c r="M37" s="55"/>
    </row>
    <row r="38" spans="1:52" ht="13.5" thickTop="1" x14ac:dyDescent="0.3">
      <c r="B38" s="59"/>
      <c r="C38" s="60"/>
      <c r="D38" s="60"/>
      <c r="E38" s="61"/>
      <c r="F38" s="97"/>
      <c r="G38" s="61"/>
      <c r="H38" s="97"/>
      <c r="I38" s="61"/>
      <c r="J38" s="97"/>
      <c r="K38" s="46"/>
      <c r="L38" s="46"/>
      <c r="M38" s="46"/>
    </row>
    <row r="39" spans="1:52" s="7" customFormat="1" ht="23.5" x14ac:dyDescent="0.55000000000000004">
      <c r="A39" s="10"/>
      <c r="B39" s="258" t="s">
        <v>61</v>
      </c>
      <c r="C39" s="269"/>
      <c r="D39" s="269"/>
      <c r="E39" s="269"/>
      <c r="F39" s="269"/>
      <c r="G39" s="269"/>
      <c r="H39" s="269"/>
      <c r="I39" s="269"/>
      <c r="J39" s="269"/>
      <c r="K39" s="68"/>
      <c r="L39" s="68"/>
      <c r="M39" s="68"/>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s="7" customFormat="1" ht="24" thickBot="1" x14ac:dyDescent="0.6">
      <c r="A40" s="10"/>
      <c r="B40" s="62"/>
      <c r="C40" s="62"/>
      <c r="D40" s="62"/>
      <c r="E40" s="63"/>
      <c r="F40" s="98"/>
      <c r="G40" s="63"/>
      <c r="H40" s="98"/>
      <c r="I40" s="63"/>
      <c r="J40" s="98"/>
      <c r="K40" s="68"/>
      <c r="L40" s="68"/>
      <c r="M40" s="68"/>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s="11" customFormat="1" ht="14" thickTop="1" thickBot="1" x14ac:dyDescent="0.35">
      <c r="B41" s="45"/>
      <c r="E41" s="46"/>
      <c r="F41" s="46"/>
      <c r="G41" s="46"/>
      <c r="H41" s="46"/>
      <c r="I41" s="46"/>
      <c r="J41" s="46"/>
      <c r="K41" s="46"/>
      <c r="L41" s="46"/>
      <c r="M41" s="46"/>
    </row>
    <row r="42" spans="1:52" ht="13.5" thickTop="1" x14ac:dyDescent="0.3">
      <c r="B42" s="28"/>
      <c r="C42" s="28"/>
      <c r="D42" s="28"/>
      <c r="E42" s="29"/>
      <c r="F42" s="99"/>
      <c r="G42" s="29"/>
      <c r="H42" s="99"/>
      <c r="I42" s="29"/>
      <c r="J42" s="99"/>
    </row>
    <row r="43" spans="1:52" s="8" customFormat="1" ht="21" x14ac:dyDescent="0.5">
      <c r="A43" s="12"/>
      <c r="B43" s="251" t="s">
        <v>162</v>
      </c>
      <c r="C43" s="252"/>
      <c r="D43" s="252"/>
      <c r="E43" s="252"/>
      <c r="F43" s="252"/>
      <c r="G43" s="252"/>
      <c r="H43" s="252"/>
      <c r="I43" s="252"/>
      <c r="J43" s="252"/>
      <c r="K43" s="70"/>
      <c r="L43" s="70"/>
      <c r="M43" s="70"/>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row>
    <row r="44" spans="1:52" ht="13.5" thickBot="1" x14ac:dyDescent="0.35">
      <c r="B44" s="20"/>
      <c r="C44" s="21"/>
      <c r="D44" s="21"/>
      <c r="E44" s="22"/>
      <c r="F44" s="88"/>
      <c r="G44" s="22"/>
      <c r="H44" s="88"/>
      <c r="I44" s="22"/>
      <c r="J44" s="88"/>
      <c r="K44" s="46"/>
      <c r="L44" s="46"/>
      <c r="M44" s="189"/>
    </row>
    <row r="45" spans="1:52" s="1" customFormat="1" ht="13.5" thickTop="1" x14ac:dyDescent="0.3">
      <c r="A45" s="13"/>
      <c r="B45" s="32" t="s">
        <v>99</v>
      </c>
      <c r="C45" s="32"/>
      <c r="D45" s="32"/>
      <c r="E45" s="33"/>
      <c r="F45" s="100"/>
      <c r="G45" s="33"/>
      <c r="H45" s="100"/>
      <c r="I45" s="33"/>
      <c r="J45" s="100"/>
      <c r="K45" s="188"/>
      <c r="L45" s="71"/>
      <c r="M45" s="71"/>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row>
    <row r="46" spans="1:52" s="1" customFormat="1" ht="14.5" x14ac:dyDescent="0.35">
      <c r="A46" s="13"/>
      <c r="B46" s="34" t="s">
        <v>64</v>
      </c>
      <c r="C46" s="32"/>
      <c r="D46" s="32"/>
      <c r="E46" s="24">
        <v>2012</v>
      </c>
      <c r="F46" s="101"/>
      <c r="G46" s="24">
        <v>2013</v>
      </c>
      <c r="H46" s="101"/>
      <c r="I46" s="24">
        <v>2014</v>
      </c>
      <c r="J46" s="101"/>
      <c r="K46" s="188"/>
      <c r="L46" s="74"/>
      <c r="M46" s="187"/>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row>
    <row r="47" spans="1:52" x14ac:dyDescent="0.3">
      <c r="B47" s="50" t="s">
        <v>65</v>
      </c>
      <c r="C47" s="50"/>
      <c r="D47" s="50"/>
      <c r="E47" s="51"/>
      <c r="F47" s="51"/>
      <c r="G47" s="51"/>
      <c r="H47" s="51"/>
      <c r="I47" s="51"/>
      <c r="J47" s="51"/>
      <c r="K47" s="188"/>
    </row>
    <row r="48" spans="1:52" x14ac:dyDescent="0.3">
      <c r="B48" s="23" t="s">
        <v>66</v>
      </c>
      <c r="C48" s="23"/>
      <c r="D48" s="23"/>
      <c r="E48" s="35"/>
      <c r="F48" s="102"/>
      <c r="G48" s="35"/>
      <c r="H48" s="102"/>
      <c r="I48" s="35"/>
      <c r="J48" s="102"/>
    </row>
    <row r="49" spans="1:52" x14ac:dyDescent="0.3">
      <c r="B49" s="23"/>
      <c r="C49" s="23" t="s">
        <v>67</v>
      </c>
      <c r="D49" s="23"/>
      <c r="E49" s="35">
        <v>6938</v>
      </c>
      <c r="F49" s="102"/>
      <c r="G49" s="35">
        <v>3804</v>
      </c>
      <c r="H49" s="102"/>
      <c r="I49" s="35">
        <v>8669</v>
      </c>
      <c r="J49" s="102"/>
    </row>
    <row r="50" spans="1:52" x14ac:dyDescent="0.3">
      <c r="B50" s="23"/>
      <c r="C50" s="23" t="s">
        <v>163</v>
      </c>
      <c r="D50" s="23"/>
      <c r="E50" s="35">
        <v>56102</v>
      </c>
      <c r="F50" s="102"/>
      <c r="G50" s="35">
        <v>73218</v>
      </c>
      <c r="H50" s="102"/>
      <c r="I50" s="35">
        <v>77040</v>
      </c>
      <c r="J50" s="102"/>
    </row>
    <row r="51" spans="1:52" x14ac:dyDescent="0.3">
      <c r="B51" s="23"/>
      <c r="C51" s="23" t="s">
        <v>164</v>
      </c>
      <c r="D51" s="23"/>
      <c r="E51" s="35">
        <v>15780</v>
      </c>
      <c r="F51" s="102"/>
      <c r="G51" s="35">
        <v>17486</v>
      </c>
      <c r="H51" s="102"/>
      <c r="I51" s="35">
        <v>19544</v>
      </c>
      <c r="J51" s="102"/>
    </row>
    <row r="52" spans="1:52" x14ac:dyDescent="0.3">
      <c r="B52" s="23"/>
      <c r="C52" s="23" t="s">
        <v>70</v>
      </c>
      <c r="D52" s="23"/>
      <c r="E52" s="35">
        <v>1137</v>
      </c>
      <c r="F52" s="102"/>
      <c r="G52" s="35">
        <v>1938</v>
      </c>
      <c r="H52" s="102"/>
      <c r="I52" s="35">
        <v>2660</v>
      </c>
      <c r="J52" s="102"/>
    </row>
    <row r="53" spans="1:52" x14ac:dyDescent="0.3">
      <c r="B53" s="23"/>
      <c r="C53" s="23" t="s">
        <v>165</v>
      </c>
      <c r="D53" s="23"/>
      <c r="E53" s="35">
        <v>2035</v>
      </c>
      <c r="F53" s="102"/>
      <c r="G53" s="35">
        <v>1632</v>
      </c>
      <c r="H53" s="102"/>
      <c r="I53" s="35">
        <v>1941</v>
      </c>
      <c r="J53" s="102"/>
    </row>
    <row r="54" spans="1:52" x14ac:dyDescent="0.3">
      <c r="B54" s="23"/>
      <c r="C54" s="23" t="s">
        <v>166</v>
      </c>
      <c r="D54" s="23"/>
      <c r="E54" s="35">
        <v>3092</v>
      </c>
      <c r="F54" s="102"/>
      <c r="G54" s="35">
        <v>3388</v>
      </c>
      <c r="H54" s="102"/>
      <c r="I54" s="35">
        <v>4392</v>
      </c>
      <c r="J54" s="102"/>
    </row>
    <row r="55" spans="1:52" x14ac:dyDescent="0.3">
      <c r="B55" s="23"/>
      <c r="C55" s="23"/>
      <c r="D55" s="23"/>
      <c r="E55" s="35"/>
      <c r="F55" s="102"/>
      <c r="G55" s="35"/>
      <c r="H55" s="102"/>
      <c r="I55" s="35"/>
      <c r="J55" s="102"/>
    </row>
    <row r="56" spans="1:52" x14ac:dyDescent="0.3">
      <c r="B56" s="23"/>
      <c r="C56" s="23"/>
      <c r="D56" s="23"/>
      <c r="E56" s="35"/>
      <c r="F56" s="102"/>
      <c r="G56" s="35"/>
      <c r="H56" s="102"/>
      <c r="I56" s="35"/>
      <c r="J56" s="102"/>
    </row>
    <row r="57" spans="1:52" x14ac:dyDescent="0.3">
      <c r="B57" s="23"/>
      <c r="C57" s="23"/>
      <c r="D57" s="23"/>
      <c r="E57" s="35"/>
      <c r="F57" s="102"/>
      <c r="G57" s="35"/>
      <c r="H57" s="102"/>
      <c r="I57" s="35"/>
      <c r="J57" s="102"/>
    </row>
    <row r="58" spans="1:52" s="1" customFormat="1" x14ac:dyDescent="0.3">
      <c r="A58" s="13"/>
      <c r="B58" s="32" t="s">
        <v>74</v>
      </c>
      <c r="C58" s="32"/>
      <c r="D58" s="32"/>
      <c r="E58" s="37">
        <f>SUM(E49:E57)</f>
        <v>85084</v>
      </c>
      <c r="F58" s="100"/>
      <c r="G58" s="37">
        <f>SUM(G49:G57)</f>
        <v>101466</v>
      </c>
      <c r="H58" s="100"/>
      <c r="I58" s="37">
        <f>SUM(I49:I57)</f>
        <v>114246</v>
      </c>
      <c r="J58" s="100"/>
      <c r="K58" s="71"/>
      <c r="L58" s="71"/>
      <c r="M58" s="71"/>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row>
    <row r="59" spans="1:52" s="1" customFormat="1" x14ac:dyDescent="0.3">
      <c r="A59" s="13"/>
      <c r="B59" s="23" t="s">
        <v>167</v>
      </c>
      <c r="C59" s="32"/>
      <c r="D59" s="32"/>
      <c r="E59" s="33"/>
      <c r="F59" s="100"/>
      <c r="G59" s="33"/>
      <c r="H59" s="100"/>
      <c r="I59" s="33"/>
      <c r="J59" s="100"/>
      <c r="K59" s="71"/>
      <c r="L59" s="71"/>
      <c r="M59" s="71"/>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row>
    <row r="60" spans="1:52" s="1" customFormat="1" x14ac:dyDescent="0.3">
      <c r="A60" s="13"/>
      <c r="B60" s="32"/>
      <c r="C60" s="23" t="s">
        <v>76</v>
      </c>
      <c r="D60" s="32"/>
      <c r="E60" s="35">
        <v>8269</v>
      </c>
      <c r="F60" s="100"/>
      <c r="G60" s="35">
        <v>9991</v>
      </c>
      <c r="H60" s="100"/>
      <c r="I60" s="35">
        <v>13011</v>
      </c>
      <c r="J60" s="100"/>
      <c r="K60" s="71"/>
      <c r="L60" s="71"/>
      <c r="M60" s="71"/>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row>
    <row r="61" spans="1:52" s="1" customFormat="1" x14ac:dyDescent="0.3">
      <c r="A61" s="13"/>
      <c r="B61" s="32"/>
      <c r="C61" s="23" t="s">
        <v>168</v>
      </c>
      <c r="D61" s="32"/>
      <c r="E61" s="35">
        <v>9776</v>
      </c>
      <c r="F61" s="100"/>
      <c r="G61" s="35">
        <v>10844</v>
      </c>
      <c r="H61" s="100"/>
      <c r="I61" s="35">
        <v>14597</v>
      </c>
      <c r="J61" s="100"/>
      <c r="K61" s="71"/>
      <c r="L61" s="71"/>
      <c r="M61" s="71"/>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row>
    <row r="62" spans="1:52" s="1" customFormat="1" x14ac:dyDescent="0.3">
      <c r="A62" s="13"/>
      <c r="B62" s="32"/>
      <c r="C62" s="23" t="s">
        <v>77</v>
      </c>
      <c r="D62" s="32"/>
      <c r="E62" s="35">
        <v>13452</v>
      </c>
      <c r="F62" s="100"/>
      <c r="G62" s="35">
        <v>14655</v>
      </c>
      <c r="H62" s="100"/>
      <c r="I62" s="35">
        <v>20127</v>
      </c>
      <c r="J62" s="100"/>
      <c r="K62" s="71"/>
      <c r="L62" s="71"/>
      <c r="M62" s="71"/>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row>
    <row r="63" spans="1:52" s="1" customFormat="1" x14ac:dyDescent="0.3">
      <c r="A63" s="13"/>
      <c r="B63" s="32"/>
      <c r="C63" s="23" t="s">
        <v>169</v>
      </c>
      <c r="D63" s="32"/>
      <c r="E63" s="35">
        <v>3170</v>
      </c>
      <c r="F63" s="100"/>
      <c r="G63" s="35">
        <v>3083</v>
      </c>
      <c r="H63" s="100"/>
      <c r="I63" s="35">
        <v>6981</v>
      </c>
      <c r="J63" s="100"/>
      <c r="K63" s="71"/>
      <c r="L63" s="71"/>
      <c r="M63" s="71"/>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row>
    <row r="64" spans="1:52" s="1" customFormat="1" x14ac:dyDescent="0.3">
      <c r="A64" s="13"/>
      <c r="B64" s="32"/>
      <c r="C64" s="23" t="s">
        <v>170</v>
      </c>
      <c r="D64" s="32"/>
      <c r="E64" s="35">
        <v>1520</v>
      </c>
      <c r="F64" s="100"/>
      <c r="G64" s="35">
        <v>2392</v>
      </c>
      <c r="H64" s="100"/>
      <c r="I64" s="35">
        <v>3422</v>
      </c>
      <c r="J64" s="100"/>
      <c r="K64" s="71"/>
      <c r="L64" s="71"/>
      <c r="M64" s="71"/>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row>
    <row r="65" spans="1:52" s="1" customFormat="1" ht="13.5" thickBot="1" x14ac:dyDescent="0.35">
      <c r="A65" s="13"/>
      <c r="B65" s="50"/>
      <c r="C65" s="50" t="s">
        <v>80</v>
      </c>
      <c r="D65" s="50"/>
      <c r="E65" s="6">
        <f>SUM(E58:E64)</f>
        <v>121271</v>
      </c>
      <c r="F65" s="52"/>
      <c r="G65" s="6">
        <f>SUM(G58:G64)</f>
        <v>142431</v>
      </c>
      <c r="H65" s="52"/>
      <c r="I65" s="6">
        <f>SUM(I58:I64)</f>
        <v>172384</v>
      </c>
      <c r="J65" s="52"/>
      <c r="K65" s="71"/>
      <c r="L65" s="71"/>
      <c r="M65" s="71"/>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row>
    <row r="66" spans="1:52" ht="13.5" thickTop="1" x14ac:dyDescent="0.3">
      <c r="B66" s="23"/>
      <c r="C66" s="23"/>
      <c r="D66" s="23"/>
      <c r="E66" s="35"/>
      <c r="F66" s="102"/>
      <c r="G66" s="35"/>
      <c r="H66" s="102"/>
      <c r="I66" s="35"/>
      <c r="J66" s="102"/>
    </row>
    <row r="67" spans="1:52" x14ac:dyDescent="0.3">
      <c r="B67" s="50" t="s">
        <v>81</v>
      </c>
      <c r="C67" s="47"/>
      <c r="D67" s="47"/>
      <c r="E67" s="51"/>
      <c r="F67" s="51"/>
      <c r="G67" s="51"/>
      <c r="H67" s="51"/>
      <c r="I67" s="51"/>
      <c r="J67" s="51"/>
    </row>
    <row r="68" spans="1:52" x14ac:dyDescent="0.3">
      <c r="B68" s="23" t="s">
        <v>82</v>
      </c>
      <c r="C68" s="23"/>
      <c r="D68" s="23"/>
      <c r="E68" s="35"/>
      <c r="F68" s="102"/>
      <c r="G68" s="35"/>
      <c r="H68" s="102"/>
      <c r="I68" s="35"/>
      <c r="J68" s="102"/>
    </row>
    <row r="69" spans="1:52" x14ac:dyDescent="0.3">
      <c r="B69" s="23"/>
      <c r="C69" s="23" t="s">
        <v>171</v>
      </c>
      <c r="D69" s="23"/>
      <c r="E69" s="35">
        <v>4175</v>
      </c>
      <c r="F69" s="102"/>
      <c r="G69" s="35">
        <v>4828</v>
      </c>
      <c r="H69" s="102"/>
      <c r="I69" s="35">
        <v>7432</v>
      </c>
      <c r="J69" s="102"/>
    </row>
    <row r="70" spans="1:52" x14ac:dyDescent="0.3">
      <c r="B70" s="23"/>
      <c r="C70" s="23" t="s">
        <v>172</v>
      </c>
      <c r="D70" s="23"/>
      <c r="E70" s="35">
        <v>0</v>
      </c>
      <c r="F70" s="102"/>
      <c r="G70" s="35">
        <v>0</v>
      </c>
      <c r="H70" s="102"/>
      <c r="I70" s="35">
        <v>2000</v>
      </c>
      <c r="J70" s="102"/>
    </row>
    <row r="71" spans="1:52" x14ac:dyDescent="0.3">
      <c r="B71" s="23"/>
      <c r="C71" s="23" t="s">
        <v>173</v>
      </c>
      <c r="D71" s="23"/>
      <c r="E71" s="35">
        <v>1231</v>
      </c>
      <c r="F71" s="102"/>
      <c r="G71" s="35">
        <v>2999</v>
      </c>
      <c r="H71" s="102"/>
      <c r="I71" s="35">
        <v>0</v>
      </c>
      <c r="J71" s="102"/>
    </row>
    <row r="72" spans="1:52" x14ac:dyDescent="0.3">
      <c r="B72" s="23"/>
      <c r="C72" s="23" t="s">
        <v>174</v>
      </c>
      <c r="D72" s="23"/>
      <c r="E72" s="35">
        <v>3875</v>
      </c>
      <c r="F72" s="102"/>
      <c r="G72" s="35">
        <v>4117</v>
      </c>
      <c r="H72" s="102"/>
      <c r="I72" s="35">
        <v>4797</v>
      </c>
      <c r="J72" s="102"/>
    </row>
    <row r="73" spans="1:52" x14ac:dyDescent="0.3">
      <c r="B73" s="23"/>
      <c r="C73" s="23" t="s">
        <v>175</v>
      </c>
      <c r="D73" s="23"/>
      <c r="E73" s="35">
        <v>789</v>
      </c>
      <c r="F73" s="102"/>
      <c r="G73" s="35">
        <v>592</v>
      </c>
      <c r="H73" s="102"/>
      <c r="I73" s="35">
        <v>782</v>
      </c>
      <c r="J73" s="102"/>
    </row>
    <row r="74" spans="1:52" x14ac:dyDescent="0.3">
      <c r="B74" s="23"/>
      <c r="C74" s="23" t="s">
        <v>176</v>
      </c>
      <c r="D74" s="23"/>
      <c r="E74" s="35">
        <v>18653</v>
      </c>
      <c r="F74" s="102"/>
      <c r="G74" s="35">
        <v>20639</v>
      </c>
      <c r="H74" s="102"/>
      <c r="I74" s="35">
        <v>23150</v>
      </c>
      <c r="J74" s="102"/>
    </row>
    <row r="75" spans="1:52" x14ac:dyDescent="0.3">
      <c r="B75" s="23"/>
      <c r="C75" s="23" t="s">
        <v>177</v>
      </c>
      <c r="D75" s="23"/>
      <c r="E75" s="35">
        <v>814</v>
      </c>
      <c r="F75" s="102"/>
      <c r="G75" s="35">
        <v>645</v>
      </c>
      <c r="H75" s="102"/>
      <c r="I75" s="35">
        <v>558</v>
      </c>
      <c r="J75" s="102"/>
    </row>
    <row r="76" spans="1:52" x14ac:dyDescent="0.3">
      <c r="B76" s="23"/>
      <c r="C76" s="23" t="s">
        <v>166</v>
      </c>
      <c r="D76" s="23"/>
      <c r="E76" s="35">
        <v>3151</v>
      </c>
      <c r="F76" s="102"/>
      <c r="G76" s="35">
        <v>3597</v>
      </c>
      <c r="H76" s="102"/>
      <c r="I76" s="35">
        <v>6906</v>
      </c>
      <c r="J76" s="102"/>
    </row>
    <row r="77" spans="1:52" s="1" customFormat="1" x14ac:dyDescent="0.3">
      <c r="A77" s="13"/>
      <c r="B77" s="32" t="s">
        <v>87</v>
      </c>
      <c r="C77" s="32"/>
      <c r="D77" s="32"/>
      <c r="E77" s="37">
        <f>SUM(E69:E76)</f>
        <v>32688</v>
      </c>
      <c r="F77" s="100"/>
      <c r="G77" s="37">
        <f>SUM(G69:G76)</f>
        <v>37417</v>
      </c>
      <c r="H77" s="100"/>
      <c r="I77" s="37">
        <f>SUM(I69:I76)</f>
        <v>45625</v>
      </c>
      <c r="J77" s="100"/>
      <c r="K77" s="71"/>
      <c r="L77" s="71"/>
      <c r="M77" s="71"/>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row>
    <row r="78" spans="1:52" s="1" customFormat="1" x14ac:dyDescent="0.3">
      <c r="A78" s="13"/>
      <c r="B78" s="32"/>
      <c r="C78" s="32"/>
      <c r="D78" s="32"/>
      <c r="E78" s="33"/>
      <c r="F78" s="100"/>
      <c r="G78" s="33"/>
      <c r="H78" s="100"/>
      <c r="I78" s="33"/>
      <c r="J78" s="100"/>
      <c r="K78" s="71"/>
      <c r="L78" s="71"/>
      <c r="M78" s="71"/>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row>
    <row r="79" spans="1:52" s="1" customFormat="1" x14ac:dyDescent="0.3">
      <c r="A79" s="13"/>
      <c r="B79" s="32" t="s">
        <v>89</v>
      </c>
      <c r="C79" s="32"/>
      <c r="D79" s="32"/>
      <c r="E79" s="33">
        <v>10713</v>
      </c>
      <c r="F79" s="100"/>
      <c r="G79" s="33">
        <v>12601</v>
      </c>
      <c r="H79" s="100"/>
      <c r="I79" s="33">
        <v>20645</v>
      </c>
      <c r="J79" s="100"/>
      <c r="K79" s="71"/>
      <c r="L79" s="71"/>
      <c r="M79" s="71"/>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row>
    <row r="80" spans="1:52" s="1" customFormat="1" x14ac:dyDescent="0.3">
      <c r="A80" s="13"/>
      <c r="B80" s="32" t="s">
        <v>178</v>
      </c>
      <c r="C80" s="32"/>
      <c r="D80" s="32"/>
      <c r="E80" s="33">
        <v>1406</v>
      </c>
      <c r="F80" s="100"/>
      <c r="G80" s="33">
        <v>1760</v>
      </c>
      <c r="H80" s="100"/>
      <c r="I80" s="33">
        <v>2008</v>
      </c>
      <c r="J80" s="100"/>
      <c r="K80" s="71"/>
      <c r="L80" s="71"/>
      <c r="M80" s="71"/>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row>
    <row r="81" spans="1:52" s="1" customFormat="1" x14ac:dyDescent="0.3">
      <c r="A81" s="13"/>
      <c r="B81" s="32" t="s">
        <v>165</v>
      </c>
      <c r="C81" s="32"/>
      <c r="D81" s="32"/>
      <c r="E81" s="33">
        <v>1893</v>
      </c>
      <c r="F81" s="100"/>
      <c r="G81" s="33">
        <v>1709</v>
      </c>
      <c r="H81" s="100"/>
      <c r="I81" s="33">
        <v>2728</v>
      </c>
      <c r="J81" s="100"/>
      <c r="K81" s="71"/>
      <c r="L81" s="71"/>
      <c r="M81" s="71"/>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row>
    <row r="82" spans="1:52" s="1" customFormat="1" x14ac:dyDescent="0.3">
      <c r="A82" s="13"/>
      <c r="B82" s="32" t="s">
        <v>179</v>
      </c>
      <c r="C82" s="32"/>
      <c r="D82" s="32"/>
      <c r="E82" s="33">
        <v>8208</v>
      </c>
      <c r="F82" s="100"/>
      <c r="G82" s="33">
        <v>10000</v>
      </c>
      <c r="H82" s="100"/>
      <c r="I82" s="33">
        <v>11594</v>
      </c>
      <c r="J82" s="100"/>
      <c r="K82" s="71"/>
      <c r="L82" s="71"/>
      <c r="M82" s="71"/>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row>
    <row r="83" spans="1:52" s="1" customFormat="1" x14ac:dyDescent="0.3">
      <c r="A83" s="13"/>
      <c r="B83" s="32" t="s">
        <v>91</v>
      </c>
      <c r="C83" s="32"/>
      <c r="D83" s="32"/>
      <c r="E83" s="37">
        <f>SUM(E77:E82)</f>
        <v>54908</v>
      </c>
      <c r="F83" s="100"/>
      <c r="G83" s="37">
        <f>SUM(G77:G82)</f>
        <v>63487</v>
      </c>
      <c r="H83" s="100"/>
      <c r="I83" s="37">
        <f>SUM(I77:I82)</f>
        <v>82600</v>
      </c>
      <c r="J83" s="100"/>
      <c r="K83" s="71"/>
      <c r="L83" s="71"/>
      <c r="M83" s="71"/>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row>
    <row r="84" spans="1:52" s="1" customFormat="1" x14ac:dyDescent="0.3">
      <c r="A84" s="13"/>
      <c r="B84" s="32" t="s">
        <v>92</v>
      </c>
      <c r="C84" s="32"/>
      <c r="D84" s="32"/>
      <c r="E84" s="33"/>
      <c r="F84" s="100"/>
      <c r="G84" s="33"/>
      <c r="H84" s="100"/>
      <c r="I84" s="33"/>
      <c r="J84" s="100"/>
      <c r="K84" s="71"/>
      <c r="L84" s="71"/>
      <c r="M84" s="71"/>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row>
    <row r="85" spans="1:52" ht="13.5" x14ac:dyDescent="0.35">
      <c r="B85" s="23"/>
      <c r="C85" s="265" t="s">
        <v>180</v>
      </c>
      <c r="D85" s="266"/>
      <c r="E85" s="35">
        <v>65797</v>
      </c>
      <c r="F85" s="102"/>
      <c r="G85" s="35">
        <v>67306</v>
      </c>
      <c r="H85" s="102"/>
      <c r="I85" s="35">
        <v>68366</v>
      </c>
      <c r="J85" s="102"/>
      <c r="K85" s="71"/>
    </row>
    <row r="86" spans="1:52" x14ac:dyDescent="0.3">
      <c r="B86" s="23"/>
      <c r="C86" s="265" t="s">
        <v>181</v>
      </c>
      <c r="D86" s="266"/>
      <c r="E86" s="35">
        <v>-856</v>
      </c>
      <c r="F86" s="102"/>
      <c r="G86" s="35">
        <v>9895</v>
      </c>
      <c r="H86" s="102"/>
      <c r="I86" s="35">
        <v>17710</v>
      </c>
      <c r="J86" s="102"/>
      <c r="K86" s="71"/>
    </row>
    <row r="87" spans="1:52" x14ac:dyDescent="0.3">
      <c r="B87" s="23"/>
      <c r="C87" s="23" t="s">
        <v>182</v>
      </c>
      <c r="D87" s="38"/>
      <c r="E87" s="35">
        <v>1422</v>
      </c>
      <c r="F87" s="102"/>
      <c r="G87" s="35">
        <v>1743</v>
      </c>
      <c r="H87" s="102"/>
      <c r="I87" s="35">
        <v>3708</v>
      </c>
      <c r="J87" s="102"/>
      <c r="K87" s="71"/>
    </row>
    <row r="88" spans="1:52" x14ac:dyDescent="0.3">
      <c r="B88" s="23"/>
      <c r="C88" s="23"/>
      <c r="D88" s="23"/>
      <c r="E88" s="35"/>
      <c r="F88" s="102"/>
      <c r="G88" s="35"/>
      <c r="H88" s="102"/>
      <c r="I88" s="35"/>
      <c r="J88" s="102"/>
      <c r="K88" s="71"/>
    </row>
    <row r="89" spans="1:52" x14ac:dyDescent="0.3">
      <c r="B89" s="23"/>
      <c r="C89" s="23"/>
      <c r="D89" s="23"/>
      <c r="E89" s="35"/>
      <c r="F89" s="102"/>
      <c r="G89" s="35"/>
      <c r="H89" s="102"/>
      <c r="I89" s="35"/>
      <c r="J89" s="102"/>
      <c r="K89" s="71"/>
    </row>
    <row r="90" spans="1:52" s="1" customFormat="1" x14ac:dyDescent="0.3">
      <c r="A90" s="13"/>
      <c r="B90" s="32" t="s">
        <v>96</v>
      </c>
      <c r="C90" s="32"/>
      <c r="D90" s="32"/>
      <c r="E90" s="37">
        <f>SUM(E85:E89)</f>
        <v>66363</v>
      </c>
      <c r="F90" s="100"/>
      <c r="G90" s="37">
        <f>SUM(G85:G89)</f>
        <v>78944</v>
      </c>
      <c r="H90" s="100"/>
      <c r="I90" s="37">
        <f>SUM(I85:I89)</f>
        <v>89784</v>
      </c>
      <c r="J90" s="100"/>
      <c r="K90" s="71"/>
      <c r="L90" s="71"/>
      <c r="M90" s="71"/>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row>
    <row r="91" spans="1:52" s="1" customFormat="1" ht="13.5" thickBot="1" x14ac:dyDescent="0.35">
      <c r="A91" s="13"/>
      <c r="B91" s="50"/>
      <c r="C91" s="50" t="s">
        <v>97</v>
      </c>
      <c r="D91" s="50"/>
      <c r="E91" s="6">
        <f>E90+E83</f>
        <v>121271</v>
      </c>
      <c r="F91" s="52"/>
      <c r="G91" s="6">
        <f>G90+G83</f>
        <v>142431</v>
      </c>
      <c r="H91" s="52"/>
      <c r="I91" s="6">
        <f>I90+I83</f>
        <v>172384</v>
      </c>
      <c r="J91" s="52"/>
      <c r="K91" s="71"/>
      <c r="L91" s="71"/>
      <c r="M91" s="71"/>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row>
    <row r="92" spans="1:52" ht="14" thickTop="1" thickBot="1" x14ac:dyDescent="0.35">
      <c r="B92" s="21"/>
      <c r="C92" s="21"/>
      <c r="D92" s="21"/>
      <c r="E92" s="39"/>
      <c r="F92" s="103"/>
      <c r="G92" s="39"/>
      <c r="H92" s="103"/>
      <c r="I92" s="39"/>
      <c r="J92" s="103"/>
      <c r="K92" s="71"/>
    </row>
    <row r="93" spans="1:52" s="11" customFormat="1" ht="14" thickTop="1" thickBot="1" x14ac:dyDescent="0.35">
      <c r="B93" s="45"/>
      <c r="E93" s="46"/>
      <c r="F93" s="46"/>
      <c r="G93" s="46"/>
      <c r="H93" s="46"/>
      <c r="I93" s="46"/>
      <c r="J93" s="46"/>
      <c r="K93" s="46"/>
      <c r="L93" s="46"/>
      <c r="M93" s="46"/>
    </row>
    <row r="94" spans="1:52" ht="13.5" thickTop="1" x14ac:dyDescent="0.3">
      <c r="B94" s="28"/>
      <c r="C94" s="28"/>
      <c r="D94" s="28"/>
      <c r="E94" s="29"/>
      <c r="F94" s="99"/>
      <c r="G94" s="29"/>
      <c r="H94" s="99"/>
      <c r="I94" s="29"/>
      <c r="J94" s="99"/>
    </row>
    <row r="95" spans="1:52" s="8" customFormat="1" ht="21" x14ac:dyDescent="0.5">
      <c r="A95" s="12"/>
      <c r="B95" s="251" t="s">
        <v>98</v>
      </c>
      <c r="C95" s="252"/>
      <c r="D95" s="252"/>
      <c r="E95" s="252"/>
      <c r="F95" s="252"/>
      <c r="G95" s="252"/>
      <c r="H95" s="252"/>
      <c r="I95" s="252"/>
      <c r="J95" s="252"/>
      <c r="K95" s="70"/>
      <c r="L95" s="70"/>
      <c r="M95" s="70"/>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row>
    <row r="96" spans="1:52" ht="13.5" thickBot="1" x14ac:dyDescent="0.35">
      <c r="B96" s="20"/>
      <c r="C96" s="21"/>
      <c r="D96" s="21"/>
      <c r="E96" s="22"/>
      <c r="F96" s="88"/>
      <c r="G96" s="22"/>
      <c r="H96" s="88"/>
      <c r="I96" s="22"/>
      <c r="J96" s="88"/>
      <c r="K96" s="46"/>
      <c r="L96" s="46"/>
      <c r="M96" s="46"/>
    </row>
    <row r="97" spans="1:52" s="1" customFormat="1" ht="13.5" thickTop="1" x14ac:dyDescent="0.3">
      <c r="A97" s="13"/>
      <c r="B97" s="32" t="s">
        <v>99</v>
      </c>
      <c r="C97" s="32"/>
      <c r="D97" s="32"/>
      <c r="E97" s="33"/>
      <c r="F97" s="100"/>
      <c r="G97" s="33"/>
      <c r="H97" s="100"/>
      <c r="I97" s="33"/>
      <c r="J97" s="100"/>
      <c r="K97" s="71"/>
      <c r="L97" s="71"/>
      <c r="M97" s="71"/>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row>
    <row r="98" spans="1:52" s="1" customFormat="1" x14ac:dyDescent="0.3">
      <c r="A98" s="13"/>
      <c r="B98" s="34" t="s">
        <v>100</v>
      </c>
      <c r="C98" s="32"/>
      <c r="D98" s="32"/>
      <c r="E98" s="24">
        <v>2012</v>
      </c>
      <c r="F98" s="101"/>
      <c r="G98" s="24">
        <v>2013</v>
      </c>
      <c r="H98" s="101"/>
      <c r="I98" s="24">
        <v>2014</v>
      </c>
      <c r="J98" s="101"/>
      <c r="K98" s="73"/>
      <c r="L98" s="74"/>
      <c r="M98" s="7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row>
    <row r="99" spans="1:52" s="1" customFormat="1" x14ac:dyDescent="0.3">
      <c r="A99" s="13"/>
      <c r="B99" s="32" t="s">
        <v>101</v>
      </c>
      <c r="C99" s="32"/>
      <c r="D99" s="32"/>
      <c r="E99" s="33">
        <v>73723</v>
      </c>
      <c r="F99" s="100"/>
      <c r="G99" s="33">
        <v>77849</v>
      </c>
      <c r="H99" s="100"/>
      <c r="I99" s="33">
        <v>86833</v>
      </c>
      <c r="J99" s="100"/>
      <c r="K99" s="71"/>
      <c r="L99" s="71"/>
      <c r="M99" s="71"/>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row>
    <row r="100" spans="1:52" x14ac:dyDescent="0.3">
      <c r="B100" s="23" t="s">
        <v>183</v>
      </c>
      <c r="C100" s="23"/>
      <c r="D100" s="23"/>
      <c r="E100" s="36">
        <v>17530</v>
      </c>
      <c r="F100" s="102"/>
      <c r="G100" s="36">
        <v>20249</v>
      </c>
      <c r="H100" s="102"/>
      <c r="I100" s="36">
        <v>26934</v>
      </c>
      <c r="J100" s="102"/>
    </row>
    <row r="101" spans="1:52" s="1" customFormat="1" x14ac:dyDescent="0.3">
      <c r="A101" s="13"/>
      <c r="B101" s="32" t="s">
        <v>103</v>
      </c>
      <c r="C101" s="32"/>
      <c r="D101" s="32"/>
      <c r="E101" s="37">
        <f>E99-E100</f>
        <v>56193</v>
      </c>
      <c r="F101" s="100"/>
      <c r="G101" s="37">
        <f>G99-G100</f>
        <v>57600</v>
      </c>
      <c r="H101" s="100"/>
      <c r="I101" s="37">
        <f>I99-I100</f>
        <v>59899</v>
      </c>
      <c r="J101" s="100"/>
      <c r="K101" s="71"/>
      <c r="L101" s="71"/>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row>
    <row r="102" spans="1:52" x14ac:dyDescent="0.3">
      <c r="B102" s="23" t="s">
        <v>104</v>
      </c>
      <c r="C102" s="23"/>
      <c r="D102" s="23"/>
      <c r="E102" s="35">
        <v>9811</v>
      </c>
      <c r="F102" s="102"/>
      <c r="G102" s="35">
        <v>10411</v>
      </c>
      <c r="H102" s="102"/>
      <c r="I102" s="35">
        <v>11381</v>
      </c>
      <c r="J102" s="102"/>
    </row>
    <row r="103" spans="1:52" x14ac:dyDescent="0.3">
      <c r="B103" s="23" t="s">
        <v>184</v>
      </c>
      <c r="C103" s="23"/>
      <c r="D103" s="23"/>
      <c r="E103" s="35">
        <v>13857</v>
      </c>
      <c r="F103" s="102"/>
      <c r="G103" s="35">
        <v>15276</v>
      </c>
      <c r="H103" s="102"/>
      <c r="I103" s="35">
        <v>15811</v>
      </c>
      <c r="J103" s="102"/>
    </row>
    <row r="104" spans="1:52" x14ac:dyDescent="0.3">
      <c r="B104" s="23" t="s">
        <v>185</v>
      </c>
      <c r="C104" s="23"/>
      <c r="D104" s="23"/>
      <c r="E104" s="35">
        <v>4569</v>
      </c>
      <c r="F104" s="102"/>
      <c r="G104" s="35">
        <v>5149</v>
      </c>
      <c r="H104" s="102"/>
      <c r="I104" s="35">
        <v>4821</v>
      </c>
      <c r="J104" s="102"/>
    </row>
    <row r="105" spans="1:52" x14ac:dyDescent="0.3">
      <c r="B105" s="23" t="s">
        <v>186</v>
      </c>
      <c r="C105" s="23"/>
      <c r="D105" s="23"/>
      <c r="E105" s="35">
        <v>6193</v>
      </c>
      <c r="F105" s="102"/>
      <c r="G105" s="35">
        <v>0</v>
      </c>
      <c r="H105" s="102"/>
      <c r="I105" s="35">
        <v>0</v>
      </c>
      <c r="J105" s="102"/>
    </row>
    <row r="106" spans="1:52" x14ac:dyDescent="0.3">
      <c r="B106" s="23" t="s">
        <v>187</v>
      </c>
      <c r="C106" s="23"/>
      <c r="D106" s="23"/>
      <c r="E106" s="35">
        <v>0</v>
      </c>
      <c r="F106" s="102"/>
      <c r="G106" s="35">
        <v>0</v>
      </c>
      <c r="H106" s="102"/>
      <c r="I106" s="35">
        <v>127</v>
      </c>
      <c r="J106" s="102"/>
    </row>
    <row r="107" spans="1:52" s="1" customFormat="1" x14ac:dyDescent="0.3">
      <c r="A107" s="13"/>
      <c r="B107" s="32" t="s">
        <v>188</v>
      </c>
      <c r="C107" s="32"/>
      <c r="D107" s="32"/>
      <c r="E107" s="37">
        <f>SUM(E102:E106)</f>
        <v>34430</v>
      </c>
      <c r="F107" s="100"/>
      <c r="G107" s="37">
        <f>SUM(G102:G106)</f>
        <v>30836</v>
      </c>
      <c r="H107" s="100"/>
      <c r="I107" s="37">
        <f>SUM(I102:I106)</f>
        <v>32140</v>
      </c>
      <c r="J107" s="100"/>
      <c r="K107" s="71"/>
      <c r="L107" s="71"/>
      <c r="M107" s="71"/>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row>
    <row r="108" spans="1:52" s="1" customFormat="1" x14ac:dyDescent="0.3">
      <c r="A108" s="13"/>
      <c r="B108" s="32" t="s">
        <v>189</v>
      </c>
      <c r="C108" s="32"/>
      <c r="D108" s="32"/>
      <c r="E108" s="33">
        <f>E101-E107</f>
        <v>21763</v>
      </c>
      <c r="F108" s="100"/>
      <c r="G108" s="33">
        <f>G101-G107</f>
        <v>26764</v>
      </c>
      <c r="H108" s="100"/>
      <c r="I108" s="33">
        <f>I101-I107</f>
        <v>27759</v>
      </c>
      <c r="J108" s="100"/>
      <c r="K108" s="71"/>
      <c r="L108" s="71"/>
      <c r="M108" s="71"/>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row>
    <row r="109" spans="1:52" x14ac:dyDescent="0.3">
      <c r="B109" s="23" t="s">
        <v>110</v>
      </c>
      <c r="C109" s="23"/>
      <c r="D109" s="23"/>
      <c r="E109" s="35">
        <v>504</v>
      </c>
      <c r="F109" s="102"/>
      <c r="G109" s="35">
        <v>288</v>
      </c>
      <c r="H109" s="102"/>
      <c r="I109" s="35">
        <v>61</v>
      </c>
      <c r="J109" s="102"/>
    </row>
    <row r="110" spans="1:52" x14ac:dyDescent="0.3">
      <c r="B110" s="32" t="s">
        <v>111</v>
      </c>
      <c r="C110" s="32"/>
      <c r="D110" s="32"/>
      <c r="E110" s="33">
        <f>SUM(E108:E109)</f>
        <v>22267</v>
      </c>
      <c r="F110" s="100"/>
      <c r="G110" s="33">
        <f>SUM(G108:G109)</f>
        <v>27052</v>
      </c>
      <c r="H110" s="100"/>
      <c r="I110" s="33">
        <f>SUM(I108:I109)</f>
        <v>27820</v>
      </c>
      <c r="J110" s="102"/>
    </row>
    <row r="111" spans="1:52" x14ac:dyDescent="0.3">
      <c r="B111" s="23" t="s">
        <v>112</v>
      </c>
      <c r="C111" s="23"/>
      <c r="D111" s="23"/>
      <c r="E111" s="35">
        <v>5289</v>
      </c>
      <c r="F111" s="102"/>
      <c r="G111" s="35">
        <v>5189</v>
      </c>
      <c r="H111" s="102"/>
      <c r="I111" s="35">
        <v>5746</v>
      </c>
      <c r="J111" s="102"/>
    </row>
    <row r="112" spans="1:52" s="1" customFormat="1" x14ac:dyDescent="0.3">
      <c r="A112" s="13"/>
      <c r="B112" s="23" t="s">
        <v>190</v>
      </c>
      <c r="C112" s="23"/>
      <c r="D112" s="23"/>
      <c r="E112" s="35">
        <f>E110-E111</f>
        <v>16978</v>
      </c>
      <c r="F112" s="102"/>
      <c r="G112" s="35">
        <f>G110-G111</f>
        <v>21863</v>
      </c>
      <c r="H112" s="102"/>
      <c r="I112" s="35">
        <f>I110-I111</f>
        <v>22074</v>
      </c>
      <c r="J112" s="100"/>
      <c r="K112" s="71"/>
      <c r="L112" s="71"/>
      <c r="M112" s="71"/>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row>
    <row r="113" spans="1:52" x14ac:dyDescent="0.3">
      <c r="B113" s="23"/>
      <c r="C113" s="23"/>
      <c r="D113" s="23"/>
      <c r="E113" s="23"/>
      <c r="F113" s="23"/>
      <c r="G113" s="23"/>
      <c r="H113" s="23"/>
      <c r="I113" s="23"/>
      <c r="J113" s="2"/>
    </row>
    <row r="114" spans="1:52" x14ac:dyDescent="0.3">
      <c r="B114" s="264"/>
      <c r="C114" s="264"/>
      <c r="D114" s="264"/>
      <c r="E114" s="264"/>
      <c r="F114" s="264"/>
      <c r="G114" s="264"/>
      <c r="H114" s="264"/>
      <c r="I114" s="264"/>
      <c r="J114" s="264"/>
    </row>
    <row r="115" spans="1:52" s="1" customFormat="1" ht="13.5" thickBot="1" x14ac:dyDescent="0.35">
      <c r="A115" s="13"/>
      <c r="B115" s="50" t="s">
        <v>113</v>
      </c>
      <c r="C115" s="50"/>
      <c r="D115" s="50"/>
      <c r="E115" s="6">
        <f>E112+E113</f>
        <v>16978</v>
      </c>
      <c r="F115" s="52"/>
      <c r="G115" s="6">
        <f>G112+G113</f>
        <v>21863</v>
      </c>
      <c r="H115" s="52"/>
      <c r="I115" s="6">
        <f>I112+I113</f>
        <v>22074</v>
      </c>
      <c r="J115" s="52"/>
      <c r="K115" s="71"/>
      <c r="L115" s="71"/>
      <c r="M115" s="71"/>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row>
    <row r="116" spans="1:52" s="1" customFormat="1" ht="13.5" thickTop="1" x14ac:dyDescent="0.3">
      <c r="A116" s="13"/>
      <c r="B116" s="32"/>
      <c r="C116" s="32"/>
      <c r="D116" s="32"/>
      <c r="E116" s="33"/>
      <c r="F116" s="100"/>
      <c r="G116" s="33"/>
      <c r="H116" s="100"/>
      <c r="I116" s="33"/>
      <c r="J116" s="100"/>
      <c r="K116" s="71"/>
      <c r="L116" s="71"/>
      <c r="M116" s="71"/>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row>
    <row r="117" spans="1:52" s="1" customFormat="1" ht="13.5" thickBot="1" x14ac:dyDescent="0.35">
      <c r="A117" s="13"/>
      <c r="B117" s="32" t="s">
        <v>114</v>
      </c>
      <c r="C117" s="32"/>
      <c r="D117" s="32"/>
      <c r="E117" s="40">
        <v>2.02</v>
      </c>
      <c r="F117" s="104"/>
      <c r="G117" s="40">
        <v>2.61</v>
      </c>
      <c r="H117" s="104"/>
      <c r="I117" s="40">
        <v>2.66</v>
      </c>
      <c r="J117" s="104"/>
      <c r="K117" s="75"/>
      <c r="L117" s="75"/>
      <c r="M117" s="75"/>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row>
    <row r="118" spans="1:52" s="1" customFormat="1" ht="14" thickTop="1" thickBot="1" x14ac:dyDescent="0.35">
      <c r="A118" s="13"/>
      <c r="B118" s="32" t="s">
        <v>191</v>
      </c>
      <c r="C118" s="32"/>
      <c r="D118" s="32"/>
      <c r="E118" s="41">
        <v>2</v>
      </c>
      <c r="F118" s="104"/>
      <c r="G118" s="41">
        <v>2.58</v>
      </c>
      <c r="H118" s="104"/>
      <c r="I118" s="41">
        <v>2.63</v>
      </c>
      <c r="J118" s="104"/>
      <c r="K118" s="75"/>
      <c r="L118" s="75"/>
      <c r="M118" s="75"/>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row>
    <row r="119" spans="1:52" s="1" customFormat="1" ht="13.5" thickTop="1" x14ac:dyDescent="0.3">
      <c r="A119" s="13"/>
      <c r="B119" s="32" t="s">
        <v>116</v>
      </c>
      <c r="C119" s="32"/>
      <c r="D119" s="32"/>
      <c r="E119" s="33"/>
      <c r="F119" s="100"/>
      <c r="G119" s="33"/>
      <c r="H119" s="100"/>
      <c r="I119" s="33"/>
      <c r="J119" s="100"/>
      <c r="K119" s="71"/>
      <c r="L119" s="71"/>
      <c r="M119" s="71"/>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row>
    <row r="120" spans="1:52" s="1" customFormat="1" ht="13.5" thickBot="1" x14ac:dyDescent="0.35">
      <c r="A120" s="13"/>
      <c r="B120" s="32"/>
      <c r="C120" s="32" t="s">
        <v>117</v>
      </c>
      <c r="D120" s="32"/>
      <c r="E120" s="33">
        <v>8396</v>
      </c>
      <c r="F120" s="100"/>
      <c r="G120" s="33">
        <v>8375</v>
      </c>
      <c r="H120" s="100"/>
      <c r="I120" s="33">
        <v>8299</v>
      </c>
      <c r="J120" s="100"/>
      <c r="K120" s="71"/>
      <c r="L120" s="71"/>
      <c r="M120" s="71"/>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row>
    <row r="121" spans="1:52" s="1" customFormat="1" ht="14" thickTop="1" thickBot="1" x14ac:dyDescent="0.35">
      <c r="A121" s="13"/>
      <c r="B121" s="32"/>
      <c r="C121" s="32" t="s">
        <v>192</v>
      </c>
      <c r="D121" s="32"/>
      <c r="E121" s="42">
        <v>8506</v>
      </c>
      <c r="F121" s="100"/>
      <c r="G121" s="42">
        <v>8470</v>
      </c>
      <c r="H121" s="100"/>
      <c r="I121" s="42">
        <v>8399</v>
      </c>
      <c r="J121" s="100"/>
      <c r="K121" s="71"/>
      <c r="L121" s="71"/>
      <c r="M121" s="71"/>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row>
    <row r="122" spans="1:52" ht="14" thickTop="1" thickBot="1" x14ac:dyDescent="0.35">
      <c r="B122" s="21"/>
      <c r="C122" s="21"/>
      <c r="D122" s="21"/>
      <c r="E122" s="39"/>
      <c r="F122" s="103"/>
      <c r="G122" s="39"/>
      <c r="H122" s="103"/>
      <c r="I122" s="39"/>
      <c r="J122" s="103"/>
    </row>
    <row r="123" spans="1:52" s="11" customFormat="1" ht="13.5" thickTop="1" x14ac:dyDescent="0.3">
      <c r="E123" s="14"/>
      <c r="F123" s="14"/>
      <c r="G123" s="14"/>
      <c r="H123" s="14"/>
      <c r="I123" s="14"/>
      <c r="J123" s="14"/>
      <c r="K123" s="14"/>
      <c r="L123" s="14"/>
      <c r="M123" s="14"/>
    </row>
    <row r="124" spans="1:52" s="11" customFormat="1" x14ac:dyDescent="0.3">
      <c r="E124" s="14"/>
      <c r="F124" s="14"/>
      <c r="G124" s="14"/>
      <c r="H124" s="14"/>
      <c r="I124" s="14"/>
      <c r="J124" s="14"/>
      <c r="K124" s="14"/>
      <c r="L124" s="14"/>
      <c r="M124" s="14"/>
    </row>
    <row r="125" spans="1:52" s="11" customFormat="1" x14ac:dyDescent="0.3">
      <c r="E125" s="14"/>
      <c r="F125" s="14"/>
      <c r="G125" s="14"/>
      <c r="H125" s="14"/>
      <c r="I125" s="14"/>
      <c r="J125" s="14"/>
      <c r="K125" s="14"/>
      <c r="L125" s="14"/>
      <c r="M125" s="14"/>
    </row>
    <row r="126" spans="1:52" s="11" customFormat="1" x14ac:dyDescent="0.3">
      <c r="E126" s="14"/>
      <c r="F126" s="14"/>
      <c r="G126" s="14"/>
      <c r="H126" s="14"/>
      <c r="I126" s="14"/>
      <c r="J126" s="14"/>
      <c r="K126" s="14"/>
      <c r="L126" s="14"/>
      <c r="M126" s="14"/>
    </row>
    <row r="127" spans="1:52" s="11" customFormat="1" x14ac:dyDescent="0.3">
      <c r="E127" s="14"/>
      <c r="F127" s="14"/>
      <c r="G127" s="14"/>
      <c r="H127" s="14"/>
      <c r="I127" s="14"/>
      <c r="J127" s="14"/>
      <c r="K127" s="14"/>
      <c r="L127" s="14"/>
      <c r="M127" s="14"/>
    </row>
    <row r="128" spans="1:52" s="11" customFormat="1" x14ac:dyDescent="0.3">
      <c r="E128" s="14"/>
      <c r="F128" s="14"/>
      <c r="G128" s="14"/>
      <c r="H128" s="14"/>
      <c r="I128" s="14"/>
      <c r="J128" s="14"/>
      <c r="K128" s="14"/>
      <c r="L128" s="14"/>
      <c r="M128" s="14"/>
    </row>
    <row r="129" spans="5:13" s="11" customFormat="1" x14ac:dyDescent="0.3">
      <c r="E129" s="14"/>
      <c r="F129" s="14"/>
      <c r="G129" s="14"/>
      <c r="H129" s="14"/>
      <c r="I129" s="14"/>
      <c r="J129" s="14"/>
      <c r="K129" s="14"/>
      <c r="L129" s="14"/>
      <c r="M129" s="14"/>
    </row>
    <row r="130" spans="5:13" s="11" customFormat="1" x14ac:dyDescent="0.3">
      <c r="E130" s="14"/>
      <c r="F130" s="14"/>
      <c r="G130" s="14"/>
      <c r="H130" s="14"/>
      <c r="I130" s="14"/>
      <c r="J130" s="14"/>
      <c r="K130" s="14"/>
      <c r="L130" s="14"/>
      <c r="M130" s="14"/>
    </row>
    <row r="131" spans="5:13" s="11" customFormat="1" x14ac:dyDescent="0.3">
      <c r="E131" s="14"/>
      <c r="F131" s="14"/>
      <c r="G131" s="14"/>
      <c r="H131" s="14"/>
      <c r="I131" s="14"/>
      <c r="J131" s="14"/>
      <c r="K131" s="14"/>
      <c r="L131" s="14"/>
      <c r="M131" s="14"/>
    </row>
    <row r="132" spans="5:13" s="11" customFormat="1" x14ac:dyDescent="0.3">
      <c r="E132" s="14"/>
      <c r="F132" s="14"/>
      <c r="G132" s="14"/>
      <c r="H132" s="14"/>
      <c r="I132" s="14"/>
      <c r="J132" s="14"/>
      <c r="K132" s="14"/>
      <c r="L132" s="14"/>
      <c r="M132" s="14"/>
    </row>
    <row r="133" spans="5:13" s="11" customFormat="1" x14ac:dyDescent="0.3">
      <c r="E133" s="14"/>
      <c r="F133" s="14"/>
      <c r="G133" s="14"/>
      <c r="H133" s="14"/>
      <c r="I133" s="14"/>
      <c r="J133" s="14"/>
      <c r="K133" s="14"/>
      <c r="L133" s="14"/>
      <c r="M133" s="14"/>
    </row>
    <row r="134" spans="5:13" s="11" customFormat="1" x14ac:dyDescent="0.3">
      <c r="E134" s="14"/>
      <c r="F134" s="14"/>
      <c r="G134" s="14"/>
      <c r="H134" s="14"/>
      <c r="I134" s="14"/>
      <c r="J134" s="14"/>
      <c r="K134" s="14"/>
      <c r="L134" s="14"/>
      <c r="M134" s="14"/>
    </row>
    <row r="135" spans="5:13" s="11" customFormat="1" x14ac:dyDescent="0.3">
      <c r="E135" s="14"/>
      <c r="F135" s="14"/>
      <c r="G135" s="14"/>
      <c r="H135" s="14"/>
      <c r="I135" s="14"/>
      <c r="J135" s="14"/>
      <c r="K135" s="14"/>
      <c r="L135" s="14"/>
      <c r="M135" s="14"/>
    </row>
    <row r="136" spans="5:13" s="11" customFormat="1" x14ac:dyDescent="0.3">
      <c r="E136" s="14"/>
      <c r="F136" s="14"/>
      <c r="G136" s="14"/>
      <c r="H136" s="14"/>
      <c r="I136" s="14"/>
      <c r="J136" s="14"/>
      <c r="K136" s="14"/>
      <c r="L136" s="14"/>
      <c r="M136" s="14"/>
    </row>
    <row r="137" spans="5:13" s="11" customFormat="1" x14ac:dyDescent="0.3">
      <c r="E137" s="14"/>
      <c r="F137" s="14"/>
      <c r="G137" s="14"/>
      <c r="H137" s="14"/>
      <c r="I137" s="14"/>
      <c r="J137" s="14"/>
      <c r="K137" s="14"/>
      <c r="L137" s="14"/>
      <c r="M137" s="14"/>
    </row>
    <row r="138" spans="5:13" s="11" customFormat="1" x14ac:dyDescent="0.3">
      <c r="E138" s="14"/>
      <c r="F138" s="14"/>
      <c r="G138" s="14"/>
      <c r="H138" s="14"/>
      <c r="I138" s="14"/>
      <c r="J138" s="14"/>
      <c r="K138" s="14"/>
      <c r="L138" s="14"/>
      <c r="M138" s="14"/>
    </row>
    <row r="139" spans="5:13" s="11" customFormat="1" x14ac:dyDescent="0.3">
      <c r="E139" s="14"/>
      <c r="F139" s="14"/>
      <c r="G139" s="14"/>
      <c r="H139" s="14"/>
      <c r="I139" s="14"/>
      <c r="J139" s="14"/>
      <c r="K139" s="14"/>
      <c r="L139" s="14"/>
      <c r="M139" s="14"/>
    </row>
    <row r="140" spans="5:13" s="11" customFormat="1" x14ac:dyDescent="0.3">
      <c r="E140" s="14"/>
      <c r="F140" s="14"/>
      <c r="G140" s="14"/>
      <c r="H140" s="14"/>
      <c r="I140" s="14"/>
      <c r="J140" s="14"/>
      <c r="K140" s="14"/>
      <c r="L140" s="14"/>
      <c r="M140" s="14"/>
    </row>
    <row r="141" spans="5:13" s="11" customFormat="1" x14ac:dyDescent="0.3">
      <c r="E141" s="14"/>
      <c r="F141" s="14"/>
      <c r="G141" s="14"/>
      <c r="H141" s="14"/>
      <c r="I141" s="14"/>
      <c r="J141" s="14"/>
      <c r="K141" s="14"/>
      <c r="L141" s="14"/>
      <c r="M141" s="14"/>
    </row>
    <row r="142" spans="5:13" s="11" customFormat="1" x14ac:dyDescent="0.3">
      <c r="E142" s="14"/>
      <c r="F142" s="14"/>
      <c r="G142" s="14"/>
      <c r="H142" s="14"/>
      <c r="I142" s="14"/>
      <c r="J142" s="14"/>
      <c r="K142" s="14"/>
      <c r="L142" s="14"/>
      <c r="M142" s="14"/>
    </row>
    <row r="143" spans="5:13" s="11" customFormat="1" x14ac:dyDescent="0.3">
      <c r="E143" s="14"/>
      <c r="F143" s="14"/>
      <c r="G143" s="14"/>
      <c r="H143" s="14"/>
      <c r="I143" s="14"/>
      <c r="J143" s="14"/>
      <c r="K143" s="14"/>
      <c r="L143" s="14"/>
      <c r="M143" s="14"/>
    </row>
    <row r="144" spans="5:13" s="11" customFormat="1" x14ac:dyDescent="0.3">
      <c r="E144" s="14"/>
      <c r="F144" s="14"/>
      <c r="G144" s="14"/>
      <c r="H144" s="14"/>
      <c r="I144" s="14"/>
      <c r="J144" s="14"/>
      <c r="K144" s="14"/>
      <c r="L144" s="14"/>
      <c r="M144" s="14"/>
    </row>
    <row r="145" spans="5:13" s="11" customFormat="1" x14ac:dyDescent="0.3">
      <c r="E145" s="14"/>
      <c r="F145" s="14"/>
      <c r="G145" s="14"/>
      <c r="H145" s="14"/>
      <c r="I145" s="14"/>
      <c r="J145" s="14"/>
      <c r="K145" s="14"/>
      <c r="L145" s="14"/>
      <c r="M145" s="14"/>
    </row>
    <row r="146" spans="5:13" s="11" customFormat="1" x14ac:dyDescent="0.3">
      <c r="E146" s="14"/>
      <c r="F146" s="14"/>
      <c r="G146" s="14"/>
      <c r="H146" s="14"/>
      <c r="I146" s="14"/>
      <c r="J146" s="14"/>
      <c r="K146" s="14"/>
      <c r="L146" s="14"/>
      <c r="M146" s="14"/>
    </row>
    <row r="147" spans="5:13" s="11" customFormat="1" x14ac:dyDescent="0.3">
      <c r="E147" s="14"/>
      <c r="F147" s="14"/>
      <c r="G147" s="14"/>
      <c r="H147" s="14"/>
      <c r="I147" s="14"/>
      <c r="J147" s="14"/>
      <c r="K147" s="14"/>
      <c r="L147" s="14"/>
      <c r="M147" s="14"/>
    </row>
    <row r="148" spans="5:13" s="11" customFormat="1" x14ac:dyDescent="0.3">
      <c r="E148" s="14"/>
      <c r="F148" s="14"/>
      <c r="G148" s="14"/>
      <c r="H148" s="14"/>
      <c r="I148" s="14"/>
      <c r="J148" s="14"/>
      <c r="K148" s="14"/>
      <c r="L148" s="14"/>
      <c r="M148" s="14"/>
    </row>
    <row r="149" spans="5:13" s="11" customFormat="1" x14ac:dyDescent="0.3">
      <c r="E149" s="14"/>
      <c r="F149" s="14"/>
      <c r="G149" s="14"/>
      <c r="H149" s="14"/>
      <c r="I149" s="14"/>
      <c r="J149" s="14"/>
      <c r="K149" s="14"/>
      <c r="L149" s="14"/>
      <c r="M149" s="14"/>
    </row>
    <row r="150" spans="5:13" s="11" customFormat="1" x14ac:dyDescent="0.3">
      <c r="E150" s="14"/>
      <c r="F150" s="14"/>
      <c r="G150" s="14"/>
      <c r="H150" s="14"/>
      <c r="I150" s="14"/>
      <c r="J150" s="14"/>
      <c r="K150" s="14"/>
      <c r="L150" s="14"/>
      <c r="M150" s="14"/>
    </row>
    <row r="151" spans="5:13" s="11" customFormat="1" x14ac:dyDescent="0.3">
      <c r="E151" s="14"/>
      <c r="F151" s="14"/>
      <c r="G151" s="14"/>
      <c r="H151" s="14"/>
      <c r="I151" s="14"/>
      <c r="J151" s="14"/>
      <c r="K151" s="14"/>
      <c r="L151" s="14"/>
      <c r="M151" s="14"/>
    </row>
    <row r="152" spans="5:13" s="11" customFormat="1" x14ac:dyDescent="0.3">
      <c r="E152" s="14"/>
      <c r="F152" s="14"/>
      <c r="G152" s="14"/>
      <c r="H152" s="14"/>
      <c r="I152" s="14"/>
      <c r="J152" s="14"/>
      <c r="K152" s="14"/>
      <c r="L152" s="14"/>
      <c r="M152" s="14"/>
    </row>
    <row r="153" spans="5:13" s="11" customFormat="1" x14ac:dyDescent="0.3">
      <c r="E153" s="14"/>
      <c r="F153" s="14"/>
      <c r="G153" s="14"/>
      <c r="H153" s="14"/>
      <c r="I153" s="14"/>
      <c r="J153" s="14"/>
      <c r="K153" s="14"/>
      <c r="L153" s="14"/>
      <c r="M153" s="14"/>
    </row>
    <row r="154" spans="5:13" s="11" customFormat="1" x14ac:dyDescent="0.3">
      <c r="E154" s="14"/>
      <c r="F154" s="14"/>
      <c r="G154" s="14"/>
      <c r="H154" s="14"/>
      <c r="I154" s="14"/>
      <c r="J154" s="14"/>
      <c r="K154" s="14"/>
      <c r="L154" s="14"/>
      <c r="M154" s="14"/>
    </row>
    <row r="155" spans="5:13" s="11" customFormat="1" x14ac:dyDescent="0.3">
      <c r="E155" s="14"/>
      <c r="F155" s="14"/>
      <c r="G155" s="14"/>
      <c r="H155" s="14"/>
      <c r="I155" s="14"/>
      <c r="J155" s="14"/>
      <c r="K155" s="14"/>
      <c r="L155" s="14"/>
      <c r="M155" s="14"/>
    </row>
    <row r="156" spans="5:13" s="11" customFormat="1" x14ac:dyDescent="0.3">
      <c r="E156" s="14"/>
      <c r="F156" s="14"/>
      <c r="G156" s="14"/>
      <c r="H156" s="14"/>
      <c r="I156" s="14"/>
      <c r="J156" s="14"/>
      <c r="K156" s="14"/>
      <c r="L156" s="14"/>
      <c r="M156" s="14"/>
    </row>
    <row r="157" spans="5:13" s="11" customFormat="1" x14ac:dyDescent="0.3">
      <c r="E157" s="14"/>
      <c r="F157" s="14"/>
      <c r="G157" s="14"/>
      <c r="H157" s="14"/>
      <c r="I157" s="14"/>
      <c r="J157" s="14"/>
      <c r="K157" s="14"/>
      <c r="L157" s="14"/>
      <c r="M157" s="14"/>
    </row>
    <row r="158" spans="5:13" s="11" customFormat="1" x14ac:dyDescent="0.3">
      <c r="E158" s="14"/>
      <c r="F158" s="14"/>
      <c r="G158" s="14"/>
      <c r="H158" s="14"/>
      <c r="I158" s="14"/>
      <c r="J158" s="14"/>
      <c r="K158" s="14"/>
      <c r="L158" s="14"/>
      <c r="M158" s="14"/>
    </row>
    <row r="159" spans="5:13" s="11" customFormat="1" x14ac:dyDescent="0.3">
      <c r="E159" s="14"/>
      <c r="F159" s="14"/>
      <c r="G159" s="14"/>
      <c r="H159" s="14"/>
      <c r="I159" s="14"/>
      <c r="J159" s="14"/>
      <c r="K159" s="14"/>
      <c r="L159" s="14"/>
      <c r="M159" s="14"/>
    </row>
    <row r="160" spans="5:13" s="11" customFormat="1" x14ac:dyDescent="0.3">
      <c r="E160" s="14"/>
      <c r="F160" s="14"/>
      <c r="G160" s="14"/>
      <c r="H160" s="14"/>
      <c r="I160" s="14"/>
      <c r="J160" s="14"/>
      <c r="K160" s="14"/>
      <c r="L160" s="14"/>
      <c r="M160" s="14"/>
    </row>
    <row r="161" spans="5:13" s="11" customFormat="1" x14ac:dyDescent="0.3">
      <c r="E161" s="14"/>
      <c r="F161" s="14"/>
      <c r="G161" s="14"/>
      <c r="H161" s="14"/>
      <c r="I161" s="14"/>
      <c r="J161" s="14"/>
      <c r="K161" s="14"/>
      <c r="L161" s="14"/>
      <c r="M161" s="14"/>
    </row>
    <row r="162" spans="5:13" s="11" customFormat="1" x14ac:dyDescent="0.3">
      <c r="E162" s="14"/>
      <c r="F162" s="14"/>
      <c r="G162" s="14"/>
      <c r="H162" s="14"/>
      <c r="I162" s="14"/>
      <c r="J162" s="14"/>
      <c r="K162" s="14"/>
      <c r="L162" s="14"/>
      <c r="M162" s="14"/>
    </row>
    <row r="163" spans="5:13" s="11" customFormat="1" x14ac:dyDescent="0.3">
      <c r="E163" s="14"/>
      <c r="F163" s="14"/>
      <c r="G163" s="14"/>
      <c r="H163" s="14"/>
      <c r="I163" s="14"/>
      <c r="J163" s="14"/>
      <c r="K163" s="14"/>
      <c r="L163" s="14"/>
      <c r="M163" s="14"/>
    </row>
    <row r="164" spans="5:13" s="11" customFormat="1" x14ac:dyDescent="0.3">
      <c r="E164" s="14"/>
      <c r="F164" s="14"/>
      <c r="G164" s="14"/>
      <c r="H164" s="14"/>
      <c r="I164" s="14"/>
      <c r="J164" s="14"/>
      <c r="K164" s="14"/>
      <c r="L164" s="14"/>
      <c r="M164" s="14"/>
    </row>
    <row r="165" spans="5:13" s="11" customFormat="1" x14ac:dyDescent="0.3">
      <c r="E165" s="14"/>
      <c r="F165" s="14"/>
      <c r="G165" s="14"/>
      <c r="H165" s="14"/>
      <c r="I165" s="14"/>
      <c r="J165" s="14"/>
      <c r="K165" s="14"/>
      <c r="L165" s="14"/>
      <c r="M165" s="14"/>
    </row>
    <row r="166" spans="5:13" s="11" customFormat="1" x14ac:dyDescent="0.3">
      <c r="E166" s="14"/>
      <c r="F166" s="14"/>
      <c r="G166" s="14"/>
      <c r="H166" s="14"/>
      <c r="I166" s="14"/>
      <c r="J166" s="14"/>
      <c r="K166" s="14"/>
      <c r="L166" s="14"/>
      <c r="M166" s="14"/>
    </row>
    <row r="167" spans="5:13" s="11" customFormat="1" x14ac:dyDescent="0.3">
      <c r="E167" s="14"/>
      <c r="F167" s="14"/>
      <c r="G167" s="14"/>
      <c r="H167" s="14"/>
      <c r="I167" s="14"/>
      <c r="J167" s="14"/>
      <c r="K167" s="14"/>
      <c r="L167" s="14"/>
      <c r="M167" s="14"/>
    </row>
    <row r="168" spans="5:13" s="11" customFormat="1" x14ac:dyDescent="0.3">
      <c r="E168" s="14"/>
      <c r="F168" s="14"/>
      <c r="G168" s="14"/>
      <c r="H168" s="14"/>
      <c r="I168" s="14"/>
      <c r="J168" s="14"/>
      <c r="K168" s="14"/>
      <c r="L168" s="14"/>
      <c r="M168" s="14"/>
    </row>
    <row r="169" spans="5:13" s="11" customFormat="1" x14ac:dyDescent="0.3">
      <c r="E169" s="14"/>
      <c r="F169" s="14"/>
      <c r="G169" s="14"/>
      <c r="H169" s="14"/>
      <c r="I169" s="14"/>
      <c r="J169" s="14"/>
      <c r="K169" s="14"/>
      <c r="L169" s="14"/>
      <c r="M169" s="14"/>
    </row>
    <row r="170" spans="5:13" s="11" customFormat="1" x14ac:dyDescent="0.3">
      <c r="E170" s="14"/>
      <c r="F170" s="14"/>
      <c r="G170" s="14"/>
      <c r="H170" s="14"/>
      <c r="I170" s="14"/>
      <c r="J170" s="14"/>
      <c r="K170" s="14"/>
      <c r="L170" s="14"/>
      <c r="M170" s="14"/>
    </row>
    <row r="171" spans="5:13" s="11" customFormat="1" x14ac:dyDescent="0.3">
      <c r="E171" s="14"/>
      <c r="F171" s="14"/>
      <c r="G171" s="14"/>
      <c r="H171" s="14"/>
      <c r="I171" s="14"/>
      <c r="J171" s="14"/>
      <c r="K171" s="14"/>
      <c r="L171" s="14"/>
      <c r="M171" s="14"/>
    </row>
    <row r="172" spans="5:13" s="11" customFormat="1" x14ac:dyDescent="0.3">
      <c r="E172" s="14"/>
      <c r="F172" s="14"/>
      <c r="G172" s="14"/>
      <c r="H172" s="14"/>
      <c r="I172" s="14"/>
      <c r="J172" s="14"/>
      <c r="K172" s="14"/>
      <c r="L172" s="14"/>
      <c r="M172" s="14"/>
    </row>
    <row r="173" spans="5:13" s="11" customFormat="1" x14ac:dyDescent="0.3">
      <c r="E173" s="14"/>
      <c r="F173" s="14"/>
      <c r="G173" s="14"/>
      <c r="H173" s="14"/>
      <c r="I173" s="14"/>
      <c r="J173" s="14"/>
      <c r="K173" s="14"/>
      <c r="L173" s="14"/>
      <c r="M173" s="14"/>
    </row>
    <row r="174" spans="5:13" s="11" customFormat="1" x14ac:dyDescent="0.3">
      <c r="E174" s="14"/>
      <c r="F174" s="14"/>
      <c r="G174" s="14"/>
      <c r="H174" s="14"/>
      <c r="I174" s="14"/>
      <c r="J174" s="14"/>
      <c r="K174" s="14"/>
      <c r="L174" s="14"/>
      <c r="M174" s="14"/>
    </row>
    <row r="175" spans="5:13" s="11" customFormat="1" x14ac:dyDescent="0.3">
      <c r="E175" s="14"/>
      <c r="F175" s="14"/>
      <c r="G175" s="14"/>
      <c r="H175" s="14"/>
      <c r="I175" s="14"/>
      <c r="J175" s="14"/>
      <c r="K175" s="14"/>
      <c r="L175" s="14"/>
      <c r="M175" s="14"/>
    </row>
    <row r="176" spans="5:13" s="11" customFormat="1" x14ac:dyDescent="0.3">
      <c r="E176" s="14"/>
      <c r="F176" s="14"/>
      <c r="G176" s="14"/>
      <c r="H176" s="14"/>
      <c r="I176" s="14"/>
      <c r="J176" s="14"/>
      <c r="K176" s="14"/>
      <c r="L176" s="14"/>
      <c r="M176" s="14"/>
    </row>
    <row r="177" spans="5:13" s="11" customFormat="1" x14ac:dyDescent="0.3">
      <c r="E177" s="14"/>
      <c r="F177" s="14"/>
      <c r="G177" s="14"/>
      <c r="H177" s="14"/>
      <c r="I177" s="14"/>
      <c r="J177" s="14"/>
      <c r="K177" s="14"/>
      <c r="L177" s="14"/>
      <c r="M177" s="14"/>
    </row>
    <row r="178" spans="5:13" s="11" customFormat="1" x14ac:dyDescent="0.3">
      <c r="E178" s="14"/>
      <c r="F178" s="14"/>
      <c r="G178" s="14"/>
      <c r="H178" s="14"/>
      <c r="I178" s="14"/>
      <c r="J178" s="14"/>
      <c r="K178" s="14"/>
      <c r="L178" s="14"/>
      <c r="M178" s="14"/>
    </row>
    <row r="179" spans="5:13" s="11" customFormat="1" x14ac:dyDescent="0.3">
      <c r="E179" s="14"/>
      <c r="F179" s="14"/>
      <c r="G179" s="14"/>
      <c r="H179" s="14"/>
      <c r="I179" s="14"/>
      <c r="J179" s="14"/>
      <c r="K179" s="14"/>
      <c r="L179" s="14"/>
      <c r="M179" s="14"/>
    </row>
    <row r="180" spans="5:13" s="11" customFormat="1" x14ac:dyDescent="0.3">
      <c r="E180" s="14"/>
      <c r="F180" s="14"/>
      <c r="G180" s="14"/>
      <c r="H180" s="14"/>
      <c r="I180" s="14"/>
      <c r="J180" s="14"/>
      <c r="K180" s="14"/>
      <c r="L180" s="14"/>
      <c r="M180" s="14"/>
    </row>
    <row r="181" spans="5:13" s="11" customFormat="1" x14ac:dyDescent="0.3">
      <c r="E181" s="14"/>
      <c r="F181" s="14"/>
      <c r="G181" s="14"/>
      <c r="H181" s="14"/>
      <c r="I181" s="14"/>
      <c r="J181" s="14"/>
      <c r="K181" s="14"/>
      <c r="L181" s="14"/>
      <c r="M181" s="14"/>
    </row>
    <row r="182" spans="5:13" s="11" customFormat="1" x14ac:dyDescent="0.3">
      <c r="E182" s="14"/>
      <c r="F182" s="14"/>
      <c r="G182" s="14"/>
      <c r="H182" s="14"/>
      <c r="I182" s="14"/>
      <c r="J182" s="14"/>
      <c r="K182" s="14"/>
      <c r="L182" s="14"/>
      <c r="M182" s="14"/>
    </row>
    <row r="183" spans="5:13" s="11" customFormat="1" x14ac:dyDescent="0.3">
      <c r="E183" s="14"/>
      <c r="F183" s="14"/>
      <c r="G183" s="14"/>
      <c r="H183" s="14"/>
      <c r="I183" s="14"/>
      <c r="J183" s="14"/>
      <c r="K183" s="14"/>
      <c r="L183" s="14"/>
      <c r="M183" s="14"/>
    </row>
    <row r="184" spans="5:13" s="11" customFormat="1" x14ac:dyDescent="0.3">
      <c r="E184" s="14"/>
      <c r="F184" s="14"/>
      <c r="G184" s="14"/>
      <c r="H184" s="14"/>
      <c r="I184" s="14"/>
      <c r="J184" s="14"/>
      <c r="K184" s="14"/>
      <c r="L184" s="14"/>
      <c r="M184" s="14"/>
    </row>
    <row r="185" spans="5:13" s="11" customFormat="1" x14ac:dyDescent="0.3">
      <c r="E185" s="14"/>
      <c r="F185" s="14"/>
      <c r="G185" s="14"/>
      <c r="H185" s="14"/>
      <c r="I185" s="14"/>
      <c r="J185" s="14"/>
      <c r="K185" s="14"/>
      <c r="L185" s="14"/>
      <c r="M185" s="14"/>
    </row>
    <row r="186" spans="5:13" s="11" customFormat="1" x14ac:dyDescent="0.3">
      <c r="E186" s="14"/>
      <c r="F186" s="14"/>
      <c r="G186" s="14"/>
      <c r="H186" s="14"/>
      <c r="I186" s="14"/>
      <c r="J186" s="14"/>
      <c r="K186" s="14"/>
      <c r="L186" s="14"/>
      <c r="M186" s="14"/>
    </row>
    <row r="187" spans="5:13" s="11" customFormat="1" x14ac:dyDescent="0.3">
      <c r="E187" s="14"/>
      <c r="F187" s="14"/>
      <c r="G187" s="14"/>
      <c r="H187" s="14"/>
      <c r="I187" s="14"/>
      <c r="J187" s="14"/>
      <c r="K187" s="14"/>
      <c r="L187" s="14"/>
      <c r="M187" s="14"/>
    </row>
    <row r="188" spans="5:13" s="11" customFormat="1" x14ac:dyDescent="0.3">
      <c r="E188" s="14"/>
      <c r="F188" s="14"/>
      <c r="G188" s="14"/>
      <c r="H188" s="14"/>
      <c r="I188" s="14"/>
      <c r="J188" s="14"/>
      <c r="K188" s="14"/>
      <c r="L188" s="14"/>
      <c r="M188" s="14"/>
    </row>
    <row r="189" spans="5:13" s="11" customFormat="1" x14ac:dyDescent="0.3">
      <c r="E189" s="14"/>
      <c r="F189" s="14"/>
      <c r="G189" s="14"/>
      <c r="H189" s="14"/>
      <c r="I189" s="14"/>
      <c r="J189" s="14"/>
      <c r="K189" s="14"/>
      <c r="L189" s="14"/>
      <c r="M189" s="14"/>
    </row>
    <row r="190" spans="5:13" s="11" customFormat="1" x14ac:dyDescent="0.3">
      <c r="E190" s="14"/>
      <c r="F190" s="14"/>
      <c r="G190" s="14"/>
      <c r="H190" s="14"/>
      <c r="I190" s="14"/>
      <c r="J190" s="14"/>
      <c r="K190" s="14"/>
      <c r="L190" s="14"/>
      <c r="M190" s="14"/>
    </row>
    <row r="191" spans="5:13" s="11" customFormat="1" x14ac:dyDescent="0.3">
      <c r="E191" s="14"/>
      <c r="F191" s="14"/>
      <c r="G191" s="14"/>
      <c r="H191" s="14"/>
      <c r="I191" s="14"/>
      <c r="J191" s="14"/>
      <c r="K191" s="14"/>
      <c r="L191" s="14"/>
      <c r="M191" s="14"/>
    </row>
    <row r="192" spans="5:13" s="11" customFormat="1" x14ac:dyDescent="0.3">
      <c r="E192" s="14"/>
      <c r="F192" s="14"/>
      <c r="G192" s="14"/>
      <c r="H192" s="14"/>
      <c r="I192" s="14"/>
      <c r="J192" s="14"/>
      <c r="K192" s="14"/>
      <c r="L192" s="14"/>
      <c r="M192" s="14"/>
    </row>
    <row r="193" spans="5:13" s="11" customFormat="1" x14ac:dyDescent="0.3">
      <c r="E193" s="14"/>
      <c r="F193" s="14"/>
      <c r="G193" s="14"/>
      <c r="H193" s="14"/>
      <c r="I193" s="14"/>
      <c r="J193" s="14"/>
      <c r="K193" s="14"/>
      <c r="L193" s="14"/>
      <c r="M193" s="14"/>
    </row>
    <row r="194" spans="5:13" s="11" customFormat="1" x14ac:dyDescent="0.3">
      <c r="E194" s="14"/>
      <c r="F194" s="14"/>
      <c r="G194" s="14"/>
      <c r="H194" s="14"/>
      <c r="I194" s="14"/>
      <c r="J194" s="14"/>
      <c r="K194" s="14"/>
      <c r="L194" s="14"/>
      <c r="M194" s="14"/>
    </row>
    <row r="195" spans="5:13" s="11" customFormat="1" x14ac:dyDescent="0.3">
      <c r="E195" s="14"/>
      <c r="F195" s="14"/>
      <c r="G195" s="14"/>
      <c r="H195" s="14"/>
      <c r="I195" s="14"/>
      <c r="J195" s="14"/>
      <c r="K195" s="14"/>
      <c r="L195" s="14"/>
      <c r="M195" s="14"/>
    </row>
    <row r="196" spans="5:13" s="11" customFormat="1" x14ac:dyDescent="0.3">
      <c r="E196" s="14"/>
      <c r="F196" s="14"/>
      <c r="G196" s="14"/>
      <c r="H196" s="14"/>
      <c r="I196" s="14"/>
      <c r="J196" s="14"/>
      <c r="K196" s="14"/>
      <c r="L196" s="14"/>
      <c r="M196" s="14"/>
    </row>
    <row r="197" spans="5:13" s="11" customFormat="1" x14ac:dyDescent="0.3">
      <c r="E197" s="14"/>
      <c r="F197" s="14"/>
      <c r="G197" s="14"/>
      <c r="H197" s="14"/>
      <c r="I197" s="14"/>
      <c r="J197" s="14"/>
      <c r="K197" s="14"/>
      <c r="L197" s="14"/>
      <c r="M197" s="14"/>
    </row>
    <row r="198" spans="5:13" s="11" customFormat="1" x14ac:dyDescent="0.3">
      <c r="E198" s="14"/>
      <c r="F198" s="14"/>
      <c r="G198" s="14"/>
      <c r="H198" s="14"/>
      <c r="I198" s="14"/>
      <c r="J198" s="14"/>
      <c r="K198" s="14"/>
      <c r="L198" s="14"/>
      <c r="M198" s="14"/>
    </row>
    <row r="199" spans="5:13" s="11" customFormat="1" x14ac:dyDescent="0.3">
      <c r="E199" s="14"/>
      <c r="F199" s="14"/>
      <c r="G199" s="14"/>
      <c r="H199" s="14"/>
      <c r="I199" s="14"/>
      <c r="J199" s="14"/>
      <c r="K199" s="14"/>
      <c r="L199" s="14"/>
      <c r="M199" s="14"/>
    </row>
    <row r="200" spans="5:13" s="11" customFormat="1" x14ac:dyDescent="0.3">
      <c r="E200" s="14"/>
      <c r="F200" s="14"/>
      <c r="G200" s="14"/>
      <c r="H200" s="14"/>
      <c r="I200" s="14"/>
      <c r="J200" s="14"/>
      <c r="K200" s="14"/>
      <c r="L200" s="14"/>
      <c r="M200" s="14"/>
    </row>
    <row r="201" spans="5:13" s="11" customFormat="1" x14ac:dyDescent="0.3">
      <c r="E201" s="14"/>
      <c r="F201" s="14"/>
      <c r="G201" s="14"/>
      <c r="H201" s="14"/>
      <c r="I201" s="14"/>
      <c r="J201" s="14"/>
      <c r="K201" s="14"/>
      <c r="L201" s="14"/>
      <c r="M201" s="14"/>
    </row>
    <row r="202" spans="5:13" s="11" customFormat="1" x14ac:dyDescent="0.3">
      <c r="E202" s="14"/>
      <c r="F202" s="14"/>
      <c r="G202" s="14"/>
      <c r="H202" s="14"/>
      <c r="I202" s="14"/>
      <c r="J202" s="14"/>
      <c r="K202" s="14"/>
      <c r="L202" s="14"/>
      <c r="M202" s="14"/>
    </row>
    <row r="203" spans="5:13" s="11" customFormat="1" x14ac:dyDescent="0.3">
      <c r="E203" s="14"/>
      <c r="F203" s="14"/>
      <c r="G203" s="14"/>
      <c r="H203" s="14"/>
      <c r="I203" s="14"/>
      <c r="J203" s="14"/>
      <c r="K203" s="14"/>
      <c r="L203" s="14"/>
      <c r="M203" s="14"/>
    </row>
    <row r="204" spans="5:13" s="11" customFormat="1" x14ac:dyDescent="0.3">
      <c r="E204" s="14"/>
      <c r="F204" s="14"/>
      <c r="G204" s="14"/>
      <c r="H204" s="14"/>
      <c r="I204" s="14"/>
      <c r="J204" s="14"/>
      <c r="K204" s="14"/>
      <c r="L204" s="14"/>
      <c r="M204" s="14"/>
    </row>
    <row r="205" spans="5:13" s="11" customFormat="1" x14ac:dyDescent="0.3">
      <c r="E205" s="14"/>
      <c r="F205" s="14"/>
      <c r="G205" s="14"/>
      <c r="H205" s="14"/>
      <c r="I205" s="14"/>
      <c r="J205" s="14"/>
      <c r="K205" s="14"/>
      <c r="L205" s="14"/>
      <c r="M205" s="14"/>
    </row>
    <row r="206" spans="5:13" s="11" customFormat="1" x14ac:dyDescent="0.3">
      <c r="E206" s="14"/>
      <c r="F206" s="14"/>
      <c r="G206" s="14"/>
      <c r="H206" s="14"/>
      <c r="I206" s="14"/>
      <c r="J206" s="14"/>
      <c r="K206" s="14"/>
      <c r="L206" s="14"/>
      <c r="M206" s="14"/>
    </row>
    <row r="207" spans="5:13" s="11" customFormat="1" x14ac:dyDescent="0.3">
      <c r="E207" s="14"/>
      <c r="F207" s="14"/>
      <c r="G207" s="14"/>
      <c r="H207" s="14"/>
      <c r="I207" s="14"/>
      <c r="J207" s="14"/>
      <c r="K207" s="14"/>
      <c r="L207" s="14"/>
      <c r="M207" s="14"/>
    </row>
    <row r="208" spans="5:13" s="11" customFormat="1" x14ac:dyDescent="0.3">
      <c r="E208" s="14"/>
      <c r="F208" s="14"/>
      <c r="G208" s="14"/>
      <c r="H208" s="14"/>
      <c r="I208" s="14"/>
      <c r="J208" s="14"/>
      <c r="K208" s="14"/>
      <c r="L208" s="14"/>
      <c r="M208" s="14"/>
    </row>
    <row r="209" spans="5:13" s="11" customFormat="1" x14ac:dyDescent="0.3">
      <c r="E209" s="14"/>
      <c r="F209" s="14"/>
      <c r="G209" s="14"/>
      <c r="H209" s="14"/>
      <c r="I209" s="14"/>
      <c r="J209" s="14"/>
      <c r="K209" s="14"/>
      <c r="L209" s="14"/>
      <c r="M209" s="14"/>
    </row>
    <row r="210" spans="5:13" s="11" customFormat="1" x14ac:dyDescent="0.3">
      <c r="E210" s="14"/>
      <c r="F210" s="14"/>
      <c r="G210" s="14"/>
      <c r="H210" s="14"/>
      <c r="I210" s="14"/>
      <c r="J210" s="14"/>
      <c r="K210" s="14"/>
      <c r="L210" s="14"/>
      <c r="M210" s="14"/>
    </row>
    <row r="211" spans="5:13" s="11" customFormat="1" x14ac:dyDescent="0.3">
      <c r="E211" s="14"/>
      <c r="F211" s="14"/>
      <c r="G211" s="14"/>
      <c r="H211" s="14"/>
      <c r="I211" s="14"/>
      <c r="J211" s="14"/>
      <c r="K211" s="14"/>
      <c r="L211" s="14"/>
      <c r="M211" s="14"/>
    </row>
    <row r="212" spans="5:13" s="11" customFormat="1" x14ac:dyDescent="0.3">
      <c r="E212" s="14"/>
      <c r="F212" s="14"/>
      <c r="G212" s="14"/>
      <c r="H212" s="14"/>
      <c r="I212" s="14"/>
      <c r="J212" s="14"/>
      <c r="K212" s="14"/>
      <c r="L212" s="14"/>
      <c r="M212" s="14"/>
    </row>
    <row r="213" spans="5:13" s="11" customFormat="1" x14ac:dyDescent="0.3">
      <c r="E213" s="14"/>
      <c r="F213" s="14"/>
      <c r="G213" s="14"/>
      <c r="H213" s="14"/>
      <c r="I213" s="14"/>
      <c r="J213" s="14"/>
      <c r="K213" s="14"/>
      <c r="L213" s="14"/>
      <c r="M213" s="14"/>
    </row>
    <row r="214" spans="5:13" s="11" customFormat="1" x14ac:dyDescent="0.3">
      <c r="E214" s="14"/>
      <c r="F214" s="14"/>
      <c r="G214" s="14"/>
      <c r="H214" s="14"/>
      <c r="I214" s="14"/>
      <c r="J214" s="14"/>
      <c r="K214" s="14"/>
      <c r="L214" s="14"/>
      <c r="M214" s="14"/>
    </row>
    <row r="215" spans="5:13" s="11" customFormat="1" x14ac:dyDescent="0.3">
      <c r="E215" s="14"/>
      <c r="F215" s="14"/>
      <c r="G215" s="14"/>
      <c r="H215" s="14"/>
      <c r="I215" s="14"/>
      <c r="J215" s="14"/>
      <c r="K215" s="14"/>
      <c r="L215" s="14"/>
      <c r="M215" s="14"/>
    </row>
    <row r="216" spans="5:13" s="11" customFormat="1" x14ac:dyDescent="0.3">
      <c r="E216" s="14"/>
      <c r="F216" s="14"/>
      <c r="G216" s="14"/>
      <c r="H216" s="14"/>
      <c r="I216" s="14"/>
      <c r="J216" s="14"/>
      <c r="K216" s="14"/>
      <c r="L216" s="14"/>
      <c r="M216" s="14"/>
    </row>
    <row r="217" spans="5:13" s="11" customFormat="1" x14ac:dyDescent="0.3">
      <c r="E217" s="14"/>
      <c r="F217" s="14"/>
      <c r="G217" s="14"/>
      <c r="H217" s="14"/>
      <c r="I217" s="14"/>
      <c r="J217" s="14"/>
      <c r="K217" s="14"/>
      <c r="L217" s="14"/>
      <c r="M217" s="14"/>
    </row>
    <row r="218" spans="5:13" s="11" customFormat="1" x14ac:dyDescent="0.3">
      <c r="E218" s="14"/>
      <c r="F218" s="14"/>
      <c r="G218" s="14"/>
      <c r="H218" s="14"/>
      <c r="I218" s="14"/>
      <c r="J218" s="14"/>
      <c r="K218" s="14"/>
      <c r="L218" s="14"/>
      <c r="M218" s="14"/>
    </row>
    <row r="219" spans="5:13" s="11" customFormat="1" x14ac:dyDescent="0.3">
      <c r="E219" s="14"/>
      <c r="F219" s="14"/>
      <c r="G219" s="14"/>
      <c r="H219" s="14"/>
      <c r="I219" s="14"/>
      <c r="J219" s="14"/>
      <c r="K219" s="14"/>
      <c r="L219" s="14"/>
      <c r="M219" s="14"/>
    </row>
    <row r="220" spans="5:13" s="11" customFormat="1" x14ac:dyDescent="0.3">
      <c r="E220" s="14"/>
      <c r="F220" s="14"/>
      <c r="G220" s="14"/>
      <c r="H220" s="14"/>
      <c r="I220" s="14"/>
      <c r="J220" s="14"/>
      <c r="K220" s="14"/>
      <c r="L220" s="14"/>
      <c r="M220" s="14"/>
    </row>
    <row r="221" spans="5:13" s="11" customFormat="1" x14ac:dyDescent="0.3">
      <c r="E221" s="14"/>
      <c r="F221" s="14"/>
      <c r="G221" s="14"/>
      <c r="H221" s="14"/>
      <c r="I221" s="14"/>
      <c r="J221" s="14"/>
      <c r="K221" s="14"/>
      <c r="L221" s="14"/>
      <c r="M221" s="14"/>
    </row>
    <row r="222" spans="5:13" s="11" customFormat="1" x14ac:dyDescent="0.3">
      <c r="E222" s="14"/>
      <c r="F222" s="14"/>
      <c r="G222" s="14"/>
      <c r="H222" s="14"/>
      <c r="I222" s="14"/>
      <c r="J222" s="14"/>
      <c r="K222" s="14"/>
      <c r="L222" s="14"/>
      <c r="M222" s="14"/>
    </row>
    <row r="223" spans="5:13" s="11" customFormat="1" x14ac:dyDescent="0.3">
      <c r="E223" s="14"/>
      <c r="F223" s="14"/>
      <c r="G223" s="14"/>
      <c r="H223" s="14"/>
      <c r="I223" s="14"/>
      <c r="J223" s="14"/>
      <c r="K223" s="14"/>
      <c r="L223" s="14"/>
      <c r="M223" s="14"/>
    </row>
    <row r="224" spans="5:13" s="11" customFormat="1" x14ac:dyDescent="0.3">
      <c r="E224" s="14"/>
      <c r="F224" s="14"/>
      <c r="G224" s="14"/>
      <c r="H224" s="14"/>
      <c r="I224" s="14"/>
      <c r="J224" s="14"/>
      <c r="K224" s="14"/>
      <c r="L224" s="14"/>
      <c r="M224" s="14"/>
    </row>
    <row r="225" spans="5:13" s="11" customFormat="1" x14ac:dyDescent="0.3">
      <c r="E225" s="14"/>
      <c r="F225" s="14"/>
      <c r="G225" s="14"/>
      <c r="H225" s="14"/>
      <c r="I225" s="14"/>
      <c r="J225" s="14"/>
      <c r="K225" s="14"/>
      <c r="L225" s="14"/>
      <c r="M225" s="14"/>
    </row>
    <row r="226" spans="5:13" s="11" customFormat="1" x14ac:dyDescent="0.3">
      <c r="E226" s="14"/>
      <c r="F226" s="14"/>
      <c r="G226" s="14"/>
      <c r="H226" s="14"/>
      <c r="I226" s="14"/>
      <c r="J226" s="14"/>
      <c r="K226" s="14"/>
      <c r="L226" s="14"/>
      <c r="M226" s="14"/>
    </row>
    <row r="227" spans="5:13" s="11" customFormat="1" x14ac:dyDescent="0.3">
      <c r="E227" s="14"/>
      <c r="F227" s="14"/>
      <c r="G227" s="14"/>
      <c r="H227" s="14"/>
      <c r="I227" s="14"/>
      <c r="J227" s="14"/>
      <c r="K227" s="14"/>
      <c r="L227" s="14"/>
      <c r="M227" s="14"/>
    </row>
    <row r="228" spans="5:13" s="11" customFormat="1" x14ac:dyDescent="0.3">
      <c r="E228" s="14"/>
      <c r="F228" s="14"/>
      <c r="G228" s="14"/>
      <c r="H228" s="14"/>
      <c r="I228" s="14"/>
      <c r="J228" s="14"/>
      <c r="K228" s="14"/>
      <c r="L228" s="14"/>
      <c r="M228" s="14"/>
    </row>
    <row r="229" spans="5:13" s="11" customFormat="1" x14ac:dyDescent="0.3">
      <c r="E229" s="14"/>
      <c r="F229" s="14"/>
      <c r="G229" s="14"/>
      <c r="H229" s="14"/>
      <c r="I229" s="14"/>
      <c r="J229" s="14"/>
      <c r="K229" s="14"/>
      <c r="L229" s="14"/>
      <c r="M229" s="14"/>
    </row>
    <row r="230" spans="5:13" s="11" customFormat="1" x14ac:dyDescent="0.3">
      <c r="E230" s="14"/>
      <c r="F230" s="14"/>
      <c r="G230" s="14"/>
      <c r="H230" s="14"/>
      <c r="I230" s="14"/>
      <c r="J230" s="14"/>
      <c r="K230" s="14"/>
      <c r="L230" s="14"/>
      <c r="M230" s="14"/>
    </row>
    <row r="231" spans="5:13" s="11" customFormat="1" x14ac:dyDescent="0.3">
      <c r="E231" s="14"/>
      <c r="F231" s="14"/>
      <c r="G231" s="14"/>
      <c r="H231" s="14"/>
      <c r="I231" s="14"/>
      <c r="J231" s="14"/>
      <c r="K231" s="14"/>
      <c r="L231" s="14"/>
      <c r="M231" s="14"/>
    </row>
    <row r="232" spans="5:13" s="11" customFormat="1" x14ac:dyDescent="0.3">
      <c r="E232" s="14"/>
      <c r="F232" s="14"/>
      <c r="G232" s="14"/>
      <c r="H232" s="14"/>
      <c r="I232" s="14"/>
      <c r="J232" s="14"/>
      <c r="K232" s="14"/>
      <c r="L232" s="14"/>
      <c r="M232" s="14"/>
    </row>
    <row r="233" spans="5:13" s="11" customFormat="1" x14ac:dyDescent="0.3">
      <c r="E233" s="14"/>
      <c r="F233" s="14"/>
      <c r="G233" s="14"/>
      <c r="H233" s="14"/>
      <c r="I233" s="14"/>
      <c r="J233" s="14"/>
      <c r="K233" s="14"/>
      <c r="L233" s="14"/>
      <c r="M233" s="14"/>
    </row>
    <row r="234" spans="5:13" s="11" customFormat="1" x14ac:dyDescent="0.3">
      <c r="E234" s="14"/>
      <c r="F234" s="14"/>
      <c r="G234" s="14"/>
      <c r="H234" s="14"/>
      <c r="I234" s="14"/>
      <c r="J234" s="14"/>
      <c r="K234" s="14"/>
      <c r="L234" s="14"/>
      <c r="M234" s="14"/>
    </row>
    <row r="235" spans="5:13" s="11" customFormat="1" x14ac:dyDescent="0.3">
      <c r="E235" s="14"/>
      <c r="F235" s="14"/>
      <c r="G235" s="14"/>
      <c r="H235" s="14"/>
      <c r="I235" s="14"/>
      <c r="J235" s="14"/>
      <c r="K235" s="14"/>
      <c r="L235" s="14"/>
      <c r="M235" s="14"/>
    </row>
    <row r="236" spans="5:13" s="11" customFormat="1" x14ac:dyDescent="0.3">
      <c r="E236" s="14"/>
      <c r="F236" s="14"/>
      <c r="G236" s="14"/>
      <c r="H236" s="14"/>
      <c r="I236" s="14"/>
      <c r="J236" s="14"/>
      <c r="K236" s="14"/>
      <c r="L236" s="14"/>
      <c r="M236" s="14"/>
    </row>
    <row r="237" spans="5:13" s="11" customFormat="1" x14ac:dyDescent="0.3">
      <c r="E237" s="14"/>
      <c r="F237" s="14"/>
      <c r="G237" s="14"/>
      <c r="H237" s="14"/>
      <c r="I237" s="14"/>
      <c r="J237" s="14"/>
      <c r="K237" s="14"/>
      <c r="L237" s="14"/>
      <c r="M237" s="14"/>
    </row>
    <row r="238" spans="5:13" s="11" customFormat="1" x14ac:dyDescent="0.3">
      <c r="E238" s="14"/>
      <c r="F238" s="14"/>
      <c r="G238" s="14"/>
      <c r="H238" s="14"/>
      <c r="I238" s="14"/>
      <c r="J238" s="14"/>
      <c r="K238" s="14"/>
      <c r="L238" s="14"/>
      <c r="M238" s="14"/>
    </row>
    <row r="239" spans="5:13" s="11" customFormat="1" x14ac:dyDescent="0.3">
      <c r="E239" s="14"/>
      <c r="F239" s="14"/>
      <c r="G239" s="14"/>
      <c r="H239" s="14"/>
      <c r="I239" s="14"/>
      <c r="J239" s="14"/>
      <c r="K239" s="14"/>
      <c r="L239" s="14"/>
      <c r="M239" s="14"/>
    </row>
    <row r="240" spans="5:13" s="11" customFormat="1" x14ac:dyDescent="0.3">
      <c r="E240" s="14"/>
      <c r="F240" s="14"/>
      <c r="G240" s="14"/>
      <c r="H240" s="14"/>
      <c r="I240" s="14"/>
      <c r="J240" s="14"/>
      <c r="K240" s="14"/>
      <c r="L240" s="14"/>
      <c r="M240" s="14"/>
    </row>
    <row r="241" spans="5:13" s="11" customFormat="1" x14ac:dyDescent="0.3">
      <c r="E241" s="14"/>
      <c r="F241" s="14"/>
      <c r="G241" s="14"/>
      <c r="H241" s="14"/>
      <c r="I241" s="14"/>
      <c r="J241" s="14"/>
      <c r="K241" s="14"/>
      <c r="L241" s="14"/>
      <c r="M241" s="14"/>
    </row>
    <row r="242" spans="5:13" s="11" customFormat="1" x14ac:dyDescent="0.3">
      <c r="E242" s="14"/>
      <c r="F242" s="14"/>
      <c r="G242" s="14"/>
      <c r="H242" s="14"/>
      <c r="I242" s="14"/>
      <c r="J242" s="14"/>
      <c r="K242" s="14"/>
      <c r="L242" s="14"/>
      <c r="M242" s="14"/>
    </row>
    <row r="243" spans="5:13" s="11" customFormat="1" x14ac:dyDescent="0.3">
      <c r="E243" s="14"/>
      <c r="F243" s="14"/>
      <c r="G243" s="14"/>
      <c r="H243" s="14"/>
      <c r="I243" s="14"/>
      <c r="J243" s="14"/>
      <c r="K243" s="14"/>
      <c r="L243" s="14"/>
      <c r="M243" s="14"/>
    </row>
    <row r="244" spans="5:13" s="11" customFormat="1" x14ac:dyDescent="0.3">
      <c r="E244" s="14"/>
      <c r="F244" s="14"/>
      <c r="G244" s="14"/>
      <c r="H244" s="14"/>
      <c r="I244" s="14"/>
      <c r="J244" s="14"/>
      <c r="K244" s="14"/>
      <c r="L244" s="14"/>
      <c r="M244" s="14"/>
    </row>
    <row r="245" spans="5:13" s="11" customFormat="1" x14ac:dyDescent="0.3">
      <c r="E245" s="14"/>
      <c r="F245" s="14"/>
      <c r="G245" s="14"/>
      <c r="H245" s="14"/>
      <c r="I245" s="14"/>
      <c r="J245" s="14"/>
      <c r="K245" s="14"/>
      <c r="L245" s="14"/>
      <c r="M245" s="14"/>
    </row>
    <row r="246" spans="5:13" s="11" customFormat="1" x14ac:dyDescent="0.3">
      <c r="E246" s="14"/>
      <c r="F246" s="14"/>
      <c r="G246" s="14"/>
      <c r="H246" s="14"/>
      <c r="I246" s="14"/>
      <c r="J246" s="14"/>
      <c r="K246" s="14"/>
      <c r="L246" s="14"/>
      <c r="M246" s="14"/>
    </row>
    <row r="247" spans="5:13" s="11" customFormat="1" x14ac:dyDescent="0.3">
      <c r="E247" s="14"/>
      <c r="F247" s="14"/>
      <c r="G247" s="14"/>
      <c r="H247" s="14"/>
      <c r="I247" s="14"/>
      <c r="J247" s="14"/>
      <c r="K247" s="14"/>
      <c r="L247" s="14"/>
      <c r="M247" s="14"/>
    </row>
    <row r="248" spans="5:13" s="11" customFormat="1" x14ac:dyDescent="0.3">
      <c r="E248" s="14"/>
      <c r="F248" s="14"/>
      <c r="G248" s="14"/>
      <c r="H248" s="14"/>
      <c r="I248" s="14"/>
      <c r="J248" s="14"/>
      <c r="K248" s="14"/>
      <c r="L248" s="14"/>
      <c r="M248" s="14"/>
    </row>
    <row r="249" spans="5:13" s="11" customFormat="1" x14ac:dyDescent="0.3">
      <c r="E249" s="14"/>
      <c r="F249" s="14"/>
      <c r="G249" s="14"/>
      <c r="H249" s="14"/>
      <c r="I249" s="14"/>
      <c r="J249" s="14"/>
      <c r="K249" s="14"/>
      <c r="L249" s="14"/>
      <c r="M249" s="14"/>
    </row>
    <row r="250" spans="5:13" s="11" customFormat="1" x14ac:dyDescent="0.3">
      <c r="E250" s="14"/>
      <c r="F250" s="14"/>
      <c r="G250" s="14"/>
      <c r="H250" s="14"/>
      <c r="I250" s="14"/>
      <c r="J250" s="14"/>
      <c r="K250" s="14"/>
      <c r="L250" s="14"/>
      <c r="M250" s="14"/>
    </row>
    <row r="251" spans="5:13" s="11" customFormat="1" x14ac:dyDescent="0.3">
      <c r="E251" s="14"/>
      <c r="F251" s="14"/>
      <c r="G251" s="14"/>
      <c r="H251" s="14"/>
      <c r="I251" s="14"/>
      <c r="J251" s="14"/>
      <c r="K251" s="14"/>
      <c r="L251" s="14"/>
      <c r="M251" s="14"/>
    </row>
    <row r="252" spans="5:13" s="11" customFormat="1" x14ac:dyDescent="0.3">
      <c r="E252" s="14"/>
      <c r="F252" s="14"/>
      <c r="G252" s="14"/>
      <c r="H252" s="14"/>
      <c r="I252" s="14"/>
      <c r="J252" s="14"/>
      <c r="K252" s="14"/>
      <c r="L252" s="14"/>
      <c r="M252" s="14"/>
    </row>
    <row r="253" spans="5:13" s="11" customFormat="1" x14ac:dyDescent="0.3">
      <c r="E253" s="14"/>
      <c r="F253" s="14"/>
      <c r="G253" s="14"/>
      <c r="H253" s="14"/>
      <c r="I253" s="14"/>
      <c r="J253" s="14"/>
      <c r="K253" s="14"/>
      <c r="L253" s="14"/>
      <c r="M253" s="14"/>
    </row>
    <row r="254" spans="5:13" s="11" customFormat="1" x14ac:dyDescent="0.3">
      <c r="E254" s="14"/>
      <c r="F254" s="14"/>
      <c r="G254" s="14"/>
      <c r="H254" s="14"/>
      <c r="I254" s="14"/>
      <c r="J254" s="14"/>
      <c r="K254" s="14"/>
      <c r="L254" s="14"/>
      <c r="M254" s="14"/>
    </row>
    <row r="255" spans="5:13" s="11" customFormat="1" x14ac:dyDescent="0.3">
      <c r="E255" s="14"/>
      <c r="F255" s="14"/>
      <c r="G255" s="14"/>
      <c r="H255" s="14"/>
      <c r="I255" s="14"/>
      <c r="J255" s="14"/>
      <c r="K255" s="14"/>
      <c r="L255" s="14"/>
      <c r="M255" s="14"/>
    </row>
    <row r="256" spans="5:13" s="11" customFormat="1" x14ac:dyDescent="0.3">
      <c r="E256" s="14"/>
      <c r="F256" s="14"/>
      <c r="G256" s="14"/>
      <c r="H256" s="14"/>
      <c r="I256" s="14"/>
      <c r="J256" s="14"/>
      <c r="K256" s="14"/>
      <c r="L256" s="14"/>
      <c r="M256" s="14"/>
    </row>
    <row r="257" spans="5:13" s="11" customFormat="1" x14ac:dyDescent="0.3">
      <c r="E257" s="14"/>
      <c r="F257" s="14"/>
      <c r="G257" s="14"/>
      <c r="H257" s="14"/>
      <c r="I257" s="14"/>
      <c r="J257" s="14"/>
      <c r="K257" s="14"/>
      <c r="L257" s="14"/>
      <c r="M257" s="14"/>
    </row>
    <row r="258" spans="5:13" s="11" customFormat="1" x14ac:dyDescent="0.3">
      <c r="E258" s="14"/>
      <c r="F258" s="14"/>
      <c r="G258" s="14"/>
      <c r="H258" s="14"/>
      <c r="I258" s="14"/>
      <c r="J258" s="14"/>
      <c r="K258" s="14"/>
      <c r="L258" s="14"/>
      <c r="M258" s="14"/>
    </row>
    <row r="259" spans="5:13" s="11" customFormat="1" x14ac:dyDescent="0.3">
      <c r="E259" s="14"/>
      <c r="F259" s="14"/>
      <c r="G259" s="14"/>
      <c r="H259" s="14"/>
      <c r="I259" s="14"/>
      <c r="J259" s="14"/>
      <c r="K259" s="14"/>
      <c r="L259" s="14"/>
      <c r="M259" s="14"/>
    </row>
    <row r="260" spans="5:13" s="11" customFormat="1" x14ac:dyDescent="0.3">
      <c r="E260" s="14"/>
      <c r="F260" s="14"/>
      <c r="G260" s="14"/>
      <c r="H260" s="14"/>
      <c r="I260" s="14"/>
      <c r="J260" s="14"/>
      <c r="K260" s="14"/>
      <c r="L260" s="14"/>
      <c r="M260" s="14"/>
    </row>
    <row r="261" spans="5:13" s="11" customFormat="1" x14ac:dyDescent="0.3">
      <c r="E261" s="14"/>
      <c r="F261" s="14"/>
      <c r="G261" s="14"/>
      <c r="H261" s="14"/>
      <c r="I261" s="14"/>
      <c r="J261" s="14"/>
      <c r="K261" s="14"/>
      <c r="L261" s="14"/>
      <c r="M261" s="14"/>
    </row>
    <row r="262" spans="5:13" s="11" customFormat="1" x14ac:dyDescent="0.3">
      <c r="E262" s="14"/>
      <c r="F262" s="14"/>
      <c r="G262" s="14"/>
      <c r="H262" s="14"/>
      <c r="I262" s="14"/>
      <c r="J262" s="14"/>
      <c r="K262" s="14"/>
      <c r="L262" s="14"/>
      <c r="M262" s="14"/>
    </row>
    <row r="263" spans="5:13" s="11" customFormat="1" x14ac:dyDescent="0.3">
      <c r="E263" s="14"/>
      <c r="F263" s="14"/>
      <c r="G263" s="14"/>
      <c r="H263" s="14"/>
      <c r="I263" s="14"/>
      <c r="J263" s="14"/>
      <c r="K263" s="14"/>
      <c r="L263" s="14"/>
      <c r="M263" s="14"/>
    </row>
    <row r="264" spans="5:13" s="11" customFormat="1" x14ac:dyDescent="0.3">
      <c r="E264" s="14"/>
      <c r="F264" s="14"/>
      <c r="G264" s="14"/>
      <c r="H264" s="14"/>
      <c r="I264" s="14"/>
      <c r="J264" s="14"/>
      <c r="K264" s="14"/>
      <c r="L264" s="14"/>
      <c r="M264" s="14"/>
    </row>
    <row r="265" spans="5:13" s="11" customFormat="1" x14ac:dyDescent="0.3">
      <c r="E265" s="14"/>
      <c r="F265" s="14"/>
      <c r="G265" s="14"/>
      <c r="H265" s="14"/>
      <c r="I265" s="14"/>
      <c r="J265" s="14"/>
      <c r="K265" s="14"/>
      <c r="L265" s="14"/>
      <c r="M265" s="14"/>
    </row>
    <row r="266" spans="5:13" s="11" customFormat="1" x14ac:dyDescent="0.3">
      <c r="E266" s="14"/>
      <c r="F266" s="14"/>
      <c r="G266" s="14"/>
      <c r="H266" s="14"/>
      <c r="I266" s="14"/>
      <c r="J266" s="14"/>
      <c r="K266" s="14"/>
      <c r="L266" s="14"/>
      <c r="M266" s="14"/>
    </row>
    <row r="267" spans="5:13" s="11" customFormat="1" x14ac:dyDescent="0.3">
      <c r="E267" s="14"/>
      <c r="F267" s="14"/>
      <c r="G267" s="14"/>
      <c r="H267" s="14"/>
      <c r="I267" s="14"/>
      <c r="J267" s="14"/>
      <c r="K267" s="14"/>
      <c r="L267" s="14"/>
      <c r="M267" s="14"/>
    </row>
    <row r="268" spans="5:13" s="11" customFormat="1" x14ac:dyDescent="0.3">
      <c r="E268" s="14"/>
      <c r="F268" s="14"/>
      <c r="G268" s="14"/>
      <c r="H268" s="14"/>
      <c r="I268" s="14"/>
      <c r="J268" s="14"/>
      <c r="K268" s="14"/>
      <c r="L268" s="14"/>
      <c r="M268" s="14"/>
    </row>
    <row r="269" spans="5:13" s="11" customFormat="1" x14ac:dyDescent="0.3">
      <c r="E269" s="14"/>
      <c r="F269" s="14"/>
      <c r="G269" s="14"/>
      <c r="H269" s="14"/>
      <c r="I269" s="14"/>
      <c r="J269" s="14"/>
      <c r="K269" s="14"/>
      <c r="L269" s="14"/>
      <c r="M269" s="14"/>
    </row>
    <row r="270" spans="5:13" s="11" customFormat="1" x14ac:dyDescent="0.3">
      <c r="E270" s="14"/>
      <c r="F270" s="14"/>
      <c r="G270" s="14"/>
      <c r="H270" s="14"/>
      <c r="I270" s="14"/>
      <c r="J270" s="14"/>
      <c r="K270" s="14"/>
      <c r="L270" s="14"/>
      <c r="M270" s="14"/>
    </row>
    <row r="271" spans="5:13" s="11" customFormat="1" x14ac:dyDescent="0.3">
      <c r="E271" s="14"/>
      <c r="F271" s="14"/>
      <c r="G271" s="14"/>
      <c r="H271" s="14"/>
      <c r="I271" s="14"/>
      <c r="J271" s="14"/>
      <c r="K271" s="14"/>
      <c r="L271" s="14"/>
      <c r="M271" s="14"/>
    </row>
    <row r="272" spans="5:13" s="11" customFormat="1" x14ac:dyDescent="0.3">
      <c r="E272" s="14"/>
      <c r="F272" s="14"/>
      <c r="G272" s="14"/>
      <c r="H272" s="14"/>
      <c r="I272" s="14"/>
      <c r="J272" s="14"/>
      <c r="K272" s="14"/>
      <c r="L272" s="14"/>
      <c r="M272" s="14"/>
    </row>
    <row r="273" spans="5:13" s="11" customFormat="1" x14ac:dyDescent="0.3">
      <c r="E273" s="14"/>
      <c r="F273" s="14"/>
      <c r="G273" s="14"/>
      <c r="H273" s="14"/>
      <c r="I273" s="14"/>
      <c r="J273" s="14"/>
      <c r="K273" s="14"/>
      <c r="L273" s="14"/>
      <c r="M273" s="14"/>
    </row>
    <row r="274" spans="5:13" s="11" customFormat="1" x14ac:dyDescent="0.3">
      <c r="E274" s="14"/>
      <c r="F274" s="14"/>
      <c r="G274" s="14"/>
      <c r="H274" s="14"/>
      <c r="I274" s="14"/>
      <c r="J274" s="14"/>
      <c r="K274" s="14"/>
      <c r="L274" s="14"/>
      <c r="M274" s="14"/>
    </row>
    <row r="275" spans="5:13" s="11" customFormat="1" x14ac:dyDescent="0.3">
      <c r="E275" s="14"/>
      <c r="F275" s="14"/>
      <c r="G275" s="14"/>
      <c r="H275" s="14"/>
      <c r="I275" s="14"/>
      <c r="J275" s="14"/>
      <c r="K275" s="14"/>
      <c r="L275" s="14"/>
      <c r="M275" s="14"/>
    </row>
    <row r="276" spans="5:13" s="11" customFormat="1" x14ac:dyDescent="0.3">
      <c r="E276" s="14"/>
      <c r="F276" s="14"/>
      <c r="G276" s="14"/>
      <c r="H276" s="14"/>
      <c r="I276" s="14"/>
      <c r="J276" s="14"/>
      <c r="K276" s="14"/>
      <c r="L276" s="14"/>
      <c r="M276" s="14"/>
    </row>
    <row r="277" spans="5:13" s="11" customFormat="1" x14ac:dyDescent="0.3">
      <c r="E277" s="14"/>
      <c r="F277" s="14"/>
      <c r="G277" s="14"/>
      <c r="H277" s="14"/>
      <c r="I277" s="14"/>
      <c r="J277" s="14"/>
      <c r="K277" s="14"/>
      <c r="L277" s="14"/>
      <c r="M277" s="14"/>
    </row>
    <row r="278" spans="5:13" s="11" customFormat="1" x14ac:dyDescent="0.3">
      <c r="E278" s="14"/>
      <c r="F278" s="14"/>
      <c r="G278" s="14"/>
      <c r="H278" s="14"/>
      <c r="I278" s="14"/>
      <c r="J278" s="14"/>
      <c r="K278" s="14"/>
      <c r="L278" s="14"/>
      <c r="M278" s="14"/>
    </row>
    <row r="279" spans="5:13" s="11" customFormat="1" x14ac:dyDescent="0.3">
      <c r="E279" s="14"/>
      <c r="F279" s="14"/>
      <c r="G279" s="14"/>
      <c r="H279" s="14"/>
      <c r="I279" s="14"/>
      <c r="J279" s="14"/>
      <c r="K279" s="14"/>
      <c r="L279" s="14"/>
      <c r="M279" s="14"/>
    </row>
    <row r="280" spans="5:13" s="11" customFormat="1" x14ac:dyDescent="0.3">
      <c r="E280" s="14"/>
      <c r="F280" s="14"/>
      <c r="G280" s="14"/>
      <c r="H280" s="14"/>
      <c r="I280" s="14"/>
      <c r="J280" s="14"/>
      <c r="K280" s="14"/>
      <c r="L280" s="14"/>
      <c r="M280" s="14"/>
    </row>
    <row r="281" spans="5:13" s="11" customFormat="1" x14ac:dyDescent="0.3">
      <c r="E281" s="14"/>
      <c r="F281" s="14"/>
      <c r="G281" s="14"/>
      <c r="H281" s="14"/>
      <c r="I281" s="14"/>
      <c r="J281" s="14"/>
      <c r="K281" s="14"/>
      <c r="L281" s="14"/>
      <c r="M281" s="14"/>
    </row>
    <row r="282" spans="5:13" s="11" customFormat="1" x14ac:dyDescent="0.3">
      <c r="E282" s="14"/>
      <c r="F282" s="14"/>
      <c r="G282" s="14"/>
      <c r="H282" s="14"/>
      <c r="I282" s="14"/>
      <c r="J282" s="14"/>
      <c r="K282" s="14"/>
      <c r="L282" s="14"/>
      <c r="M282" s="14"/>
    </row>
    <row r="283" spans="5:13" s="11" customFormat="1" x14ac:dyDescent="0.3">
      <c r="E283" s="14"/>
      <c r="F283" s="14"/>
      <c r="G283" s="14"/>
      <c r="H283" s="14"/>
      <c r="I283" s="14"/>
      <c r="J283" s="14"/>
      <c r="K283" s="14"/>
      <c r="L283" s="14"/>
      <c r="M283" s="14"/>
    </row>
    <row r="284" spans="5:13" s="11" customFormat="1" x14ac:dyDescent="0.3">
      <c r="E284" s="14"/>
      <c r="F284" s="14"/>
      <c r="G284" s="14"/>
      <c r="H284" s="14"/>
      <c r="I284" s="14"/>
      <c r="J284" s="14"/>
      <c r="K284" s="14"/>
      <c r="L284" s="14"/>
      <c r="M284" s="14"/>
    </row>
    <row r="285" spans="5:13" s="11" customFormat="1" x14ac:dyDescent="0.3">
      <c r="E285" s="14"/>
      <c r="F285" s="14"/>
      <c r="G285" s="14"/>
      <c r="H285" s="14"/>
      <c r="I285" s="14"/>
      <c r="J285" s="14"/>
      <c r="K285" s="14"/>
      <c r="L285" s="14"/>
      <c r="M285" s="14"/>
    </row>
    <row r="286" spans="5:13" s="11" customFormat="1" x14ac:dyDescent="0.3">
      <c r="E286" s="14"/>
      <c r="F286" s="14"/>
      <c r="G286" s="14"/>
      <c r="H286" s="14"/>
      <c r="I286" s="14"/>
      <c r="J286" s="14"/>
      <c r="K286" s="14"/>
      <c r="L286" s="14"/>
      <c r="M286" s="14"/>
    </row>
    <row r="287" spans="5:13" s="11" customFormat="1" x14ac:dyDescent="0.3">
      <c r="E287" s="14"/>
      <c r="F287" s="14"/>
      <c r="G287" s="14"/>
      <c r="H287" s="14"/>
      <c r="I287" s="14"/>
      <c r="J287" s="14"/>
      <c r="K287" s="14"/>
      <c r="L287" s="14"/>
      <c r="M287" s="14"/>
    </row>
    <row r="288" spans="5:13" s="11" customFormat="1" x14ac:dyDescent="0.3">
      <c r="E288" s="14"/>
      <c r="F288" s="14"/>
      <c r="G288" s="14"/>
      <c r="H288" s="14"/>
      <c r="I288" s="14"/>
      <c r="J288" s="14"/>
      <c r="K288" s="14"/>
      <c r="L288" s="14"/>
      <c r="M288" s="14"/>
    </row>
    <row r="289" spans="5:13" s="11" customFormat="1" x14ac:dyDescent="0.3">
      <c r="E289" s="14"/>
      <c r="F289" s="14"/>
      <c r="G289" s="14"/>
      <c r="H289" s="14"/>
      <c r="I289" s="14"/>
      <c r="J289" s="14"/>
      <c r="K289" s="14"/>
      <c r="L289" s="14"/>
      <c r="M289" s="14"/>
    </row>
    <row r="290" spans="5:13" s="11" customFormat="1" x14ac:dyDescent="0.3">
      <c r="E290" s="14"/>
      <c r="F290" s="14"/>
      <c r="G290" s="14"/>
      <c r="H290" s="14"/>
      <c r="I290" s="14"/>
      <c r="J290" s="14"/>
      <c r="K290" s="14"/>
      <c r="L290" s="14"/>
      <c r="M290" s="14"/>
    </row>
    <row r="291" spans="5:13" s="11" customFormat="1" x14ac:dyDescent="0.3">
      <c r="E291" s="14"/>
      <c r="F291" s="14"/>
      <c r="G291" s="14"/>
      <c r="H291" s="14"/>
      <c r="I291" s="14"/>
      <c r="J291" s="14"/>
      <c r="K291" s="14"/>
      <c r="L291" s="14"/>
      <c r="M291" s="14"/>
    </row>
    <row r="292" spans="5:13" s="11" customFormat="1" x14ac:dyDescent="0.3">
      <c r="E292" s="14"/>
      <c r="F292" s="14"/>
      <c r="G292" s="14"/>
      <c r="H292" s="14"/>
      <c r="I292" s="14"/>
      <c r="J292" s="14"/>
      <c r="K292" s="14"/>
      <c r="L292" s="14"/>
      <c r="M292" s="14"/>
    </row>
    <row r="293" spans="5:13" s="11" customFormat="1" x14ac:dyDescent="0.3">
      <c r="E293" s="14"/>
      <c r="F293" s="14"/>
      <c r="G293" s="14"/>
      <c r="H293" s="14"/>
      <c r="I293" s="14"/>
      <c r="J293" s="14"/>
      <c r="K293" s="14"/>
      <c r="L293" s="14"/>
      <c r="M293" s="14"/>
    </row>
    <row r="294" spans="5:13" s="11" customFormat="1" x14ac:dyDescent="0.3">
      <c r="E294" s="14"/>
      <c r="F294" s="14"/>
      <c r="G294" s="14"/>
      <c r="H294" s="14"/>
      <c r="I294" s="14"/>
      <c r="J294" s="14"/>
      <c r="K294" s="14"/>
      <c r="L294" s="14"/>
      <c r="M294" s="14"/>
    </row>
    <row r="295" spans="5:13" s="11" customFormat="1" x14ac:dyDescent="0.3">
      <c r="E295" s="14"/>
      <c r="F295" s="14"/>
      <c r="G295" s="14"/>
      <c r="H295" s="14"/>
      <c r="I295" s="14"/>
      <c r="J295" s="14"/>
      <c r="K295" s="14"/>
      <c r="L295" s="14"/>
      <c r="M295" s="14"/>
    </row>
    <row r="296" spans="5:13" s="11" customFormat="1" x14ac:dyDescent="0.3">
      <c r="E296" s="14"/>
      <c r="F296" s="14"/>
      <c r="G296" s="14"/>
      <c r="H296" s="14"/>
      <c r="I296" s="14"/>
      <c r="J296" s="14"/>
      <c r="K296" s="14"/>
      <c r="L296" s="14"/>
      <c r="M296" s="14"/>
    </row>
    <row r="297" spans="5:13" s="11" customFormat="1" x14ac:dyDescent="0.3">
      <c r="E297" s="14"/>
      <c r="F297" s="14"/>
      <c r="G297" s="14"/>
      <c r="H297" s="14"/>
      <c r="I297" s="14"/>
      <c r="J297" s="14"/>
      <c r="K297" s="14"/>
      <c r="L297" s="14"/>
      <c r="M297" s="14"/>
    </row>
    <row r="298" spans="5:13" s="11" customFormat="1" x14ac:dyDescent="0.3">
      <c r="E298" s="14"/>
      <c r="F298" s="14"/>
      <c r="G298" s="14"/>
      <c r="H298" s="14"/>
      <c r="I298" s="14"/>
      <c r="J298" s="14"/>
      <c r="K298" s="14"/>
      <c r="L298" s="14"/>
      <c r="M298" s="14"/>
    </row>
    <row r="299" spans="5:13" s="11" customFormat="1" x14ac:dyDescent="0.3">
      <c r="E299" s="14"/>
      <c r="F299" s="14"/>
      <c r="G299" s="14"/>
      <c r="H299" s="14"/>
      <c r="I299" s="14"/>
      <c r="J299" s="14"/>
      <c r="K299" s="14"/>
      <c r="L299" s="14"/>
      <c r="M299" s="14"/>
    </row>
    <row r="300" spans="5:13" s="11" customFormat="1" x14ac:dyDescent="0.3">
      <c r="E300" s="14"/>
      <c r="F300" s="14"/>
      <c r="G300" s="14"/>
      <c r="H300" s="14"/>
      <c r="I300" s="14"/>
      <c r="J300" s="14"/>
      <c r="K300" s="14"/>
      <c r="L300" s="14"/>
      <c r="M300" s="14"/>
    </row>
    <row r="301" spans="5:13" s="11" customFormat="1" x14ac:dyDescent="0.3">
      <c r="E301" s="14"/>
      <c r="F301" s="14"/>
      <c r="G301" s="14"/>
      <c r="H301" s="14"/>
      <c r="I301" s="14"/>
      <c r="J301" s="14"/>
      <c r="K301" s="14"/>
      <c r="L301" s="14"/>
      <c r="M301" s="14"/>
    </row>
    <row r="302" spans="5:13" s="11" customFormat="1" x14ac:dyDescent="0.3">
      <c r="E302" s="14"/>
      <c r="F302" s="14"/>
      <c r="G302" s="14"/>
      <c r="H302" s="14"/>
      <c r="I302" s="14"/>
      <c r="J302" s="14"/>
      <c r="K302" s="14"/>
      <c r="L302" s="14"/>
      <c r="M302" s="14"/>
    </row>
    <row r="303" spans="5:13" s="11" customFormat="1" x14ac:dyDescent="0.3">
      <c r="E303" s="14"/>
      <c r="F303" s="14"/>
      <c r="G303" s="14"/>
      <c r="H303" s="14"/>
      <c r="I303" s="14"/>
      <c r="J303" s="14"/>
      <c r="K303" s="14"/>
      <c r="L303" s="14"/>
      <c r="M303" s="14"/>
    </row>
    <row r="304" spans="5:13" s="11" customFormat="1" x14ac:dyDescent="0.3">
      <c r="E304" s="14"/>
      <c r="F304" s="14"/>
      <c r="G304" s="14"/>
      <c r="H304" s="14"/>
      <c r="I304" s="14"/>
      <c r="J304" s="14"/>
      <c r="K304" s="14"/>
      <c r="L304" s="14"/>
      <c r="M304" s="14"/>
    </row>
    <row r="305" spans="5:13" s="11" customFormat="1" x14ac:dyDescent="0.3">
      <c r="E305" s="14"/>
      <c r="F305" s="14"/>
      <c r="G305" s="14"/>
      <c r="H305" s="14"/>
      <c r="I305" s="14"/>
      <c r="J305" s="14"/>
      <c r="K305" s="14"/>
      <c r="L305" s="14"/>
      <c r="M305" s="14"/>
    </row>
    <row r="306" spans="5:13" s="11" customFormat="1" x14ac:dyDescent="0.3">
      <c r="E306" s="14"/>
      <c r="F306" s="14"/>
      <c r="G306" s="14"/>
      <c r="H306" s="14"/>
      <c r="I306" s="14"/>
      <c r="J306" s="14"/>
      <c r="K306" s="14"/>
      <c r="L306" s="14"/>
      <c r="M306" s="14"/>
    </row>
    <row r="307" spans="5:13" s="11" customFormat="1" x14ac:dyDescent="0.3">
      <c r="E307" s="14"/>
      <c r="F307" s="14"/>
      <c r="G307" s="14"/>
      <c r="H307" s="14"/>
      <c r="I307" s="14"/>
      <c r="J307" s="14"/>
      <c r="K307" s="14"/>
      <c r="L307" s="14"/>
      <c r="M307" s="14"/>
    </row>
    <row r="308" spans="5:13" s="11" customFormat="1" x14ac:dyDescent="0.3">
      <c r="E308" s="14"/>
      <c r="F308" s="14"/>
      <c r="G308" s="14"/>
      <c r="H308" s="14"/>
      <c r="I308" s="14"/>
      <c r="J308" s="14"/>
      <c r="K308" s="14"/>
      <c r="L308" s="14"/>
      <c r="M308" s="14"/>
    </row>
    <row r="309" spans="5:13" s="11" customFormat="1" x14ac:dyDescent="0.3">
      <c r="E309" s="14"/>
      <c r="F309" s="14"/>
      <c r="G309" s="14"/>
      <c r="H309" s="14"/>
      <c r="I309" s="14"/>
      <c r="J309" s="14"/>
      <c r="K309" s="14"/>
      <c r="L309" s="14"/>
      <c r="M309" s="14"/>
    </row>
    <row r="310" spans="5:13" s="11" customFormat="1" x14ac:dyDescent="0.3">
      <c r="E310" s="14"/>
      <c r="F310" s="14"/>
      <c r="G310" s="14"/>
      <c r="H310" s="14"/>
      <c r="I310" s="14"/>
      <c r="J310" s="14"/>
      <c r="K310" s="14"/>
      <c r="L310" s="14"/>
      <c r="M310" s="14"/>
    </row>
    <row r="311" spans="5:13" s="11" customFormat="1" x14ac:dyDescent="0.3">
      <c r="E311" s="14"/>
      <c r="F311" s="14"/>
      <c r="G311" s="14"/>
      <c r="H311" s="14"/>
      <c r="I311" s="14"/>
      <c r="J311" s="14"/>
      <c r="K311" s="14"/>
      <c r="L311" s="14"/>
      <c r="M311" s="14"/>
    </row>
    <row r="312" spans="5:13" s="11" customFormat="1" x14ac:dyDescent="0.3">
      <c r="E312" s="14"/>
      <c r="F312" s="14"/>
      <c r="G312" s="14"/>
      <c r="H312" s="14"/>
      <c r="I312" s="14"/>
      <c r="J312" s="14"/>
      <c r="K312" s="14"/>
      <c r="L312" s="14"/>
      <c r="M312" s="14"/>
    </row>
    <row r="313" spans="5:13" s="11" customFormat="1" x14ac:dyDescent="0.3">
      <c r="E313" s="14"/>
      <c r="F313" s="14"/>
      <c r="G313" s="14"/>
      <c r="H313" s="14"/>
      <c r="I313" s="14"/>
      <c r="J313" s="14"/>
      <c r="K313" s="14"/>
      <c r="L313" s="14"/>
      <c r="M313" s="14"/>
    </row>
    <row r="314" spans="5:13" s="11" customFormat="1" x14ac:dyDescent="0.3">
      <c r="E314" s="14"/>
      <c r="F314" s="14"/>
      <c r="G314" s="14"/>
      <c r="H314" s="14"/>
      <c r="I314" s="14"/>
      <c r="J314" s="14"/>
      <c r="K314" s="14"/>
      <c r="L314" s="14"/>
      <c r="M314" s="14"/>
    </row>
    <row r="315" spans="5:13" s="11" customFormat="1" x14ac:dyDescent="0.3">
      <c r="E315" s="14"/>
      <c r="F315" s="14"/>
      <c r="G315" s="14"/>
      <c r="H315" s="14"/>
      <c r="I315" s="14"/>
      <c r="J315" s="14"/>
      <c r="K315" s="14"/>
      <c r="L315" s="14"/>
      <c r="M315" s="14"/>
    </row>
    <row r="316" spans="5:13" s="11" customFormat="1" x14ac:dyDescent="0.3">
      <c r="E316" s="14"/>
      <c r="F316" s="14"/>
      <c r="G316" s="14"/>
      <c r="H316" s="14"/>
      <c r="I316" s="14"/>
      <c r="J316" s="14"/>
      <c r="K316" s="14"/>
      <c r="L316" s="14"/>
      <c r="M316" s="14"/>
    </row>
    <row r="317" spans="5:13" s="11" customFormat="1" x14ac:dyDescent="0.3">
      <c r="E317" s="14"/>
      <c r="F317" s="14"/>
      <c r="G317" s="14"/>
      <c r="H317" s="14"/>
      <c r="I317" s="14"/>
      <c r="J317" s="14"/>
      <c r="K317" s="14"/>
      <c r="L317" s="14"/>
      <c r="M317" s="14"/>
    </row>
    <row r="318" spans="5:13" s="11" customFormat="1" x14ac:dyDescent="0.3">
      <c r="E318" s="14"/>
      <c r="F318" s="14"/>
      <c r="G318" s="14"/>
      <c r="H318" s="14"/>
      <c r="I318" s="14"/>
      <c r="J318" s="14"/>
      <c r="K318" s="14"/>
      <c r="L318" s="14"/>
      <c r="M318" s="14"/>
    </row>
    <row r="319" spans="5:13" s="11" customFormat="1" x14ac:dyDescent="0.3">
      <c r="E319" s="14"/>
      <c r="F319" s="14"/>
      <c r="G319" s="14"/>
      <c r="H319" s="14"/>
      <c r="I319" s="14"/>
      <c r="J319" s="14"/>
      <c r="K319" s="14"/>
      <c r="L319" s="14"/>
      <c r="M319" s="14"/>
    </row>
    <row r="320" spans="5:13" s="11" customFormat="1" x14ac:dyDescent="0.3">
      <c r="E320" s="14"/>
      <c r="F320" s="14"/>
      <c r="G320" s="14"/>
      <c r="H320" s="14"/>
      <c r="I320" s="14"/>
      <c r="J320" s="14"/>
      <c r="K320" s="14"/>
      <c r="L320" s="14"/>
      <c r="M320" s="14"/>
    </row>
    <row r="321" spans="5:13" s="11" customFormat="1" x14ac:dyDescent="0.3">
      <c r="E321" s="14"/>
      <c r="F321" s="14"/>
      <c r="G321" s="14"/>
      <c r="H321" s="14"/>
      <c r="I321" s="14"/>
      <c r="J321" s="14"/>
      <c r="K321" s="14"/>
      <c r="L321" s="14"/>
      <c r="M321" s="14"/>
    </row>
    <row r="322" spans="5:13" s="11" customFormat="1" x14ac:dyDescent="0.3">
      <c r="E322" s="14"/>
      <c r="F322" s="14"/>
      <c r="G322" s="14"/>
      <c r="H322" s="14"/>
      <c r="I322" s="14"/>
      <c r="J322" s="14"/>
      <c r="K322" s="14"/>
      <c r="L322" s="14"/>
      <c r="M322" s="14"/>
    </row>
    <row r="323" spans="5:13" s="11" customFormat="1" x14ac:dyDescent="0.3">
      <c r="E323" s="14"/>
      <c r="F323" s="14"/>
      <c r="G323" s="14"/>
      <c r="H323" s="14"/>
      <c r="I323" s="14"/>
      <c r="J323" s="14"/>
      <c r="K323" s="14"/>
      <c r="L323" s="14"/>
      <c r="M323" s="14"/>
    </row>
    <row r="324" spans="5:13" s="11" customFormat="1" x14ac:dyDescent="0.3">
      <c r="E324" s="14"/>
      <c r="F324" s="14"/>
      <c r="G324" s="14"/>
      <c r="H324" s="14"/>
      <c r="I324" s="14"/>
      <c r="J324" s="14"/>
      <c r="K324" s="14"/>
      <c r="L324" s="14"/>
      <c r="M324" s="14"/>
    </row>
    <row r="325" spans="5:13" s="11" customFormat="1" x14ac:dyDescent="0.3">
      <c r="E325" s="14"/>
      <c r="F325" s="14"/>
      <c r="G325" s="14"/>
      <c r="H325" s="14"/>
      <c r="I325" s="14"/>
      <c r="J325" s="14"/>
      <c r="K325" s="14"/>
      <c r="L325" s="14"/>
      <c r="M325" s="14"/>
    </row>
    <row r="326" spans="5:13" s="11" customFormat="1" x14ac:dyDescent="0.3">
      <c r="E326" s="14"/>
      <c r="F326" s="14"/>
      <c r="G326" s="14"/>
      <c r="H326" s="14"/>
      <c r="I326" s="14"/>
      <c r="J326" s="14"/>
      <c r="K326" s="14"/>
      <c r="L326" s="14"/>
      <c r="M326" s="14"/>
    </row>
    <row r="327" spans="5:13" s="11" customFormat="1" x14ac:dyDescent="0.3">
      <c r="E327" s="14"/>
      <c r="F327" s="14"/>
      <c r="G327" s="14"/>
      <c r="H327" s="14"/>
      <c r="I327" s="14"/>
      <c r="J327" s="14"/>
      <c r="K327" s="14"/>
      <c r="L327" s="14"/>
      <c r="M327" s="14"/>
    </row>
    <row r="328" spans="5:13" s="11" customFormat="1" x14ac:dyDescent="0.3">
      <c r="E328" s="14"/>
      <c r="F328" s="14"/>
      <c r="G328" s="14"/>
      <c r="H328" s="14"/>
      <c r="I328" s="14"/>
      <c r="J328" s="14"/>
      <c r="K328" s="14"/>
      <c r="L328" s="14"/>
      <c r="M328" s="14"/>
    </row>
    <row r="329" spans="5:13" s="11" customFormat="1" x14ac:dyDescent="0.3">
      <c r="E329" s="14"/>
      <c r="F329" s="14"/>
      <c r="G329" s="14"/>
      <c r="H329" s="14"/>
      <c r="I329" s="14"/>
      <c r="J329" s="14"/>
      <c r="K329" s="14"/>
      <c r="L329" s="14"/>
      <c r="M329" s="14"/>
    </row>
    <row r="330" spans="5:13" s="11" customFormat="1" x14ac:dyDescent="0.3">
      <c r="E330" s="14"/>
      <c r="F330" s="14"/>
      <c r="G330" s="14"/>
      <c r="H330" s="14"/>
      <c r="I330" s="14"/>
      <c r="J330" s="14"/>
      <c r="K330" s="14"/>
      <c r="L330" s="14"/>
      <c r="M330" s="14"/>
    </row>
    <row r="331" spans="5:13" s="11" customFormat="1" x14ac:dyDescent="0.3">
      <c r="E331" s="14"/>
      <c r="F331" s="14"/>
      <c r="G331" s="14"/>
      <c r="H331" s="14"/>
      <c r="I331" s="14"/>
      <c r="J331" s="14"/>
      <c r="K331" s="14"/>
      <c r="L331" s="14"/>
      <c r="M331" s="14"/>
    </row>
    <row r="332" spans="5:13" s="11" customFormat="1" x14ac:dyDescent="0.3">
      <c r="E332" s="14"/>
      <c r="F332" s="14"/>
      <c r="G332" s="14"/>
      <c r="H332" s="14"/>
      <c r="I332" s="14"/>
      <c r="J332" s="14"/>
      <c r="K332" s="14"/>
      <c r="L332" s="14"/>
      <c r="M332" s="14"/>
    </row>
    <row r="333" spans="5:13" s="11" customFormat="1" x14ac:dyDescent="0.3">
      <c r="E333" s="14"/>
      <c r="F333" s="14"/>
      <c r="G333" s="14"/>
      <c r="H333" s="14"/>
      <c r="I333" s="14"/>
      <c r="J333" s="14"/>
      <c r="K333" s="14"/>
      <c r="L333" s="14"/>
      <c r="M333" s="14"/>
    </row>
    <row r="334" spans="5:13" s="11" customFormat="1" x14ac:dyDescent="0.3">
      <c r="E334" s="14"/>
      <c r="F334" s="14"/>
      <c r="G334" s="14"/>
      <c r="H334" s="14"/>
      <c r="I334" s="14"/>
      <c r="J334" s="14"/>
      <c r="K334" s="14"/>
      <c r="L334" s="14"/>
      <c r="M334" s="14"/>
    </row>
    <row r="335" spans="5:13" s="11" customFormat="1" x14ac:dyDescent="0.3">
      <c r="E335" s="14"/>
      <c r="F335" s="14"/>
      <c r="G335" s="14"/>
      <c r="H335" s="14"/>
      <c r="I335" s="14"/>
      <c r="J335" s="14"/>
      <c r="K335" s="14"/>
      <c r="L335" s="14"/>
      <c r="M335" s="14"/>
    </row>
    <row r="336" spans="5:13" s="11" customFormat="1" x14ac:dyDescent="0.3">
      <c r="E336" s="14"/>
      <c r="F336" s="14"/>
      <c r="G336" s="14"/>
      <c r="H336" s="14"/>
      <c r="I336" s="14"/>
      <c r="J336" s="14"/>
      <c r="K336" s="14"/>
      <c r="L336" s="14"/>
      <c r="M336" s="14"/>
    </row>
    <row r="337" spans="5:13" s="11" customFormat="1" x14ac:dyDescent="0.3">
      <c r="E337" s="14"/>
      <c r="F337" s="14"/>
      <c r="G337" s="14"/>
      <c r="H337" s="14"/>
      <c r="I337" s="14"/>
      <c r="J337" s="14"/>
      <c r="K337" s="14"/>
      <c r="L337" s="14"/>
      <c r="M337" s="14"/>
    </row>
    <row r="338" spans="5:13" s="11" customFormat="1" x14ac:dyDescent="0.3">
      <c r="E338" s="14"/>
      <c r="F338" s="14"/>
      <c r="G338" s="14"/>
      <c r="H338" s="14"/>
      <c r="I338" s="14"/>
      <c r="J338" s="14"/>
      <c r="K338" s="14"/>
      <c r="L338" s="14"/>
      <c r="M338" s="14"/>
    </row>
    <row r="339" spans="5:13" s="11" customFormat="1" x14ac:dyDescent="0.3">
      <c r="E339" s="14"/>
      <c r="F339" s="14"/>
      <c r="G339" s="14"/>
      <c r="H339" s="14"/>
      <c r="I339" s="14"/>
      <c r="J339" s="14"/>
      <c r="K339" s="14"/>
      <c r="L339" s="14"/>
      <c r="M339" s="14"/>
    </row>
    <row r="340" spans="5:13" s="11" customFormat="1" x14ac:dyDescent="0.3">
      <c r="E340" s="14"/>
      <c r="F340" s="14"/>
      <c r="G340" s="14"/>
      <c r="H340" s="14"/>
      <c r="I340" s="14"/>
      <c r="J340" s="14"/>
      <c r="K340" s="14"/>
      <c r="L340" s="14"/>
      <c r="M340" s="14"/>
    </row>
    <row r="341" spans="5:13" s="11" customFormat="1" x14ac:dyDescent="0.3">
      <c r="E341" s="14"/>
      <c r="F341" s="14"/>
      <c r="G341" s="14"/>
      <c r="H341" s="14"/>
      <c r="I341" s="14"/>
      <c r="J341" s="14"/>
      <c r="K341" s="14"/>
      <c r="L341" s="14"/>
      <c r="M341" s="14"/>
    </row>
    <row r="342" spans="5:13" s="11" customFormat="1" x14ac:dyDescent="0.3">
      <c r="E342" s="14"/>
      <c r="F342" s="14"/>
      <c r="G342" s="14"/>
      <c r="H342" s="14"/>
      <c r="I342" s="14"/>
      <c r="J342" s="14"/>
      <c r="K342" s="14"/>
      <c r="L342" s="14"/>
      <c r="M342" s="14"/>
    </row>
    <row r="343" spans="5:13" s="11" customFormat="1" x14ac:dyDescent="0.3">
      <c r="E343" s="14"/>
      <c r="F343" s="14"/>
      <c r="G343" s="14"/>
      <c r="H343" s="14"/>
      <c r="I343" s="14"/>
      <c r="J343" s="14"/>
      <c r="K343" s="14"/>
      <c r="L343" s="14"/>
      <c r="M343" s="14"/>
    </row>
    <row r="344" spans="5:13" s="11" customFormat="1" x14ac:dyDescent="0.3">
      <c r="E344" s="14"/>
      <c r="F344" s="14"/>
      <c r="G344" s="14"/>
      <c r="H344" s="14"/>
      <c r="I344" s="14"/>
      <c r="J344" s="14"/>
      <c r="K344" s="14"/>
      <c r="L344" s="14"/>
      <c r="M344" s="14"/>
    </row>
    <row r="345" spans="5:13" s="11" customFormat="1" x14ac:dyDescent="0.3">
      <c r="E345" s="14"/>
      <c r="F345" s="14"/>
      <c r="G345" s="14"/>
      <c r="H345" s="14"/>
      <c r="I345" s="14"/>
      <c r="J345" s="14"/>
      <c r="K345" s="14"/>
      <c r="L345" s="14"/>
      <c r="M345" s="14"/>
    </row>
    <row r="346" spans="5:13" s="11" customFormat="1" x14ac:dyDescent="0.3">
      <c r="E346" s="14"/>
      <c r="F346" s="14"/>
      <c r="G346" s="14"/>
      <c r="H346" s="14"/>
      <c r="I346" s="14"/>
      <c r="J346" s="14"/>
      <c r="K346" s="14"/>
      <c r="L346" s="14"/>
      <c r="M346" s="14"/>
    </row>
    <row r="347" spans="5:13" s="11" customFormat="1" x14ac:dyDescent="0.3">
      <c r="E347" s="14"/>
      <c r="F347" s="14"/>
      <c r="G347" s="14"/>
      <c r="H347" s="14"/>
      <c r="I347" s="14"/>
      <c r="J347" s="14"/>
      <c r="K347" s="14"/>
      <c r="L347" s="14"/>
      <c r="M347" s="14"/>
    </row>
    <row r="348" spans="5:13" s="11" customFormat="1" x14ac:dyDescent="0.3">
      <c r="E348" s="14"/>
      <c r="F348" s="14"/>
      <c r="G348" s="14"/>
      <c r="H348" s="14"/>
      <c r="I348" s="14"/>
      <c r="J348" s="14"/>
      <c r="K348" s="14"/>
      <c r="L348" s="14"/>
      <c r="M348" s="14"/>
    </row>
    <row r="349" spans="5:13" s="11" customFormat="1" x14ac:dyDescent="0.3">
      <c r="E349" s="14"/>
      <c r="F349" s="14"/>
      <c r="G349" s="14"/>
      <c r="H349" s="14"/>
      <c r="I349" s="14"/>
      <c r="J349" s="14"/>
      <c r="K349" s="14"/>
      <c r="L349" s="14"/>
      <c r="M349" s="14"/>
    </row>
    <row r="350" spans="5:13" s="11" customFormat="1" x14ac:dyDescent="0.3">
      <c r="E350" s="14"/>
      <c r="F350" s="14"/>
      <c r="G350" s="14"/>
      <c r="H350" s="14"/>
      <c r="I350" s="14"/>
      <c r="J350" s="14"/>
      <c r="K350" s="14"/>
      <c r="L350" s="14"/>
      <c r="M350" s="14"/>
    </row>
    <row r="351" spans="5:13" s="11" customFormat="1" x14ac:dyDescent="0.3">
      <c r="E351" s="14"/>
      <c r="F351" s="14"/>
      <c r="G351" s="14"/>
      <c r="H351" s="14"/>
      <c r="I351" s="14"/>
      <c r="J351" s="14"/>
      <c r="K351" s="14"/>
      <c r="L351" s="14"/>
      <c r="M351" s="14"/>
    </row>
    <row r="352" spans="5:13" s="11" customFormat="1" x14ac:dyDescent="0.3">
      <c r="E352" s="14"/>
      <c r="F352" s="14"/>
      <c r="G352" s="14"/>
      <c r="H352" s="14"/>
      <c r="I352" s="14"/>
      <c r="J352" s="14"/>
      <c r="K352" s="14"/>
      <c r="L352" s="14"/>
      <c r="M352" s="14"/>
    </row>
    <row r="353" spans="5:13" s="11" customFormat="1" x14ac:dyDescent="0.3">
      <c r="E353" s="14"/>
      <c r="F353" s="14"/>
      <c r="G353" s="14"/>
      <c r="H353" s="14"/>
      <c r="I353" s="14"/>
      <c r="J353" s="14"/>
      <c r="K353" s="14"/>
      <c r="L353" s="14"/>
      <c r="M353" s="14"/>
    </row>
    <row r="354" spans="5:13" s="11" customFormat="1" x14ac:dyDescent="0.3">
      <c r="E354" s="14"/>
      <c r="F354" s="14"/>
      <c r="G354" s="14"/>
      <c r="H354" s="14"/>
      <c r="I354" s="14"/>
      <c r="J354" s="14"/>
      <c r="K354" s="14"/>
      <c r="L354" s="14"/>
      <c r="M354" s="14"/>
    </row>
    <row r="355" spans="5:13" s="11" customFormat="1" x14ac:dyDescent="0.3">
      <c r="E355" s="14"/>
      <c r="F355" s="14"/>
      <c r="G355" s="14"/>
      <c r="H355" s="14"/>
      <c r="I355" s="14"/>
      <c r="J355" s="14"/>
      <c r="K355" s="14"/>
      <c r="L355" s="14"/>
      <c r="M355" s="14"/>
    </row>
    <row r="356" spans="5:13" s="11" customFormat="1" x14ac:dyDescent="0.3">
      <c r="E356" s="14"/>
      <c r="F356" s="14"/>
      <c r="G356" s="14"/>
      <c r="H356" s="14"/>
      <c r="I356" s="14"/>
      <c r="J356" s="14"/>
      <c r="K356" s="14"/>
      <c r="L356" s="14"/>
      <c r="M356" s="14"/>
    </row>
    <row r="357" spans="5:13" s="11" customFormat="1" x14ac:dyDescent="0.3">
      <c r="E357" s="14"/>
      <c r="F357" s="14"/>
      <c r="G357" s="14"/>
      <c r="H357" s="14"/>
      <c r="I357" s="14"/>
      <c r="J357" s="14"/>
      <c r="K357" s="14"/>
      <c r="L357" s="14"/>
      <c r="M357" s="14"/>
    </row>
    <row r="358" spans="5:13" s="11" customFormat="1" x14ac:dyDescent="0.3">
      <c r="E358" s="14"/>
      <c r="F358" s="14"/>
      <c r="G358" s="14"/>
      <c r="H358" s="14"/>
      <c r="I358" s="14"/>
      <c r="J358" s="14"/>
      <c r="K358" s="14"/>
      <c r="L358" s="14"/>
      <c r="M358" s="14"/>
    </row>
    <row r="359" spans="5:13" s="11" customFormat="1" x14ac:dyDescent="0.3">
      <c r="E359" s="14"/>
      <c r="F359" s="14"/>
      <c r="G359" s="14"/>
      <c r="H359" s="14"/>
      <c r="I359" s="14"/>
      <c r="J359" s="14"/>
      <c r="K359" s="14"/>
      <c r="L359" s="14"/>
      <c r="M359" s="14"/>
    </row>
    <row r="360" spans="5:13" s="11" customFormat="1" x14ac:dyDescent="0.3">
      <c r="E360" s="14"/>
      <c r="F360" s="14"/>
      <c r="G360" s="14"/>
      <c r="H360" s="14"/>
      <c r="I360" s="14"/>
      <c r="J360" s="14"/>
      <c r="K360" s="14"/>
      <c r="L360" s="14"/>
      <c r="M360" s="14"/>
    </row>
    <row r="361" spans="5:13" s="11" customFormat="1" x14ac:dyDescent="0.3">
      <c r="E361" s="14"/>
      <c r="F361" s="14"/>
      <c r="G361" s="14"/>
      <c r="H361" s="14"/>
      <c r="I361" s="14"/>
      <c r="J361" s="14"/>
      <c r="K361" s="14"/>
      <c r="L361" s="14"/>
      <c r="M361" s="14"/>
    </row>
    <row r="362" spans="5:13" s="11" customFormat="1" x14ac:dyDescent="0.3">
      <c r="E362" s="14"/>
      <c r="F362" s="14"/>
      <c r="G362" s="14"/>
      <c r="H362" s="14"/>
      <c r="I362" s="14"/>
      <c r="J362" s="14"/>
      <c r="K362" s="14"/>
      <c r="L362" s="14"/>
      <c r="M362" s="14"/>
    </row>
    <row r="363" spans="5:13" s="11" customFormat="1" x14ac:dyDescent="0.3">
      <c r="E363" s="14"/>
      <c r="F363" s="14"/>
      <c r="G363" s="14"/>
      <c r="H363" s="14"/>
      <c r="I363" s="14"/>
      <c r="J363" s="14"/>
      <c r="K363" s="14"/>
      <c r="L363" s="14"/>
      <c r="M363" s="14"/>
    </row>
    <row r="364" spans="5:13" s="11" customFormat="1" x14ac:dyDescent="0.3">
      <c r="E364" s="14"/>
      <c r="F364" s="14"/>
      <c r="G364" s="14"/>
      <c r="H364" s="14"/>
      <c r="I364" s="14"/>
      <c r="J364" s="14"/>
      <c r="K364" s="14"/>
      <c r="L364" s="14"/>
      <c r="M364" s="14"/>
    </row>
    <row r="365" spans="5:13" s="11" customFormat="1" x14ac:dyDescent="0.3">
      <c r="E365" s="14"/>
      <c r="F365" s="14"/>
      <c r="G365" s="14"/>
      <c r="H365" s="14"/>
      <c r="I365" s="14"/>
      <c r="J365" s="14"/>
      <c r="K365" s="14"/>
      <c r="L365" s="14"/>
      <c r="M365" s="14"/>
    </row>
    <row r="366" spans="5:13" s="11" customFormat="1" x14ac:dyDescent="0.3">
      <c r="E366" s="14"/>
      <c r="F366" s="14"/>
      <c r="G366" s="14"/>
      <c r="H366" s="14"/>
      <c r="I366" s="14"/>
      <c r="J366" s="14"/>
      <c r="K366" s="14"/>
      <c r="L366" s="14"/>
      <c r="M366" s="14"/>
    </row>
    <row r="367" spans="5:13" s="11" customFormat="1" x14ac:dyDescent="0.3">
      <c r="E367" s="14"/>
      <c r="F367" s="14"/>
      <c r="G367" s="14"/>
      <c r="H367" s="14"/>
      <c r="I367" s="14"/>
      <c r="J367" s="14"/>
      <c r="K367" s="14"/>
      <c r="L367" s="14"/>
      <c r="M367" s="14"/>
    </row>
    <row r="368" spans="5:13" s="11" customFormat="1" x14ac:dyDescent="0.3">
      <c r="E368" s="14"/>
      <c r="F368" s="14"/>
      <c r="G368" s="14"/>
      <c r="H368" s="14"/>
      <c r="I368" s="14"/>
      <c r="J368" s="14"/>
      <c r="K368" s="14"/>
      <c r="L368" s="14"/>
      <c r="M368" s="14"/>
    </row>
    <row r="369" spans="5:13" s="11" customFormat="1" x14ac:dyDescent="0.3">
      <c r="E369" s="14"/>
      <c r="F369" s="14"/>
      <c r="G369" s="14"/>
      <c r="H369" s="14"/>
      <c r="I369" s="14"/>
      <c r="J369" s="14"/>
      <c r="K369" s="14"/>
      <c r="L369" s="14"/>
      <c r="M369" s="14"/>
    </row>
    <row r="370" spans="5:13" s="11" customFormat="1" x14ac:dyDescent="0.3">
      <c r="E370" s="14"/>
      <c r="F370" s="14"/>
      <c r="G370" s="14"/>
      <c r="H370" s="14"/>
      <c r="I370" s="14"/>
      <c r="J370" s="14"/>
      <c r="K370" s="14"/>
      <c r="L370" s="14"/>
      <c r="M370" s="14"/>
    </row>
    <row r="371" spans="5:13" s="11" customFormat="1" x14ac:dyDescent="0.3">
      <c r="E371" s="14"/>
      <c r="F371" s="14"/>
      <c r="G371" s="14"/>
      <c r="H371" s="14"/>
      <c r="I371" s="14"/>
      <c r="J371" s="14"/>
      <c r="K371" s="14"/>
      <c r="L371" s="14"/>
      <c r="M371" s="14"/>
    </row>
    <row r="372" spans="5:13" s="11" customFormat="1" x14ac:dyDescent="0.3">
      <c r="E372" s="14"/>
      <c r="F372" s="14"/>
      <c r="G372" s="14"/>
      <c r="H372" s="14"/>
      <c r="I372" s="14"/>
      <c r="J372" s="14"/>
      <c r="K372" s="14"/>
      <c r="L372" s="14"/>
      <c r="M372" s="14"/>
    </row>
    <row r="373" spans="5:13" s="11" customFormat="1" x14ac:dyDescent="0.3">
      <c r="E373" s="14"/>
      <c r="F373" s="14"/>
      <c r="G373" s="14"/>
      <c r="H373" s="14"/>
      <c r="I373" s="14"/>
      <c r="J373" s="14"/>
      <c r="K373" s="14"/>
      <c r="L373" s="14"/>
      <c r="M373" s="14"/>
    </row>
    <row r="374" spans="5:13" s="11" customFormat="1" x14ac:dyDescent="0.3">
      <c r="E374" s="14"/>
      <c r="F374" s="14"/>
      <c r="G374" s="14"/>
      <c r="H374" s="14"/>
      <c r="I374" s="14"/>
      <c r="J374" s="14"/>
      <c r="K374" s="14"/>
      <c r="L374" s="14"/>
      <c r="M374" s="14"/>
    </row>
    <row r="375" spans="5:13" s="11" customFormat="1" x14ac:dyDescent="0.3">
      <c r="E375" s="14"/>
      <c r="F375" s="14"/>
      <c r="G375" s="14"/>
      <c r="H375" s="14"/>
      <c r="I375" s="14"/>
      <c r="J375" s="14"/>
      <c r="K375" s="14"/>
      <c r="L375" s="14"/>
      <c r="M375" s="14"/>
    </row>
    <row r="376" spans="5:13" s="11" customFormat="1" x14ac:dyDescent="0.3">
      <c r="E376" s="14"/>
      <c r="F376" s="14"/>
      <c r="G376" s="14"/>
      <c r="H376" s="14"/>
      <c r="I376" s="14"/>
      <c r="J376" s="14"/>
      <c r="K376" s="14"/>
      <c r="L376" s="14"/>
      <c r="M376" s="14"/>
    </row>
    <row r="377" spans="5:13" s="11" customFormat="1" x14ac:dyDescent="0.3">
      <c r="E377" s="14"/>
      <c r="F377" s="14"/>
      <c r="G377" s="14"/>
      <c r="H377" s="14"/>
      <c r="I377" s="14"/>
      <c r="J377" s="14"/>
      <c r="K377" s="14"/>
      <c r="L377" s="14"/>
      <c r="M377" s="14"/>
    </row>
    <row r="378" spans="5:13" s="11" customFormat="1" x14ac:dyDescent="0.3">
      <c r="E378" s="14"/>
      <c r="F378" s="14"/>
      <c r="G378" s="14"/>
      <c r="H378" s="14"/>
      <c r="I378" s="14"/>
      <c r="J378" s="14"/>
      <c r="K378" s="14"/>
      <c r="L378" s="14"/>
      <c r="M378" s="14"/>
    </row>
    <row r="379" spans="5:13" s="11" customFormat="1" x14ac:dyDescent="0.3">
      <c r="E379" s="14"/>
      <c r="F379" s="14"/>
      <c r="G379" s="14"/>
      <c r="H379" s="14"/>
      <c r="I379" s="14"/>
      <c r="J379" s="14"/>
      <c r="K379" s="14"/>
      <c r="L379" s="14"/>
      <c r="M379" s="14"/>
    </row>
    <row r="380" spans="5:13" s="11" customFormat="1" x14ac:dyDescent="0.3">
      <c r="E380" s="14"/>
      <c r="F380" s="14"/>
      <c r="G380" s="14"/>
      <c r="H380" s="14"/>
      <c r="I380" s="14"/>
      <c r="J380" s="14"/>
      <c r="K380" s="14"/>
      <c r="L380" s="14"/>
      <c r="M380" s="14"/>
    </row>
    <row r="381" spans="5:13" s="11" customFormat="1" x14ac:dyDescent="0.3">
      <c r="E381" s="14"/>
      <c r="F381" s="14"/>
      <c r="G381" s="14"/>
      <c r="H381" s="14"/>
      <c r="I381" s="14"/>
      <c r="J381" s="14"/>
      <c r="K381" s="14"/>
      <c r="L381" s="14"/>
      <c r="M381" s="14"/>
    </row>
    <row r="382" spans="5:13" s="11" customFormat="1" x14ac:dyDescent="0.3">
      <c r="E382" s="14"/>
      <c r="F382" s="14"/>
      <c r="G382" s="14"/>
      <c r="H382" s="14"/>
      <c r="I382" s="14"/>
      <c r="J382" s="14"/>
      <c r="K382" s="14"/>
      <c r="L382" s="14"/>
      <c r="M382" s="14"/>
    </row>
    <row r="383" spans="5:13" s="11" customFormat="1" x14ac:dyDescent="0.3">
      <c r="E383" s="14"/>
      <c r="F383" s="14"/>
      <c r="G383" s="14"/>
      <c r="H383" s="14"/>
      <c r="I383" s="14"/>
      <c r="J383" s="14"/>
      <c r="K383" s="14"/>
      <c r="L383" s="14"/>
      <c r="M383" s="14"/>
    </row>
    <row r="384" spans="5:13" s="11" customFormat="1" x14ac:dyDescent="0.3">
      <c r="E384" s="14"/>
      <c r="F384" s="14"/>
      <c r="G384" s="14"/>
      <c r="H384" s="14"/>
      <c r="I384" s="14"/>
      <c r="J384" s="14"/>
      <c r="K384" s="14"/>
      <c r="L384" s="14"/>
      <c r="M384" s="14"/>
    </row>
    <row r="385" spans="5:13" s="11" customFormat="1" x14ac:dyDescent="0.3">
      <c r="E385" s="14"/>
      <c r="F385" s="14"/>
      <c r="G385" s="14"/>
      <c r="H385" s="14"/>
      <c r="I385" s="14"/>
      <c r="J385" s="14"/>
      <c r="K385" s="14"/>
      <c r="L385" s="14"/>
      <c r="M385" s="14"/>
    </row>
    <row r="386" spans="5:13" s="11" customFormat="1" x14ac:dyDescent="0.3">
      <c r="E386" s="14"/>
      <c r="F386" s="14"/>
      <c r="G386" s="14"/>
      <c r="H386" s="14"/>
      <c r="I386" s="14"/>
      <c r="J386" s="14"/>
      <c r="K386" s="14"/>
      <c r="L386" s="14"/>
      <c r="M386" s="14"/>
    </row>
    <row r="387" spans="5:13" s="11" customFormat="1" x14ac:dyDescent="0.3">
      <c r="E387" s="14"/>
      <c r="F387" s="14"/>
      <c r="G387" s="14"/>
      <c r="H387" s="14"/>
      <c r="I387" s="14"/>
      <c r="J387" s="14"/>
      <c r="K387" s="14"/>
      <c r="L387" s="14"/>
      <c r="M387" s="14"/>
    </row>
    <row r="388" spans="5:13" s="11" customFormat="1" x14ac:dyDescent="0.3">
      <c r="E388" s="14"/>
      <c r="F388" s="14"/>
      <c r="G388" s="14"/>
      <c r="H388" s="14"/>
      <c r="I388" s="14"/>
      <c r="J388" s="14"/>
      <c r="K388" s="14"/>
      <c r="L388" s="14"/>
      <c r="M388" s="14"/>
    </row>
    <row r="389" spans="5:13" s="11" customFormat="1" x14ac:dyDescent="0.3">
      <c r="E389" s="14"/>
      <c r="F389" s="14"/>
      <c r="G389" s="14"/>
      <c r="H389" s="14"/>
      <c r="I389" s="14"/>
      <c r="J389" s="14"/>
      <c r="K389" s="14"/>
      <c r="L389" s="14"/>
      <c r="M389" s="14"/>
    </row>
    <row r="390" spans="5:13" s="11" customFormat="1" x14ac:dyDescent="0.3">
      <c r="E390" s="14"/>
      <c r="F390" s="14"/>
      <c r="G390" s="14"/>
      <c r="H390" s="14"/>
      <c r="I390" s="14"/>
      <c r="J390" s="14"/>
      <c r="K390" s="14"/>
      <c r="L390" s="14"/>
      <c r="M390" s="14"/>
    </row>
    <row r="391" spans="5:13" s="11" customFormat="1" x14ac:dyDescent="0.3">
      <c r="E391" s="14"/>
      <c r="F391" s="14"/>
      <c r="G391" s="14"/>
      <c r="H391" s="14"/>
      <c r="I391" s="14"/>
      <c r="J391" s="14"/>
      <c r="K391" s="14"/>
      <c r="L391" s="14"/>
      <c r="M391" s="14"/>
    </row>
    <row r="392" spans="5:13" s="11" customFormat="1" x14ac:dyDescent="0.3">
      <c r="E392" s="14"/>
      <c r="F392" s="14"/>
      <c r="G392" s="14"/>
      <c r="H392" s="14"/>
      <c r="I392" s="14"/>
      <c r="J392" s="14"/>
      <c r="K392" s="14"/>
      <c r="L392" s="14"/>
      <c r="M392" s="14"/>
    </row>
    <row r="393" spans="5:13" s="11" customFormat="1" x14ac:dyDescent="0.3">
      <c r="E393" s="14"/>
      <c r="F393" s="14"/>
      <c r="G393" s="14"/>
      <c r="H393" s="14"/>
      <c r="I393" s="14"/>
      <c r="J393" s="14"/>
      <c r="K393" s="14"/>
      <c r="L393" s="14"/>
      <c r="M393" s="14"/>
    </row>
    <row r="394" spans="5:13" s="11" customFormat="1" x14ac:dyDescent="0.3">
      <c r="E394" s="14"/>
      <c r="F394" s="14"/>
      <c r="G394" s="14"/>
      <c r="H394" s="14"/>
      <c r="I394" s="14"/>
      <c r="J394" s="14"/>
      <c r="K394" s="14"/>
      <c r="L394" s="14"/>
      <c r="M394" s="14"/>
    </row>
    <row r="395" spans="5:13" s="11" customFormat="1" x14ac:dyDescent="0.3">
      <c r="E395" s="14"/>
      <c r="F395" s="14"/>
      <c r="G395" s="14"/>
      <c r="H395" s="14"/>
      <c r="I395" s="14"/>
      <c r="J395" s="14"/>
      <c r="K395" s="14"/>
      <c r="L395" s="14"/>
      <c r="M395" s="14"/>
    </row>
    <row r="396" spans="5:13" s="11" customFormat="1" x14ac:dyDescent="0.3">
      <c r="E396" s="14"/>
      <c r="F396" s="14"/>
      <c r="G396" s="14"/>
      <c r="H396" s="14"/>
      <c r="I396" s="14"/>
      <c r="J396" s="14"/>
      <c r="K396" s="14"/>
      <c r="L396" s="14"/>
      <c r="M396" s="14"/>
    </row>
    <row r="397" spans="5:13" s="11" customFormat="1" x14ac:dyDescent="0.3">
      <c r="E397" s="14"/>
      <c r="F397" s="14"/>
      <c r="G397" s="14"/>
      <c r="H397" s="14"/>
      <c r="I397" s="14"/>
      <c r="J397" s="14"/>
      <c r="K397" s="14"/>
      <c r="L397" s="14"/>
      <c r="M397" s="14"/>
    </row>
    <row r="398" spans="5:13" s="11" customFormat="1" x14ac:dyDescent="0.3">
      <c r="E398" s="14"/>
      <c r="F398" s="14"/>
      <c r="G398" s="14"/>
      <c r="H398" s="14"/>
      <c r="I398" s="14"/>
      <c r="J398" s="14"/>
      <c r="K398" s="14"/>
      <c r="L398" s="14"/>
      <c r="M398" s="14"/>
    </row>
    <row r="399" spans="5:13" s="11" customFormat="1" x14ac:dyDescent="0.3">
      <c r="E399" s="14"/>
      <c r="F399" s="14"/>
      <c r="G399" s="14"/>
      <c r="H399" s="14"/>
      <c r="I399" s="14"/>
      <c r="J399" s="14"/>
      <c r="K399" s="14"/>
      <c r="L399" s="14"/>
      <c r="M399" s="14"/>
    </row>
    <row r="400" spans="5:13" s="11" customFormat="1" x14ac:dyDescent="0.3">
      <c r="E400" s="14"/>
      <c r="F400" s="14"/>
      <c r="G400" s="14"/>
      <c r="H400" s="14"/>
      <c r="I400" s="14"/>
      <c r="J400" s="14"/>
      <c r="K400" s="14"/>
      <c r="L400" s="14"/>
      <c r="M400" s="14"/>
    </row>
    <row r="401" spans="5:13" s="11" customFormat="1" x14ac:dyDescent="0.3">
      <c r="E401" s="14"/>
      <c r="F401" s="14"/>
      <c r="G401" s="14"/>
      <c r="H401" s="14"/>
      <c r="I401" s="14"/>
      <c r="J401" s="14"/>
      <c r="K401" s="14"/>
      <c r="L401" s="14"/>
      <c r="M401" s="14"/>
    </row>
    <row r="402" spans="5:13" s="11" customFormat="1" x14ac:dyDescent="0.3">
      <c r="E402" s="14"/>
      <c r="F402" s="14"/>
      <c r="G402" s="14"/>
      <c r="H402" s="14"/>
      <c r="I402" s="14"/>
      <c r="J402" s="14"/>
      <c r="K402" s="14"/>
      <c r="L402" s="14"/>
      <c r="M402" s="14"/>
    </row>
    <row r="403" spans="5:13" s="11" customFormat="1" x14ac:dyDescent="0.3">
      <c r="E403" s="14"/>
      <c r="F403" s="14"/>
      <c r="G403" s="14"/>
      <c r="H403" s="14"/>
      <c r="I403" s="14"/>
      <c r="J403" s="14"/>
      <c r="K403" s="14"/>
      <c r="L403" s="14"/>
      <c r="M403" s="14"/>
    </row>
    <row r="404" spans="5:13" s="11" customFormat="1" x14ac:dyDescent="0.3">
      <c r="E404" s="14"/>
      <c r="F404" s="14"/>
      <c r="G404" s="14"/>
      <c r="H404" s="14"/>
      <c r="I404" s="14"/>
      <c r="J404" s="14"/>
      <c r="K404" s="14"/>
      <c r="L404" s="14"/>
      <c r="M404" s="14"/>
    </row>
    <row r="405" spans="5:13" s="11" customFormat="1" x14ac:dyDescent="0.3">
      <c r="E405" s="14"/>
      <c r="F405" s="14"/>
      <c r="G405" s="14"/>
      <c r="H405" s="14"/>
      <c r="I405" s="14"/>
      <c r="J405" s="14"/>
      <c r="K405" s="14"/>
      <c r="L405" s="14"/>
      <c r="M405" s="14"/>
    </row>
    <row r="406" spans="5:13" s="11" customFormat="1" x14ac:dyDescent="0.3">
      <c r="E406" s="14"/>
      <c r="F406" s="14"/>
      <c r="G406" s="14"/>
      <c r="H406" s="14"/>
      <c r="I406" s="14"/>
      <c r="J406" s="14"/>
      <c r="K406" s="14"/>
      <c r="L406" s="14"/>
      <c r="M406" s="14"/>
    </row>
    <row r="407" spans="5:13" s="11" customFormat="1" x14ac:dyDescent="0.3">
      <c r="E407" s="14"/>
      <c r="F407" s="14"/>
      <c r="G407" s="14"/>
      <c r="H407" s="14"/>
      <c r="I407" s="14"/>
      <c r="J407" s="14"/>
      <c r="K407" s="14"/>
      <c r="L407" s="14"/>
      <c r="M407" s="14"/>
    </row>
    <row r="408" spans="5:13" s="11" customFormat="1" x14ac:dyDescent="0.3">
      <c r="E408" s="14"/>
      <c r="F408" s="14"/>
      <c r="G408" s="14"/>
      <c r="H408" s="14"/>
      <c r="I408" s="14"/>
      <c r="J408" s="14"/>
      <c r="K408" s="14"/>
      <c r="L408" s="14"/>
      <c r="M408" s="14"/>
    </row>
    <row r="409" spans="5:13" s="11" customFormat="1" x14ac:dyDescent="0.3">
      <c r="E409" s="14"/>
      <c r="F409" s="14"/>
      <c r="G409" s="14"/>
      <c r="H409" s="14"/>
      <c r="I409" s="14"/>
      <c r="J409" s="14"/>
      <c r="K409" s="14"/>
      <c r="L409" s="14"/>
      <c r="M409" s="14"/>
    </row>
    <row r="410" spans="5:13" s="11" customFormat="1" x14ac:dyDescent="0.3">
      <c r="E410" s="14"/>
      <c r="F410" s="14"/>
      <c r="G410" s="14"/>
      <c r="H410" s="14"/>
      <c r="I410" s="14"/>
      <c r="J410" s="14"/>
      <c r="K410" s="14"/>
      <c r="L410" s="14"/>
      <c r="M410" s="14"/>
    </row>
    <row r="411" spans="5:13" s="11" customFormat="1" x14ac:dyDescent="0.3">
      <c r="E411" s="14"/>
      <c r="F411" s="14"/>
      <c r="G411" s="14"/>
      <c r="H411" s="14"/>
      <c r="I411" s="14"/>
      <c r="J411" s="14"/>
      <c r="K411" s="14"/>
      <c r="L411" s="14"/>
      <c r="M411" s="14"/>
    </row>
    <row r="412" spans="5:13" s="11" customFormat="1" x14ac:dyDescent="0.3">
      <c r="E412" s="14"/>
      <c r="F412" s="14"/>
      <c r="G412" s="14"/>
      <c r="H412" s="14"/>
      <c r="I412" s="14"/>
      <c r="J412" s="14"/>
      <c r="K412" s="14"/>
      <c r="L412" s="14"/>
      <c r="M412" s="14"/>
    </row>
    <row r="413" spans="5:13" s="11" customFormat="1" x14ac:dyDescent="0.3">
      <c r="E413" s="14"/>
      <c r="F413" s="14"/>
      <c r="G413" s="14"/>
      <c r="H413" s="14"/>
      <c r="I413" s="14"/>
      <c r="J413" s="14"/>
      <c r="K413" s="14"/>
      <c r="L413" s="14"/>
      <c r="M413" s="14"/>
    </row>
    <row r="414" spans="5:13" s="11" customFormat="1" x14ac:dyDescent="0.3">
      <c r="E414" s="14"/>
      <c r="F414" s="14"/>
      <c r="G414" s="14"/>
      <c r="H414" s="14"/>
      <c r="I414" s="14"/>
      <c r="J414" s="14"/>
      <c r="K414" s="14"/>
      <c r="L414" s="14"/>
      <c r="M414" s="14"/>
    </row>
    <row r="415" spans="5:13" s="11" customFormat="1" x14ac:dyDescent="0.3">
      <c r="E415" s="14"/>
      <c r="F415" s="14"/>
      <c r="G415" s="14"/>
      <c r="H415" s="14"/>
      <c r="I415" s="14"/>
      <c r="J415" s="14"/>
      <c r="K415" s="14"/>
      <c r="L415" s="14"/>
      <c r="M415" s="14"/>
    </row>
    <row r="416" spans="5:13" s="11" customFormat="1" x14ac:dyDescent="0.3">
      <c r="E416" s="14"/>
      <c r="F416" s="14"/>
      <c r="G416" s="14"/>
      <c r="H416" s="14"/>
      <c r="I416" s="14"/>
      <c r="J416" s="14"/>
      <c r="K416" s="14"/>
      <c r="L416" s="14"/>
      <c r="M416" s="14"/>
    </row>
    <row r="417" spans="5:13" s="11" customFormat="1" x14ac:dyDescent="0.3">
      <c r="E417" s="14"/>
      <c r="F417" s="14"/>
      <c r="G417" s="14"/>
      <c r="H417" s="14"/>
      <c r="I417" s="14"/>
      <c r="J417" s="14"/>
      <c r="K417" s="14"/>
      <c r="L417" s="14"/>
      <c r="M417" s="14"/>
    </row>
    <row r="418" spans="5:13" s="11" customFormat="1" x14ac:dyDescent="0.3">
      <c r="E418" s="14"/>
      <c r="F418" s="14"/>
      <c r="G418" s="14"/>
      <c r="H418" s="14"/>
      <c r="I418" s="14"/>
      <c r="J418" s="14"/>
      <c r="K418" s="14"/>
      <c r="L418" s="14"/>
      <c r="M418" s="14"/>
    </row>
    <row r="419" spans="5:13" s="11" customFormat="1" x14ac:dyDescent="0.3">
      <c r="E419" s="14"/>
      <c r="F419" s="14"/>
      <c r="G419" s="14"/>
      <c r="H419" s="14"/>
      <c r="I419" s="14"/>
      <c r="J419" s="14"/>
      <c r="K419" s="14"/>
      <c r="L419" s="14"/>
      <c r="M419" s="14"/>
    </row>
    <row r="420" spans="5:13" s="11" customFormat="1" x14ac:dyDescent="0.3">
      <c r="E420" s="14"/>
      <c r="F420" s="14"/>
      <c r="G420" s="14"/>
      <c r="H420" s="14"/>
      <c r="I420" s="14"/>
      <c r="J420" s="14"/>
      <c r="K420" s="14"/>
      <c r="L420" s="14"/>
      <c r="M420" s="14"/>
    </row>
    <row r="421" spans="5:13" s="11" customFormat="1" x14ac:dyDescent="0.3">
      <c r="E421" s="14"/>
      <c r="F421" s="14"/>
      <c r="G421" s="14"/>
      <c r="H421" s="14"/>
      <c r="I421" s="14"/>
      <c r="J421" s="14"/>
      <c r="K421" s="14"/>
      <c r="L421" s="14"/>
      <c r="M421" s="14"/>
    </row>
    <row r="422" spans="5:13" s="11" customFormat="1" x14ac:dyDescent="0.3">
      <c r="E422" s="14"/>
      <c r="F422" s="14"/>
      <c r="G422" s="14"/>
      <c r="H422" s="14"/>
      <c r="I422" s="14"/>
      <c r="J422" s="14"/>
      <c r="K422" s="14"/>
      <c r="L422" s="14"/>
      <c r="M422" s="14"/>
    </row>
    <row r="423" spans="5:13" s="11" customFormat="1" x14ac:dyDescent="0.3">
      <c r="E423" s="14"/>
      <c r="F423" s="14"/>
      <c r="G423" s="14"/>
      <c r="H423" s="14"/>
      <c r="I423" s="14"/>
      <c r="J423" s="14"/>
      <c r="K423" s="14"/>
      <c r="L423" s="14"/>
      <c r="M423" s="14"/>
    </row>
    <row r="424" spans="5:13" s="11" customFormat="1" x14ac:dyDescent="0.3">
      <c r="E424" s="14"/>
      <c r="F424" s="14"/>
      <c r="G424" s="14"/>
      <c r="H424" s="14"/>
      <c r="I424" s="14"/>
      <c r="J424" s="14"/>
      <c r="K424" s="14"/>
      <c r="L424" s="14"/>
      <c r="M424" s="14"/>
    </row>
    <row r="425" spans="5:13" s="11" customFormat="1" x14ac:dyDescent="0.3">
      <c r="E425" s="14"/>
      <c r="F425" s="14"/>
      <c r="G425" s="14"/>
      <c r="H425" s="14"/>
      <c r="I425" s="14"/>
      <c r="J425" s="14"/>
      <c r="K425" s="14"/>
      <c r="L425" s="14"/>
      <c r="M425" s="14"/>
    </row>
    <row r="426" spans="5:13" s="11" customFormat="1" x14ac:dyDescent="0.3">
      <c r="E426" s="14"/>
      <c r="F426" s="14"/>
      <c r="G426" s="14"/>
      <c r="H426" s="14"/>
      <c r="I426" s="14"/>
      <c r="J426" s="14"/>
      <c r="K426" s="14"/>
      <c r="L426" s="14"/>
      <c r="M426" s="14"/>
    </row>
    <row r="427" spans="5:13" s="11" customFormat="1" x14ac:dyDescent="0.3">
      <c r="E427" s="14"/>
      <c r="F427" s="14"/>
      <c r="G427" s="14"/>
      <c r="H427" s="14"/>
      <c r="I427" s="14"/>
      <c r="J427" s="14"/>
      <c r="K427" s="14"/>
      <c r="L427" s="14"/>
      <c r="M427" s="14"/>
    </row>
    <row r="428" spans="5:13" s="11" customFormat="1" x14ac:dyDescent="0.3">
      <c r="E428" s="14"/>
      <c r="F428" s="14"/>
      <c r="G428" s="14"/>
      <c r="H428" s="14"/>
      <c r="I428" s="14"/>
      <c r="J428" s="14"/>
      <c r="K428" s="14"/>
      <c r="L428" s="14"/>
      <c r="M428" s="14"/>
    </row>
    <row r="429" spans="5:13" s="11" customFormat="1" x14ac:dyDescent="0.3">
      <c r="E429" s="14"/>
      <c r="F429" s="14"/>
      <c r="G429" s="14"/>
      <c r="H429" s="14"/>
      <c r="I429" s="14"/>
      <c r="J429" s="14"/>
      <c r="K429" s="14"/>
      <c r="L429" s="14"/>
      <c r="M429" s="14"/>
    </row>
    <row r="430" spans="5:13" s="11" customFormat="1" x14ac:dyDescent="0.3">
      <c r="E430" s="14"/>
      <c r="F430" s="14"/>
      <c r="G430" s="14"/>
      <c r="H430" s="14"/>
      <c r="I430" s="14"/>
      <c r="J430" s="14"/>
      <c r="K430" s="14"/>
      <c r="L430" s="14"/>
      <c r="M430" s="14"/>
    </row>
    <row r="431" spans="5:13" s="11" customFormat="1" x14ac:dyDescent="0.3">
      <c r="E431" s="14"/>
      <c r="F431" s="14"/>
      <c r="G431" s="14"/>
      <c r="H431" s="14"/>
      <c r="I431" s="14"/>
      <c r="J431" s="14"/>
      <c r="K431" s="14"/>
      <c r="L431" s="14"/>
      <c r="M431" s="14"/>
    </row>
    <row r="432" spans="5:13" s="11" customFormat="1" x14ac:dyDescent="0.3">
      <c r="E432" s="14"/>
      <c r="F432" s="14"/>
      <c r="G432" s="14"/>
      <c r="H432" s="14"/>
      <c r="I432" s="14"/>
      <c r="J432" s="14"/>
      <c r="K432" s="14"/>
      <c r="L432" s="14"/>
      <c r="M432" s="14"/>
    </row>
    <row r="433" spans="5:13" s="11" customFormat="1" x14ac:dyDescent="0.3">
      <c r="E433" s="14"/>
      <c r="F433" s="14"/>
      <c r="G433" s="14"/>
      <c r="H433" s="14"/>
      <c r="I433" s="14"/>
      <c r="J433" s="14"/>
      <c r="K433" s="14"/>
      <c r="L433" s="14"/>
      <c r="M433" s="14"/>
    </row>
    <row r="434" spans="5:13" s="11" customFormat="1" x14ac:dyDescent="0.3">
      <c r="E434" s="14"/>
      <c r="F434" s="14"/>
      <c r="G434" s="14"/>
      <c r="H434" s="14"/>
      <c r="I434" s="14"/>
      <c r="J434" s="14"/>
      <c r="K434" s="14"/>
      <c r="L434" s="14"/>
      <c r="M434" s="14"/>
    </row>
    <row r="435" spans="5:13" s="11" customFormat="1" x14ac:dyDescent="0.3">
      <c r="E435" s="14"/>
      <c r="F435" s="14"/>
      <c r="G435" s="14"/>
      <c r="H435" s="14"/>
      <c r="I435" s="14"/>
      <c r="J435" s="14"/>
      <c r="K435" s="14"/>
      <c r="L435" s="14"/>
      <c r="M435" s="14"/>
    </row>
    <row r="436" spans="5:13" s="11" customFormat="1" x14ac:dyDescent="0.3">
      <c r="E436" s="14"/>
      <c r="F436" s="14"/>
      <c r="G436" s="14"/>
      <c r="H436" s="14"/>
      <c r="I436" s="14"/>
      <c r="J436" s="14"/>
      <c r="K436" s="14"/>
      <c r="L436" s="14"/>
      <c r="M436" s="14"/>
    </row>
    <row r="437" spans="5:13" s="11" customFormat="1" x14ac:dyDescent="0.3">
      <c r="E437" s="14"/>
      <c r="F437" s="14"/>
      <c r="G437" s="14"/>
      <c r="H437" s="14"/>
      <c r="I437" s="14"/>
      <c r="J437" s="14"/>
      <c r="K437" s="14"/>
      <c r="L437" s="14"/>
      <c r="M437" s="14"/>
    </row>
    <row r="438" spans="5:13" s="11" customFormat="1" x14ac:dyDescent="0.3">
      <c r="E438" s="14"/>
      <c r="F438" s="14"/>
      <c r="G438" s="14"/>
      <c r="H438" s="14"/>
      <c r="I438" s="14"/>
      <c r="J438" s="14"/>
      <c r="K438" s="14"/>
      <c r="L438" s="14"/>
      <c r="M438" s="14"/>
    </row>
    <row r="439" spans="5:13" s="11" customFormat="1" x14ac:dyDescent="0.3">
      <c r="E439" s="14"/>
      <c r="F439" s="14"/>
      <c r="G439" s="14"/>
      <c r="H439" s="14"/>
      <c r="I439" s="14"/>
      <c r="J439" s="14"/>
      <c r="K439" s="14"/>
      <c r="L439" s="14"/>
      <c r="M439" s="14"/>
    </row>
    <row r="440" spans="5:13" s="11" customFormat="1" x14ac:dyDescent="0.3">
      <c r="E440" s="14"/>
      <c r="F440" s="14"/>
      <c r="G440" s="14"/>
      <c r="H440" s="14"/>
      <c r="I440" s="14"/>
      <c r="J440" s="14"/>
      <c r="K440" s="14"/>
      <c r="L440" s="14"/>
      <c r="M440" s="14"/>
    </row>
    <row r="441" spans="5:13" s="11" customFormat="1" x14ac:dyDescent="0.3">
      <c r="E441" s="14"/>
      <c r="F441" s="14"/>
      <c r="G441" s="14"/>
      <c r="H441" s="14"/>
      <c r="I441" s="14"/>
      <c r="J441" s="14"/>
      <c r="K441" s="14"/>
      <c r="L441" s="14"/>
      <c r="M441" s="14"/>
    </row>
    <row r="442" spans="5:13" s="11" customFormat="1" x14ac:dyDescent="0.3">
      <c r="E442" s="14"/>
      <c r="F442" s="14"/>
      <c r="G442" s="14"/>
      <c r="H442" s="14"/>
      <c r="I442" s="14"/>
      <c r="J442" s="14"/>
      <c r="K442" s="14"/>
      <c r="L442" s="14"/>
      <c r="M442" s="14"/>
    </row>
    <row r="443" spans="5:13" s="11" customFormat="1" x14ac:dyDescent="0.3">
      <c r="E443" s="14"/>
      <c r="F443" s="14"/>
      <c r="G443" s="14"/>
      <c r="H443" s="14"/>
      <c r="I443" s="14"/>
      <c r="J443" s="14"/>
      <c r="K443" s="14"/>
      <c r="L443" s="14"/>
      <c r="M443" s="14"/>
    </row>
    <row r="444" spans="5:13" s="11" customFormat="1" x14ac:dyDescent="0.3">
      <c r="E444" s="14"/>
      <c r="F444" s="14"/>
      <c r="G444" s="14"/>
      <c r="H444" s="14"/>
      <c r="I444" s="14"/>
      <c r="J444" s="14"/>
      <c r="K444" s="14"/>
      <c r="L444" s="14"/>
      <c r="M444" s="14"/>
    </row>
    <row r="445" spans="5:13" s="11" customFormat="1" x14ac:dyDescent="0.3">
      <c r="E445" s="14"/>
      <c r="F445" s="14"/>
      <c r="G445" s="14"/>
      <c r="H445" s="14"/>
      <c r="I445" s="14"/>
      <c r="J445" s="14"/>
      <c r="K445" s="14"/>
      <c r="L445" s="14"/>
      <c r="M445" s="14"/>
    </row>
    <row r="446" spans="5:13" s="11" customFormat="1" x14ac:dyDescent="0.3">
      <c r="E446" s="14"/>
      <c r="F446" s="14"/>
      <c r="G446" s="14"/>
      <c r="H446" s="14"/>
      <c r="I446" s="14"/>
      <c r="J446" s="14"/>
      <c r="K446" s="14"/>
      <c r="L446" s="14"/>
      <c r="M446" s="14"/>
    </row>
    <row r="447" spans="5:13" s="11" customFormat="1" x14ac:dyDescent="0.3">
      <c r="E447" s="14"/>
      <c r="F447" s="14"/>
      <c r="G447" s="14"/>
      <c r="H447" s="14"/>
      <c r="I447" s="14"/>
      <c r="J447" s="14"/>
      <c r="K447" s="14"/>
      <c r="L447" s="14"/>
      <c r="M447" s="14"/>
    </row>
    <row r="448" spans="5:13" s="11" customFormat="1" x14ac:dyDescent="0.3">
      <c r="E448" s="14"/>
      <c r="F448" s="14"/>
      <c r="G448" s="14"/>
      <c r="H448" s="14"/>
      <c r="I448" s="14"/>
      <c r="J448" s="14"/>
      <c r="K448" s="14"/>
      <c r="L448" s="14"/>
      <c r="M448" s="14"/>
    </row>
    <row r="449" spans="5:13" s="11" customFormat="1" x14ac:dyDescent="0.3">
      <c r="E449" s="14"/>
      <c r="F449" s="14"/>
      <c r="G449" s="14"/>
      <c r="H449" s="14"/>
      <c r="I449" s="14"/>
      <c r="J449" s="14"/>
      <c r="K449" s="14"/>
      <c r="L449" s="14"/>
      <c r="M449" s="14"/>
    </row>
    <row r="450" spans="5:13" s="11" customFormat="1" x14ac:dyDescent="0.3">
      <c r="E450" s="14"/>
      <c r="F450" s="14"/>
      <c r="G450" s="14"/>
      <c r="H450" s="14"/>
      <c r="I450" s="14"/>
      <c r="J450" s="14"/>
      <c r="K450" s="14"/>
      <c r="L450" s="14"/>
      <c r="M450" s="14"/>
    </row>
    <row r="451" spans="5:13" s="11" customFormat="1" x14ac:dyDescent="0.3">
      <c r="E451" s="14"/>
      <c r="F451" s="14"/>
      <c r="G451" s="14"/>
      <c r="H451" s="14"/>
      <c r="I451" s="14"/>
      <c r="J451" s="14"/>
      <c r="K451" s="14"/>
      <c r="L451" s="14"/>
      <c r="M451" s="14"/>
    </row>
    <row r="452" spans="5:13" s="11" customFormat="1" x14ac:dyDescent="0.3">
      <c r="E452" s="14"/>
      <c r="F452" s="14"/>
      <c r="G452" s="14"/>
      <c r="H452" s="14"/>
      <c r="I452" s="14"/>
      <c r="J452" s="14"/>
      <c r="K452" s="14"/>
      <c r="L452" s="14"/>
      <c r="M452" s="14"/>
    </row>
    <row r="453" spans="5:13" s="11" customFormat="1" x14ac:dyDescent="0.3">
      <c r="E453" s="14"/>
      <c r="F453" s="14"/>
      <c r="G453" s="14"/>
      <c r="H453" s="14"/>
      <c r="I453" s="14"/>
      <c r="J453" s="14"/>
      <c r="K453" s="14"/>
      <c r="L453" s="14"/>
      <c r="M453" s="14"/>
    </row>
    <row r="454" spans="5:13" s="11" customFormat="1" x14ac:dyDescent="0.3">
      <c r="E454" s="14"/>
      <c r="F454" s="14"/>
      <c r="G454" s="14"/>
      <c r="H454" s="14"/>
      <c r="I454" s="14"/>
      <c r="J454" s="14"/>
      <c r="K454" s="14"/>
      <c r="L454" s="14"/>
      <c r="M454" s="14"/>
    </row>
    <row r="455" spans="5:13" s="11" customFormat="1" x14ac:dyDescent="0.3">
      <c r="E455" s="14"/>
      <c r="F455" s="14"/>
      <c r="G455" s="14"/>
      <c r="H455" s="14"/>
      <c r="I455" s="14"/>
      <c r="J455" s="14"/>
      <c r="K455" s="14"/>
      <c r="L455" s="14"/>
      <c r="M455" s="14"/>
    </row>
    <row r="456" spans="5:13" s="11" customFormat="1" x14ac:dyDescent="0.3">
      <c r="E456" s="14"/>
      <c r="F456" s="14"/>
      <c r="G456" s="14"/>
      <c r="H456" s="14"/>
      <c r="I456" s="14"/>
      <c r="J456" s="14"/>
      <c r="K456" s="14"/>
      <c r="L456" s="14"/>
      <c r="M456" s="14"/>
    </row>
    <row r="457" spans="5:13" s="11" customFormat="1" x14ac:dyDescent="0.3">
      <c r="E457" s="14"/>
      <c r="F457" s="14"/>
      <c r="G457" s="14"/>
      <c r="H457" s="14"/>
      <c r="I457" s="14"/>
      <c r="J457" s="14"/>
      <c r="K457" s="14"/>
      <c r="L457" s="14"/>
      <c r="M457" s="14"/>
    </row>
    <row r="458" spans="5:13" s="11" customFormat="1" x14ac:dyDescent="0.3">
      <c r="E458" s="14"/>
      <c r="F458" s="14"/>
      <c r="G458" s="14"/>
      <c r="H458" s="14"/>
      <c r="I458" s="14"/>
      <c r="J458" s="14"/>
      <c r="K458" s="14"/>
      <c r="L458" s="14"/>
      <c r="M458" s="14"/>
    </row>
    <row r="459" spans="5:13" s="11" customFormat="1" x14ac:dyDescent="0.3">
      <c r="E459" s="14"/>
      <c r="F459" s="14"/>
      <c r="G459" s="14"/>
      <c r="H459" s="14"/>
      <c r="I459" s="14"/>
      <c r="J459" s="14"/>
      <c r="K459" s="14"/>
      <c r="L459" s="14"/>
      <c r="M459" s="14"/>
    </row>
    <row r="460" spans="5:13" s="11" customFormat="1" x14ac:dyDescent="0.3">
      <c r="E460" s="14"/>
      <c r="F460" s="14"/>
      <c r="G460" s="14"/>
      <c r="H460" s="14"/>
      <c r="I460" s="14"/>
      <c r="J460" s="14"/>
      <c r="K460" s="14"/>
      <c r="L460" s="14"/>
      <c r="M460" s="14"/>
    </row>
    <row r="461" spans="5:13" s="11" customFormat="1" x14ac:dyDescent="0.3">
      <c r="E461" s="14"/>
      <c r="F461" s="14"/>
      <c r="G461" s="14"/>
      <c r="H461" s="14"/>
      <c r="I461" s="14"/>
      <c r="J461" s="14"/>
      <c r="K461" s="14"/>
      <c r="L461" s="14"/>
      <c r="M461" s="14"/>
    </row>
    <row r="462" spans="5:13" s="11" customFormat="1" x14ac:dyDescent="0.3">
      <c r="E462" s="14"/>
      <c r="F462" s="14"/>
      <c r="G462" s="14"/>
      <c r="H462" s="14"/>
      <c r="I462" s="14"/>
      <c r="J462" s="14"/>
      <c r="K462" s="14"/>
      <c r="L462" s="14"/>
      <c r="M462" s="14"/>
    </row>
    <row r="463" spans="5:13" s="11" customFormat="1" x14ac:dyDescent="0.3">
      <c r="E463" s="14"/>
      <c r="F463" s="14"/>
      <c r="G463" s="14"/>
      <c r="H463" s="14"/>
      <c r="I463" s="14"/>
      <c r="J463" s="14"/>
      <c r="K463" s="14"/>
      <c r="L463" s="14"/>
      <c r="M463" s="14"/>
    </row>
    <row r="464" spans="5:13" s="11" customFormat="1" x14ac:dyDescent="0.3">
      <c r="E464" s="14"/>
      <c r="F464" s="14"/>
      <c r="G464" s="14"/>
      <c r="H464" s="14"/>
      <c r="I464" s="14"/>
      <c r="J464" s="14"/>
      <c r="K464" s="14"/>
      <c r="L464" s="14"/>
      <c r="M464" s="14"/>
    </row>
    <row r="465" spans="5:13" s="11" customFormat="1" x14ac:dyDescent="0.3">
      <c r="E465" s="14"/>
      <c r="F465" s="14"/>
      <c r="G465" s="14"/>
      <c r="H465" s="14"/>
      <c r="I465" s="14"/>
      <c r="J465" s="14"/>
      <c r="K465" s="14"/>
      <c r="L465" s="14"/>
      <c r="M465" s="14"/>
    </row>
    <row r="466" spans="5:13" s="11" customFormat="1" x14ac:dyDescent="0.3">
      <c r="E466" s="14"/>
      <c r="F466" s="14"/>
      <c r="G466" s="14"/>
      <c r="H466" s="14"/>
      <c r="I466" s="14"/>
      <c r="J466" s="14"/>
      <c r="K466" s="14"/>
      <c r="L466" s="14"/>
      <c r="M466" s="14"/>
    </row>
    <row r="467" spans="5:13" s="11" customFormat="1" x14ac:dyDescent="0.3">
      <c r="E467" s="14"/>
      <c r="F467" s="14"/>
      <c r="G467" s="14"/>
      <c r="H467" s="14"/>
      <c r="I467" s="14"/>
      <c r="J467" s="14"/>
      <c r="K467" s="14"/>
      <c r="L467" s="14"/>
      <c r="M467" s="14"/>
    </row>
    <row r="468" spans="5:13" s="11" customFormat="1" x14ac:dyDescent="0.3">
      <c r="E468" s="14"/>
      <c r="F468" s="14"/>
      <c r="G468" s="14"/>
      <c r="H468" s="14"/>
      <c r="I468" s="14"/>
      <c r="J468" s="14"/>
      <c r="K468" s="14"/>
      <c r="L468" s="14"/>
      <c r="M468" s="14"/>
    </row>
    <row r="469" spans="5:13" s="11" customFormat="1" x14ac:dyDescent="0.3">
      <c r="E469" s="14"/>
      <c r="F469" s="14"/>
      <c r="G469" s="14"/>
      <c r="H469" s="14"/>
      <c r="I469" s="14"/>
      <c r="J469" s="14"/>
      <c r="K469" s="14"/>
      <c r="L469" s="14"/>
      <c r="M469" s="14"/>
    </row>
    <row r="470" spans="5:13" s="11" customFormat="1" x14ac:dyDescent="0.3">
      <c r="E470" s="14"/>
      <c r="F470" s="14"/>
      <c r="G470" s="14"/>
      <c r="H470" s="14"/>
      <c r="I470" s="14"/>
      <c r="J470" s="14"/>
      <c r="K470" s="14"/>
      <c r="L470" s="14"/>
      <c r="M470" s="14"/>
    </row>
    <row r="471" spans="5:13" s="11" customFormat="1" x14ac:dyDescent="0.3">
      <c r="E471" s="14"/>
      <c r="F471" s="14"/>
      <c r="G471" s="14"/>
      <c r="H471" s="14"/>
      <c r="I471" s="14"/>
      <c r="J471" s="14"/>
      <c r="K471" s="14"/>
      <c r="L471" s="14"/>
      <c r="M471" s="14"/>
    </row>
    <row r="472" spans="5:13" s="11" customFormat="1" x14ac:dyDescent="0.3">
      <c r="E472" s="14"/>
      <c r="F472" s="14"/>
      <c r="G472" s="14"/>
      <c r="H472" s="14"/>
      <c r="I472" s="14"/>
      <c r="J472" s="14"/>
      <c r="K472" s="14"/>
      <c r="L472" s="14"/>
      <c r="M472" s="14"/>
    </row>
    <row r="473" spans="5:13" s="11" customFormat="1" x14ac:dyDescent="0.3">
      <c r="E473" s="14"/>
      <c r="F473" s="14"/>
      <c r="G473" s="14"/>
      <c r="H473" s="14"/>
      <c r="I473" s="14"/>
      <c r="J473" s="14"/>
      <c r="K473" s="14"/>
      <c r="L473" s="14"/>
      <c r="M473" s="14"/>
    </row>
    <row r="474" spans="5:13" s="11" customFormat="1" x14ac:dyDescent="0.3">
      <c r="E474" s="14"/>
      <c r="F474" s="14"/>
      <c r="G474" s="14"/>
      <c r="H474" s="14"/>
      <c r="I474" s="14"/>
      <c r="J474" s="14"/>
      <c r="K474" s="14"/>
      <c r="L474" s="14"/>
      <c r="M474" s="14"/>
    </row>
    <row r="475" spans="5:13" s="11" customFormat="1" x14ac:dyDescent="0.3">
      <c r="E475" s="14"/>
      <c r="F475" s="14"/>
      <c r="G475" s="14"/>
      <c r="H475" s="14"/>
      <c r="I475" s="14"/>
      <c r="J475" s="14"/>
      <c r="K475" s="14"/>
      <c r="L475" s="14"/>
      <c r="M475" s="14"/>
    </row>
    <row r="476" spans="5:13" s="11" customFormat="1" x14ac:dyDescent="0.3">
      <c r="E476" s="14"/>
      <c r="F476" s="14"/>
      <c r="G476" s="14"/>
      <c r="H476" s="14"/>
      <c r="I476" s="14"/>
      <c r="J476" s="14"/>
      <c r="K476" s="14"/>
      <c r="L476" s="14"/>
      <c r="M476" s="14"/>
    </row>
    <row r="477" spans="5:13" s="11" customFormat="1" x14ac:dyDescent="0.3">
      <c r="E477" s="14"/>
      <c r="F477" s="14"/>
      <c r="G477" s="14"/>
      <c r="H477" s="14"/>
      <c r="I477" s="14"/>
      <c r="J477" s="14"/>
      <c r="K477" s="14"/>
      <c r="L477" s="14"/>
      <c r="M477" s="14"/>
    </row>
    <row r="478" spans="5:13" s="11" customFormat="1" x14ac:dyDescent="0.3">
      <c r="E478" s="14"/>
      <c r="F478" s="14"/>
      <c r="G478" s="14"/>
      <c r="H478" s="14"/>
      <c r="I478" s="14"/>
      <c r="J478" s="14"/>
      <c r="K478" s="14"/>
      <c r="L478" s="14"/>
      <c r="M478" s="14"/>
    </row>
    <row r="479" spans="5:13" s="11" customFormat="1" x14ac:dyDescent="0.3">
      <c r="E479" s="14"/>
      <c r="F479" s="14"/>
      <c r="G479" s="14"/>
      <c r="H479" s="14"/>
      <c r="I479" s="14"/>
      <c r="J479" s="14"/>
      <c r="K479" s="14"/>
      <c r="L479" s="14"/>
      <c r="M479" s="14"/>
    </row>
    <row r="480" spans="5:13" s="11" customFormat="1" x14ac:dyDescent="0.3">
      <c r="E480" s="14"/>
      <c r="F480" s="14"/>
      <c r="G480" s="14"/>
      <c r="H480" s="14"/>
      <c r="I480" s="14"/>
      <c r="J480" s="14"/>
      <c r="K480" s="14"/>
      <c r="L480" s="14"/>
      <c r="M480" s="14"/>
    </row>
    <row r="481" spans="5:13" s="11" customFormat="1" x14ac:dyDescent="0.3">
      <c r="E481" s="14"/>
      <c r="F481" s="14"/>
      <c r="G481" s="14"/>
      <c r="H481" s="14"/>
      <c r="I481" s="14"/>
      <c r="J481" s="14"/>
      <c r="K481" s="14"/>
      <c r="L481" s="14"/>
      <c r="M481" s="14"/>
    </row>
    <row r="482" spans="5:13" s="11" customFormat="1" x14ac:dyDescent="0.3">
      <c r="E482" s="14"/>
      <c r="F482" s="14"/>
      <c r="G482" s="14"/>
      <c r="H482" s="14"/>
      <c r="I482" s="14"/>
      <c r="J482" s="14"/>
      <c r="K482" s="14"/>
      <c r="L482" s="14"/>
      <c r="M482" s="14"/>
    </row>
    <row r="483" spans="5:13" s="11" customFormat="1" x14ac:dyDescent="0.3">
      <c r="E483" s="14"/>
      <c r="F483" s="14"/>
      <c r="G483" s="14"/>
      <c r="H483" s="14"/>
      <c r="I483" s="14"/>
      <c r="J483" s="14"/>
      <c r="K483" s="14"/>
      <c r="L483" s="14"/>
      <c r="M483" s="14"/>
    </row>
    <row r="484" spans="5:13" s="11" customFormat="1" x14ac:dyDescent="0.3">
      <c r="E484" s="14"/>
      <c r="F484" s="14"/>
      <c r="G484" s="14"/>
      <c r="H484" s="14"/>
      <c r="I484" s="14"/>
      <c r="J484" s="14"/>
      <c r="K484" s="14"/>
      <c r="L484" s="14"/>
      <c r="M484" s="14"/>
    </row>
    <row r="485" spans="5:13" s="11" customFormat="1" x14ac:dyDescent="0.3">
      <c r="E485" s="14"/>
      <c r="F485" s="14"/>
      <c r="G485" s="14"/>
      <c r="H485" s="14"/>
      <c r="I485" s="14"/>
      <c r="J485" s="14"/>
      <c r="K485" s="14"/>
      <c r="L485" s="14"/>
      <c r="M485" s="14"/>
    </row>
    <row r="486" spans="5:13" s="11" customFormat="1" x14ac:dyDescent="0.3">
      <c r="E486" s="14"/>
      <c r="F486" s="14"/>
      <c r="G486" s="14"/>
      <c r="H486" s="14"/>
      <c r="I486" s="14"/>
      <c r="J486" s="14"/>
      <c r="K486" s="14"/>
      <c r="L486" s="14"/>
      <c r="M486" s="14"/>
    </row>
    <row r="487" spans="5:13" s="11" customFormat="1" x14ac:dyDescent="0.3">
      <c r="E487" s="14"/>
      <c r="F487" s="14"/>
      <c r="G487" s="14"/>
      <c r="H487" s="14"/>
      <c r="I487" s="14"/>
      <c r="J487" s="14"/>
      <c r="K487" s="14"/>
      <c r="L487" s="14"/>
      <c r="M487" s="14"/>
    </row>
    <row r="488" spans="5:13" s="11" customFormat="1" x14ac:dyDescent="0.3">
      <c r="E488" s="14"/>
      <c r="F488" s="14"/>
      <c r="G488" s="14"/>
      <c r="H488" s="14"/>
      <c r="I488" s="14"/>
      <c r="J488" s="14"/>
      <c r="K488" s="14"/>
      <c r="L488" s="14"/>
      <c r="M488" s="14"/>
    </row>
    <row r="489" spans="5:13" s="11" customFormat="1" x14ac:dyDescent="0.3">
      <c r="E489" s="14"/>
      <c r="F489" s="14"/>
      <c r="G489" s="14"/>
      <c r="H489" s="14"/>
      <c r="I489" s="14"/>
      <c r="J489" s="14"/>
      <c r="K489" s="14"/>
      <c r="L489" s="14"/>
      <c r="M489" s="14"/>
    </row>
    <row r="490" spans="5:13" s="11" customFormat="1" x14ac:dyDescent="0.3">
      <c r="E490" s="14"/>
      <c r="F490" s="14"/>
      <c r="G490" s="14"/>
      <c r="H490" s="14"/>
      <c r="I490" s="14"/>
      <c r="J490" s="14"/>
      <c r="K490" s="14"/>
      <c r="L490" s="14"/>
      <c r="M490" s="14"/>
    </row>
    <row r="491" spans="5:13" s="11" customFormat="1" x14ac:dyDescent="0.3">
      <c r="E491" s="14"/>
      <c r="F491" s="14"/>
      <c r="G491" s="14"/>
      <c r="H491" s="14"/>
      <c r="I491" s="14"/>
      <c r="J491" s="14"/>
      <c r="K491" s="14"/>
      <c r="L491" s="14"/>
      <c r="M491" s="14"/>
    </row>
    <row r="492" spans="5:13" s="11" customFormat="1" x14ac:dyDescent="0.3">
      <c r="E492" s="14"/>
      <c r="F492" s="14"/>
      <c r="G492" s="14"/>
      <c r="H492" s="14"/>
      <c r="I492" s="14"/>
      <c r="J492" s="14"/>
      <c r="K492" s="14"/>
      <c r="L492" s="14"/>
      <c r="M492" s="14"/>
    </row>
    <row r="493" spans="5:13" s="11" customFormat="1" x14ac:dyDescent="0.3">
      <c r="E493" s="14"/>
      <c r="F493" s="14"/>
      <c r="G493" s="14"/>
      <c r="H493" s="14"/>
      <c r="I493" s="14"/>
      <c r="J493" s="14"/>
      <c r="K493" s="14"/>
      <c r="L493" s="14"/>
      <c r="M493" s="14"/>
    </row>
    <row r="494" spans="5:13" s="11" customFormat="1" x14ac:dyDescent="0.3">
      <c r="E494" s="14"/>
      <c r="F494" s="14"/>
      <c r="G494" s="14"/>
      <c r="H494" s="14"/>
      <c r="I494" s="14"/>
      <c r="J494" s="14"/>
      <c r="K494" s="14"/>
      <c r="L494" s="14"/>
      <c r="M494" s="14"/>
    </row>
    <row r="495" spans="5:13" s="11" customFormat="1" x14ac:dyDescent="0.3">
      <c r="E495" s="14"/>
      <c r="F495" s="14"/>
      <c r="G495" s="14"/>
      <c r="H495" s="14"/>
      <c r="I495" s="14"/>
      <c r="J495" s="14"/>
      <c r="K495" s="14"/>
      <c r="L495" s="14"/>
      <c r="M495" s="14"/>
    </row>
    <row r="496" spans="5:13" s="11" customFormat="1" x14ac:dyDescent="0.3">
      <c r="E496" s="14"/>
      <c r="F496" s="14"/>
      <c r="G496" s="14"/>
      <c r="H496" s="14"/>
      <c r="I496" s="14"/>
      <c r="J496" s="14"/>
      <c r="K496" s="14"/>
      <c r="L496" s="14"/>
      <c r="M496" s="14"/>
    </row>
    <row r="497" spans="5:13" s="11" customFormat="1" x14ac:dyDescent="0.3">
      <c r="E497" s="14"/>
      <c r="F497" s="14"/>
      <c r="G497" s="14"/>
      <c r="H497" s="14"/>
      <c r="I497" s="14"/>
      <c r="J497" s="14"/>
      <c r="K497" s="14"/>
      <c r="L497" s="14"/>
      <c r="M497" s="14"/>
    </row>
    <row r="498" spans="5:13" s="11" customFormat="1" x14ac:dyDescent="0.3">
      <c r="E498" s="14"/>
      <c r="F498" s="14"/>
      <c r="G498" s="14"/>
      <c r="H498" s="14"/>
      <c r="I498" s="14"/>
      <c r="J498" s="14"/>
      <c r="K498" s="14"/>
      <c r="L498" s="14"/>
      <c r="M498" s="14"/>
    </row>
    <row r="499" spans="5:13" s="11" customFormat="1" x14ac:dyDescent="0.3">
      <c r="E499" s="14"/>
      <c r="F499" s="14"/>
      <c r="G499" s="14"/>
      <c r="H499" s="14"/>
      <c r="I499" s="14"/>
      <c r="J499" s="14"/>
      <c r="K499" s="14"/>
      <c r="L499" s="14"/>
      <c r="M499" s="14"/>
    </row>
    <row r="500" spans="5:13" s="11" customFormat="1" x14ac:dyDescent="0.3">
      <c r="E500" s="14"/>
      <c r="F500" s="14"/>
      <c r="G500" s="14"/>
      <c r="H500" s="14"/>
      <c r="I500" s="14"/>
      <c r="J500" s="14"/>
      <c r="K500" s="14"/>
      <c r="L500" s="14"/>
      <c r="M500" s="14"/>
    </row>
    <row r="501" spans="5:13" s="11" customFormat="1" x14ac:dyDescent="0.3">
      <c r="E501" s="14"/>
      <c r="F501" s="14"/>
      <c r="G501" s="14"/>
      <c r="H501" s="14"/>
      <c r="I501" s="14"/>
      <c r="J501" s="14"/>
      <c r="K501" s="14"/>
      <c r="L501" s="14"/>
      <c r="M501" s="14"/>
    </row>
    <row r="502" spans="5:13" s="11" customFormat="1" x14ac:dyDescent="0.3">
      <c r="E502" s="14"/>
      <c r="F502" s="14"/>
      <c r="G502" s="14"/>
      <c r="H502" s="14"/>
      <c r="I502" s="14"/>
      <c r="J502" s="14"/>
      <c r="K502" s="14"/>
      <c r="L502" s="14"/>
      <c r="M502" s="14"/>
    </row>
    <row r="503" spans="5:13" s="11" customFormat="1" x14ac:dyDescent="0.3">
      <c r="E503" s="14"/>
      <c r="F503" s="14"/>
      <c r="G503" s="14"/>
      <c r="H503" s="14"/>
      <c r="I503" s="14"/>
      <c r="J503" s="14"/>
      <c r="K503" s="14"/>
      <c r="L503" s="14"/>
      <c r="M503" s="14"/>
    </row>
    <row r="504" spans="5:13" s="11" customFormat="1" x14ac:dyDescent="0.3">
      <c r="E504" s="14"/>
      <c r="F504" s="14"/>
      <c r="G504" s="14"/>
      <c r="H504" s="14"/>
      <c r="I504" s="14"/>
      <c r="J504" s="14"/>
      <c r="K504" s="14"/>
      <c r="L504" s="14"/>
      <c r="M504" s="14"/>
    </row>
    <row r="505" spans="5:13" s="11" customFormat="1" x14ac:dyDescent="0.3">
      <c r="E505" s="14"/>
      <c r="F505" s="14"/>
      <c r="G505" s="14"/>
      <c r="H505" s="14"/>
      <c r="I505" s="14"/>
      <c r="J505" s="14"/>
      <c r="K505" s="14"/>
      <c r="L505" s="14"/>
      <c r="M505" s="14"/>
    </row>
    <row r="506" spans="5:13" s="11" customFormat="1" x14ac:dyDescent="0.3">
      <c r="E506" s="14"/>
      <c r="F506" s="14"/>
      <c r="G506" s="14"/>
      <c r="H506" s="14"/>
      <c r="I506" s="14"/>
      <c r="J506" s="14"/>
      <c r="K506" s="14"/>
      <c r="L506" s="14"/>
      <c r="M506" s="14"/>
    </row>
    <row r="507" spans="5:13" s="11" customFormat="1" x14ac:dyDescent="0.3">
      <c r="E507" s="14"/>
      <c r="F507" s="14"/>
      <c r="G507" s="14"/>
      <c r="H507" s="14"/>
      <c r="I507" s="14"/>
      <c r="J507" s="14"/>
      <c r="K507" s="14"/>
      <c r="L507" s="14"/>
      <c r="M507" s="14"/>
    </row>
    <row r="508" spans="5:13" s="11" customFormat="1" x14ac:dyDescent="0.3">
      <c r="E508" s="14"/>
      <c r="F508" s="14"/>
      <c r="G508" s="14"/>
      <c r="H508" s="14"/>
      <c r="I508" s="14"/>
      <c r="J508" s="14"/>
      <c r="K508" s="14"/>
      <c r="L508" s="14"/>
      <c r="M508" s="14"/>
    </row>
    <row r="509" spans="5:13" s="11" customFormat="1" x14ac:dyDescent="0.3">
      <c r="E509" s="14"/>
      <c r="F509" s="14"/>
      <c r="G509" s="14"/>
      <c r="H509" s="14"/>
      <c r="I509" s="14"/>
      <c r="J509" s="14"/>
      <c r="K509" s="14"/>
      <c r="L509" s="14"/>
      <c r="M509" s="14"/>
    </row>
    <row r="510" spans="5:13" s="11" customFormat="1" x14ac:dyDescent="0.3">
      <c r="E510" s="14"/>
      <c r="F510" s="14"/>
      <c r="G510" s="14"/>
      <c r="H510" s="14"/>
      <c r="I510" s="14"/>
      <c r="J510" s="14"/>
      <c r="K510" s="14"/>
      <c r="L510" s="14"/>
      <c r="M510" s="14"/>
    </row>
    <row r="511" spans="5:13" s="11" customFormat="1" x14ac:dyDescent="0.3">
      <c r="E511" s="14"/>
      <c r="F511" s="14"/>
      <c r="G511" s="14"/>
      <c r="H511" s="14"/>
      <c r="I511" s="14"/>
      <c r="J511" s="14"/>
      <c r="K511" s="14"/>
      <c r="L511" s="14"/>
      <c r="M511" s="14"/>
    </row>
    <row r="512" spans="5:13" s="11" customFormat="1" x14ac:dyDescent="0.3">
      <c r="E512" s="14"/>
      <c r="F512" s="14"/>
      <c r="G512" s="14"/>
      <c r="H512" s="14"/>
      <c r="I512" s="14"/>
      <c r="J512" s="14"/>
      <c r="K512" s="14"/>
      <c r="L512" s="14"/>
      <c r="M512" s="14"/>
    </row>
    <row r="513" spans="5:13" s="11" customFormat="1" x14ac:dyDescent="0.3">
      <c r="E513" s="14"/>
      <c r="F513" s="14"/>
      <c r="G513" s="14"/>
      <c r="H513" s="14"/>
      <c r="I513" s="14"/>
      <c r="J513" s="14"/>
      <c r="K513" s="14"/>
      <c r="L513" s="14"/>
      <c r="M513" s="14"/>
    </row>
    <row r="514" spans="5:13" s="11" customFormat="1" x14ac:dyDescent="0.3">
      <c r="E514" s="14"/>
      <c r="F514" s="14"/>
      <c r="G514" s="14"/>
      <c r="H514" s="14"/>
      <c r="I514" s="14"/>
      <c r="J514" s="14"/>
      <c r="K514" s="14"/>
      <c r="L514" s="14"/>
      <c r="M514" s="14"/>
    </row>
    <row r="515" spans="5:13" s="11" customFormat="1" x14ac:dyDescent="0.3">
      <c r="E515" s="14"/>
      <c r="F515" s="14"/>
      <c r="G515" s="14"/>
      <c r="H515" s="14"/>
      <c r="I515" s="14"/>
      <c r="J515" s="14"/>
      <c r="K515" s="14"/>
      <c r="L515" s="14"/>
      <c r="M515" s="14"/>
    </row>
    <row r="516" spans="5:13" s="11" customFormat="1" x14ac:dyDescent="0.3">
      <c r="E516" s="14"/>
      <c r="F516" s="14"/>
      <c r="G516" s="14"/>
      <c r="H516" s="14"/>
      <c r="I516" s="14"/>
      <c r="J516" s="14"/>
      <c r="K516" s="14"/>
      <c r="L516" s="14"/>
      <c r="M516" s="14"/>
    </row>
    <row r="517" spans="5:13" s="11" customFormat="1" x14ac:dyDescent="0.3">
      <c r="E517" s="14"/>
      <c r="F517" s="14"/>
      <c r="G517" s="14"/>
      <c r="H517" s="14"/>
      <c r="I517" s="14"/>
      <c r="J517" s="14"/>
      <c r="K517" s="14"/>
      <c r="L517" s="14"/>
      <c r="M517" s="14"/>
    </row>
    <row r="518" spans="5:13" s="11" customFormat="1" x14ac:dyDescent="0.3">
      <c r="E518" s="14"/>
      <c r="F518" s="14"/>
      <c r="G518" s="14"/>
      <c r="H518" s="14"/>
      <c r="I518" s="14"/>
      <c r="J518" s="14"/>
      <c r="K518" s="14"/>
      <c r="L518" s="14"/>
      <c r="M518" s="14"/>
    </row>
    <row r="519" spans="5:13" s="11" customFormat="1" x14ac:dyDescent="0.3">
      <c r="E519" s="14"/>
      <c r="F519" s="14"/>
      <c r="G519" s="14"/>
      <c r="H519" s="14"/>
      <c r="I519" s="14"/>
      <c r="J519" s="14"/>
      <c r="K519" s="14"/>
      <c r="L519" s="14"/>
      <c r="M519" s="14"/>
    </row>
    <row r="520" spans="5:13" s="11" customFormat="1" x14ac:dyDescent="0.3">
      <c r="E520" s="14"/>
      <c r="F520" s="14"/>
      <c r="G520" s="14"/>
      <c r="H520" s="14"/>
      <c r="I520" s="14"/>
      <c r="J520" s="14"/>
      <c r="K520" s="14"/>
      <c r="L520" s="14"/>
      <c r="M520" s="14"/>
    </row>
    <row r="521" spans="5:13" s="11" customFormat="1" x14ac:dyDescent="0.3">
      <c r="E521" s="14"/>
      <c r="F521" s="14"/>
      <c r="G521" s="14"/>
      <c r="H521" s="14"/>
      <c r="I521" s="14"/>
      <c r="J521" s="14"/>
      <c r="K521" s="14"/>
      <c r="L521" s="14"/>
      <c r="M521" s="14"/>
    </row>
    <row r="522" spans="5:13" s="11" customFormat="1" x14ac:dyDescent="0.3">
      <c r="E522" s="14"/>
      <c r="F522" s="14"/>
      <c r="G522" s="14"/>
      <c r="H522" s="14"/>
      <c r="I522" s="14"/>
      <c r="J522" s="14"/>
      <c r="K522" s="14"/>
      <c r="L522" s="14"/>
      <c r="M522" s="14"/>
    </row>
    <row r="523" spans="5:13" s="11" customFormat="1" x14ac:dyDescent="0.3">
      <c r="E523" s="14"/>
      <c r="F523" s="14"/>
      <c r="G523" s="14"/>
      <c r="H523" s="14"/>
      <c r="I523" s="14"/>
      <c r="J523" s="14"/>
      <c r="K523" s="14"/>
      <c r="L523" s="14"/>
      <c r="M523" s="14"/>
    </row>
    <row r="524" spans="5:13" s="11" customFormat="1" x14ac:dyDescent="0.3">
      <c r="E524" s="14"/>
      <c r="F524" s="14"/>
      <c r="G524" s="14"/>
      <c r="H524" s="14"/>
      <c r="I524" s="14"/>
      <c r="J524" s="14"/>
      <c r="K524" s="14"/>
      <c r="L524" s="14"/>
      <c r="M524" s="14"/>
    </row>
    <row r="525" spans="5:13" s="11" customFormat="1" x14ac:dyDescent="0.3">
      <c r="E525" s="14"/>
      <c r="F525" s="14"/>
      <c r="G525" s="14"/>
      <c r="H525" s="14"/>
      <c r="I525" s="14"/>
      <c r="J525" s="14"/>
      <c r="K525" s="14"/>
      <c r="L525" s="14"/>
      <c r="M525" s="14"/>
    </row>
    <row r="526" spans="5:13" s="11" customFormat="1" x14ac:dyDescent="0.3">
      <c r="E526" s="14"/>
      <c r="F526" s="14"/>
      <c r="G526" s="14"/>
      <c r="H526" s="14"/>
      <c r="I526" s="14"/>
      <c r="J526" s="14"/>
      <c r="K526" s="14"/>
      <c r="L526" s="14"/>
      <c r="M526" s="14"/>
    </row>
    <row r="527" spans="5:13" s="11" customFormat="1" x14ac:dyDescent="0.3">
      <c r="E527" s="14"/>
      <c r="F527" s="14"/>
      <c r="G527" s="14"/>
      <c r="H527" s="14"/>
      <c r="I527" s="14"/>
      <c r="J527" s="14"/>
      <c r="K527" s="14"/>
      <c r="L527" s="14"/>
      <c r="M527" s="14"/>
    </row>
    <row r="528" spans="5:13" s="11" customFormat="1" x14ac:dyDescent="0.3">
      <c r="E528" s="14"/>
      <c r="F528" s="14"/>
      <c r="G528" s="14"/>
      <c r="H528" s="14"/>
      <c r="I528" s="14"/>
      <c r="J528" s="14"/>
      <c r="K528" s="14"/>
      <c r="L528" s="14"/>
      <c r="M528" s="14"/>
    </row>
    <row r="529" spans="5:13" s="11" customFormat="1" x14ac:dyDescent="0.3">
      <c r="E529" s="14"/>
      <c r="F529" s="14"/>
      <c r="G529" s="14"/>
      <c r="H529" s="14"/>
      <c r="I529" s="14"/>
      <c r="J529" s="14"/>
      <c r="K529" s="14"/>
      <c r="L529" s="14"/>
      <c r="M529" s="14"/>
    </row>
    <row r="530" spans="5:13" s="11" customFormat="1" x14ac:dyDescent="0.3">
      <c r="E530" s="14"/>
      <c r="F530" s="14"/>
      <c r="G530" s="14"/>
      <c r="H530" s="14"/>
      <c r="I530" s="14"/>
      <c r="J530" s="14"/>
      <c r="K530" s="14"/>
      <c r="L530" s="14"/>
      <c r="M530" s="14"/>
    </row>
    <row r="531" spans="5:13" s="11" customFormat="1" x14ac:dyDescent="0.3">
      <c r="E531" s="14"/>
      <c r="F531" s="14"/>
      <c r="G531" s="14"/>
      <c r="H531" s="14"/>
      <c r="I531" s="14"/>
      <c r="J531" s="14"/>
      <c r="K531" s="14"/>
      <c r="L531" s="14"/>
      <c r="M531" s="14"/>
    </row>
    <row r="532" spans="5:13" s="11" customFormat="1" x14ac:dyDescent="0.3">
      <c r="E532" s="14"/>
      <c r="F532" s="14"/>
      <c r="G532" s="14"/>
      <c r="H532" s="14"/>
      <c r="I532" s="14"/>
      <c r="J532" s="14"/>
      <c r="K532" s="14"/>
      <c r="L532" s="14"/>
      <c r="M532" s="14"/>
    </row>
    <row r="533" spans="5:13" s="11" customFormat="1" x14ac:dyDescent="0.3">
      <c r="E533" s="14"/>
      <c r="F533" s="14"/>
      <c r="G533" s="14"/>
      <c r="H533" s="14"/>
      <c r="I533" s="14"/>
      <c r="J533" s="14"/>
      <c r="K533" s="14"/>
      <c r="L533" s="14"/>
      <c r="M533" s="14"/>
    </row>
    <row r="534" spans="5:13" s="11" customFormat="1" x14ac:dyDescent="0.3">
      <c r="E534" s="14"/>
      <c r="F534" s="14"/>
      <c r="G534" s="14"/>
      <c r="H534" s="14"/>
      <c r="I534" s="14"/>
      <c r="J534" s="14"/>
      <c r="K534" s="14"/>
      <c r="L534" s="14"/>
      <c r="M534" s="14"/>
    </row>
    <row r="535" spans="5:13" s="11" customFormat="1" x14ac:dyDescent="0.3">
      <c r="E535" s="14"/>
      <c r="F535" s="14"/>
      <c r="G535" s="14"/>
      <c r="H535" s="14"/>
      <c r="I535" s="14"/>
      <c r="J535" s="14"/>
      <c r="K535" s="14"/>
      <c r="L535" s="14"/>
      <c r="M535" s="14"/>
    </row>
    <row r="536" spans="5:13" s="11" customFormat="1" x14ac:dyDescent="0.3">
      <c r="E536" s="14"/>
      <c r="F536" s="14"/>
      <c r="G536" s="14"/>
      <c r="H536" s="14"/>
      <c r="I536" s="14"/>
      <c r="J536" s="14"/>
      <c r="K536" s="14"/>
      <c r="L536" s="14"/>
      <c r="M536" s="14"/>
    </row>
    <row r="537" spans="5:13" s="11" customFormat="1" x14ac:dyDescent="0.3">
      <c r="E537" s="14"/>
      <c r="F537" s="14"/>
      <c r="G537" s="14"/>
      <c r="H537" s="14"/>
      <c r="I537" s="14"/>
      <c r="J537" s="14"/>
      <c r="K537" s="14"/>
      <c r="L537" s="14"/>
      <c r="M537" s="14"/>
    </row>
    <row r="538" spans="5:13" s="11" customFormat="1" x14ac:dyDescent="0.3">
      <c r="E538" s="14"/>
      <c r="F538" s="14"/>
      <c r="G538" s="14"/>
      <c r="H538" s="14"/>
      <c r="I538" s="14"/>
      <c r="J538" s="14"/>
      <c r="K538" s="14"/>
      <c r="L538" s="14"/>
      <c r="M538" s="14"/>
    </row>
    <row r="539" spans="5:13" s="11" customFormat="1" x14ac:dyDescent="0.3">
      <c r="E539" s="14"/>
      <c r="F539" s="14"/>
      <c r="G539" s="14"/>
      <c r="H539" s="14"/>
      <c r="I539" s="14"/>
      <c r="J539" s="14"/>
      <c r="K539" s="14"/>
      <c r="L539" s="14"/>
      <c r="M539" s="14"/>
    </row>
    <row r="540" spans="5:13" s="11" customFormat="1" x14ac:dyDescent="0.3">
      <c r="E540" s="14"/>
      <c r="F540" s="14"/>
      <c r="G540" s="14"/>
      <c r="H540" s="14"/>
      <c r="I540" s="14"/>
      <c r="J540" s="14"/>
      <c r="K540" s="14"/>
      <c r="L540" s="14"/>
      <c r="M540" s="14"/>
    </row>
    <row r="541" spans="5:13" s="11" customFormat="1" x14ac:dyDescent="0.3">
      <c r="E541" s="14"/>
      <c r="F541" s="14"/>
      <c r="G541" s="14"/>
      <c r="H541" s="14"/>
      <c r="I541" s="14"/>
      <c r="J541" s="14"/>
      <c r="K541" s="14"/>
      <c r="L541" s="14"/>
      <c r="M541" s="14"/>
    </row>
    <row r="542" spans="5:13" s="11" customFormat="1" x14ac:dyDescent="0.3">
      <c r="E542" s="14"/>
      <c r="F542" s="14"/>
      <c r="G542" s="14"/>
      <c r="H542" s="14"/>
      <c r="I542" s="14"/>
      <c r="J542" s="14"/>
      <c r="K542" s="14"/>
      <c r="L542" s="14"/>
      <c r="M542" s="14"/>
    </row>
    <row r="543" spans="5:13" s="11" customFormat="1" x14ac:dyDescent="0.3">
      <c r="E543" s="14"/>
      <c r="F543" s="14"/>
      <c r="G543" s="14"/>
      <c r="H543" s="14"/>
      <c r="I543" s="14"/>
      <c r="J543" s="14"/>
      <c r="K543" s="14"/>
      <c r="L543" s="14"/>
      <c r="M543" s="14"/>
    </row>
    <row r="544" spans="5:13" s="11" customFormat="1" x14ac:dyDescent="0.3">
      <c r="E544" s="14"/>
      <c r="F544" s="14"/>
      <c r="G544" s="14"/>
      <c r="H544" s="14"/>
      <c r="I544" s="14"/>
      <c r="J544" s="14"/>
      <c r="K544" s="14"/>
      <c r="L544" s="14"/>
      <c r="M544" s="14"/>
    </row>
    <row r="545" spans="5:13" s="11" customFormat="1" x14ac:dyDescent="0.3">
      <c r="E545" s="14"/>
      <c r="F545" s="14"/>
      <c r="G545" s="14"/>
      <c r="H545" s="14"/>
      <c r="I545" s="14"/>
      <c r="J545" s="14"/>
      <c r="K545" s="14"/>
      <c r="L545" s="14"/>
      <c r="M545" s="14"/>
    </row>
    <row r="546" spans="5:13" s="11" customFormat="1" x14ac:dyDescent="0.3">
      <c r="E546" s="14"/>
      <c r="F546" s="14"/>
      <c r="G546" s="14"/>
      <c r="H546" s="14"/>
      <c r="I546" s="14"/>
      <c r="J546" s="14"/>
      <c r="K546" s="14"/>
      <c r="L546" s="14"/>
      <c r="M546" s="14"/>
    </row>
    <row r="547" spans="5:13" s="11" customFormat="1" x14ac:dyDescent="0.3">
      <c r="E547" s="14"/>
      <c r="F547" s="14"/>
      <c r="G547" s="14"/>
      <c r="H547" s="14"/>
      <c r="I547" s="14"/>
      <c r="J547" s="14"/>
      <c r="K547" s="14"/>
      <c r="L547" s="14"/>
      <c r="M547" s="14"/>
    </row>
    <row r="548" spans="5:13" s="11" customFormat="1" x14ac:dyDescent="0.3">
      <c r="E548" s="14"/>
      <c r="F548" s="14"/>
      <c r="G548" s="14"/>
      <c r="H548" s="14"/>
      <c r="I548" s="14"/>
      <c r="J548" s="14"/>
      <c r="K548" s="14"/>
      <c r="L548" s="14"/>
      <c r="M548" s="14"/>
    </row>
    <row r="549" spans="5:13" s="11" customFormat="1" x14ac:dyDescent="0.3">
      <c r="E549" s="14"/>
      <c r="F549" s="14"/>
      <c r="G549" s="14"/>
      <c r="H549" s="14"/>
      <c r="I549" s="14"/>
      <c r="J549" s="14"/>
      <c r="K549" s="14"/>
      <c r="L549" s="14"/>
      <c r="M549" s="14"/>
    </row>
    <row r="550" spans="5:13" s="11" customFormat="1" x14ac:dyDescent="0.3">
      <c r="E550" s="14"/>
      <c r="F550" s="14"/>
      <c r="G550" s="14"/>
      <c r="H550" s="14"/>
      <c r="I550" s="14"/>
      <c r="J550" s="14"/>
      <c r="K550" s="14"/>
      <c r="L550" s="14"/>
      <c r="M550" s="14"/>
    </row>
    <row r="551" spans="5:13" s="11" customFormat="1" x14ac:dyDescent="0.3">
      <c r="E551" s="14"/>
      <c r="F551" s="14"/>
      <c r="G551" s="14"/>
      <c r="H551" s="14"/>
      <c r="I551" s="14"/>
      <c r="J551" s="14"/>
      <c r="K551" s="14"/>
      <c r="L551" s="14"/>
      <c r="M551" s="14"/>
    </row>
    <row r="552" spans="5:13" s="11" customFormat="1" x14ac:dyDescent="0.3">
      <c r="E552" s="14"/>
      <c r="F552" s="14"/>
      <c r="G552" s="14"/>
      <c r="H552" s="14"/>
      <c r="I552" s="14"/>
      <c r="J552" s="14"/>
      <c r="K552" s="14"/>
      <c r="L552" s="14"/>
      <c r="M552" s="14"/>
    </row>
    <row r="553" spans="5:13" s="11" customFormat="1" x14ac:dyDescent="0.3">
      <c r="E553" s="14"/>
      <c r="F553" s="14"/>
      <c r="G553" s="14"/>
      <c r="H553" s="14"/>
      <c r="I553" s="14"/>
      <c r="J553" s="14"/>
      <c r="K553" s="14"/>
      <c r="L553" s="14"/>
      <c r="M553" s="14"/>
    </row>
    <row r="554" spans="5:13" s="11" customFormat="1" x14ac:dyDescent="0.3">
      <c r="E554" s="14"/>
      <c r="F554" s="14"/>
      <c r="G554" s="14"/>
      <c r="H554" s="14"/>
      <c r="I554" s="14"/>
      <c r="J554" s="14"/>
      <c r="K554" s="14"/>
      <c r="L554" s="14"/>
      <c r="M554" s="14"/>
    </row>
    <row r="555" spans="5:13" s="11" customFormat="1" x14ac:dyDescent="0.3">
      <c r="E555" s="14"/>
      <c r="F555" s="14"/>
      <c r="G555" s="14"/>
      <c r="H555" s="14"/>
      <c r="I555" s="14"/>
      <c r="J555" s="14"/>
      <c r="K555" s="14"/>
      <c r="L555" s="14"/>
      <c r="M555" s="14"/>
    </row>
    <row r="556" spans="5:13" s="11" customFormat="1" x14ac:dyDescent="0.3">
      <c r="E556" s="14"/>
      <c r="F556" s="14"/>
      <c r="G556" s="14"/>
      <c r="H556" s="14"/>
      <c r="I556" s="14"/>
      <c r="J556" s="14"/>
      <c r="K556" s="14"/>
      <c r="L556" s="14"/>
      <c r="M556" s="14"/>
    </row>
    <row r="557" spans="5:13" s="11" customFormat="1" x14ac:dyDescent="0.3">
      <c r="E557" s="14"/>
      <c r="F557" s="14"/>
      <c r="G557" s="14"/>
      <c r="H557" s="14"/>
      <c r="I557" s="14"/>
      <c r="J557" s="14"/>
      <c r="K557" s="14"/>
      <c r="L557" s="14"/>
      <c r="M557" s="14"/>
    </row>
    <row r="558" spans="5:13" s="11" customFormat="1" x14ac:dyDescent="0.3">
      <c r="E558" s="14"/>
      <c r="F558" s="14"/>
      <c r="G558" s="14"/>
      <c r="H558" s="14"/>
      <c r="I558" s="14"/>
      <c r="J558" s="14"/>
      <c r="K558" s="14"/>
      <c r="L558" s="14"/>
      <c r="M558" s="14"/>
    </row>
    <row r="559" spans="5:13" s="11" customFormat="1" x14ac:dyDescent="0.3">
      <c r="E559" s="14"/>
      <c r="F559" s="14"/>
      <c r="G559" s="14"/>
      <c r="H559" s="14"/>
      <c r="I559" s="14"/>
      <c r="J559" s="14"/>
      <c r="K559" s="14"/>
      <c r="L559" s="14"/>
      <c r="M559" s="14"/>
    </row>
    <row r="560" spans="5:13" s="11" customFormat="1" x14ac:dyDescent="0.3">
      <c r="E560" s="14"/>
      <c r="F560" s="14"/>
      <c r="G560" s="14"/>
      <c r="H560" s="14"/>
      <c r="I560" s="14"/>
      <c r="J560" s="14"/>
      <c r="K560" s="14"/>
      <c r="L560" s="14"/>
      <c r="M560" s="14"/>
    </row>
    <row r="561" spans="5:13" s="11" customFormat="1" x14ac:dyDescent="0.3">
      <c r="E561" s="14"/>
      <c r="F561" s="14"/>
      <c r="G561" s="14"/>
      <c r="H561" s="14"/>
      <c r="I561" s="14"/>
      <c r="J561" s="14"/>
      <c r="K561" s="14"/>
      <c r="L561" s="14"/>
      <c r="M561" s="14"/>
    </row>
    <row r="562" spans="5:13" s="11" customFormat="1" x14ac:dyDescent="0.3">
      <c r="E562" s="14"/>
      <c r="F562" s="14"/>
      <c r="G562" s="14"/>
      <c r="H562" s="14"/>
      <c r="I562" s="14"/>
      <c r="J562" s="14"/>
      <c r="K562" s="14"/>
      <c r="L562" s="14"/>
      <c r="M562" s="14"/>
    </row>
    <row r="563" spans="5:13" s="11" customFormat="1" x14ac:dyDescent="0.3">
      <c r="E563" s="14"/>
      <c r="F563" s="14"/>
      <c r="G563" s="14"/>
      <c r="H563" s="14"/>
      <c r="I563" s="14"/>
      <c r="J563" s="14"/>
      <c r="K563" s="14"/>
      <c r="L563" s="14"/>
      <c r="M563" s="14"/>
    </row>
    <row r="564" spans="5:13" s="11" customFormat="1" x14ac:dyDescent="0.3">
      <c r="E564" s="14"/>
      <c r="F564" s="14"/>
      <c r="G564" s="14"/>
      <c r="H564" s="14"/>
      <c r="I564" s="14"/>
      <c r="J564" s="14"/>
      <c r="K564" s="14"/>
      <c r="L564" s="14"/>
      <c r="M564" s="14"/>
    </row>
    <row r="565" spans="5:13" s="11" customFormat="1" x14ac:dyDescent="0.3">
      <c r="E565" s="14"/>
      <c r="F565" s="14"/>
      <c r="G565" s="14"/>
      <c r="H565" s="14"/>
      <c r="I565" s="14"/>
      <c r="J565" s="14"/>
      <c r="K565" s="14"/>
      <c r="L565" s="14"/>
      <c r="M565" s="14"/>
    </row>
    <row r="566" spans="5:13" s="11" customFormat="1" x14ac:dyDescent="0.3">
      <c r="E566" s="14"/>
      <c r="F566" s="14"/>
      <c r="G566" s="14"/>
      <c r="H566" s="14"/>
      <c r="I566" s="14"/>
      <c r="J566" s="14"/>
      <c r="K566" s="14"/>
      <c r="L566" s="14"/>
      <c r="M566" s="14"/>
    </row>
    <row r="567" spans="5:13" s="11" customFormat="1" x14ac:dyDescent="0.3">
      <c r="E567" s="14"/>
      <c r="F567" s="14"/>
      <c r="G567" s="14"/>
      <c r="H567" s="14"/>
      <c r="I567" s="14"/>
      <c r="J567" s="14"/>
      <c r="K567" s="14"/>
      <c r="L567" s="14"/>
      <c r="M567" s="14"/>
    </row>
    <row r="568" spans="5:13" s="11" customFormat="1" x14ac:dyDescent="0.3">
      <c r="E568" s="14"/>
      <c r="F568" s="14"/>
      <c r="G568" s="14"/>
      <c r="H568" s="14"/>
      <c r="I568" s="14"/>
      <c r="J568" s="14"/>
      <c r="K568" s="14"/>
      <c r="L568" s="14"/>
      <c r="M568" s="14"/>
    </row>
    <row r="569" spans="5:13" s="11" customFormat="1" x14ac:dyDescent="0.3">
      <c r="E569" s="14"/>
      <c r="F569" s="14"/>
      <c r="G569" s="14"/>
      <c r="H569" s="14"/>
      <c r="I569" s="14"/>
      <c r="J569" s="14"/>
      <c r="K569" s="14"/>
      <c r="L569" s="14"/>
      <c r="M569" s="14"/>
    </row>
    <row r="570" spans="5:13" s="11" customFormat="1" x14ac:dyDescent="0.3">
      <c r="E570" s="14"/>
      <c r="F570" s="14"/>
      <c r="G570" s="14"/>
      <c r="H570" s="14"/>
      <c r="I570" s="14"/>
      <c r="J570" s="14"/>
      <c r="K570" s="14"/>
      <c r="L570" s="14"/>
      <c r="M570" s="14"/>
    </row>
    <row r="571" spans="5:13" s="11" customFormat="1" x14ac:dyDescent="0.3">
      <c r="E571" s="14"/>
      <c r="F571" s="14"/>
      <c r="G571" s="14"/>
      <c r="H571" s="14"/>
      <c r="I571" s="14"/>
      <c r="J571" s="14"/>
      <c r="K571" s="14"/>
      <c r="L571" s="14"/>
      <c r="M571" s="14"/>
    </row>
    <row r="572" spans="5:13" s="11" customFormat="1" x14ac:dyDescent="0.3">
      <c r="E572" s="14"/>
      <c r="F572" s="14"/>
      <c r="G572" s="14"/>
      <c r="H572" s="14"/>
      <c r="I572" s="14"/>
      <c r="J572" s="14"/>
      <c r="K572" s="14"/>
      <c r="L572" s="14"/>
      <c r="M572" s="14"/>
    </row>
    <row r="573" spans="5:13" s="11" customFormat="1" x14ac:dyDescent="0.3">
      <c r="E573" s="14"/>
      <c r="F573" s="14"/>
      <c r="G573" s="14"/>
      <c r="H573" s="14"/>
      <c r="I573" s="14"/>
      <c r="J573" s="14"/>
      <c r="K573" s="14"/>
      <c r="L573" s="14"/>
      <c r="M573" s="14"/>
    </row>
    <row r="574" spans="5:13" s="11" customFormat="1" x14ac:dyDescent="0.3">
      <c r="E574" s="14"/>
      <c r="F574" s="14"/>
      <c r="G574" s="14"/>
      <c r="H574" s="14"/>
      <c r="I574" s="14"/>
      <c r="J574" s="14"/>
      <c r="K574" s="14"/>
      <c r="L574" s="14"/>
      <c r="M574" s="14"/>
    </row>
    <row r="575" spans="5:13" s="11" customFormat="1" x14ac:dyDescent="0.3">
      <c r="E575" s="14"/>
      <c r="F575" s="14"/>
      <c r="G575" s="14"/>
      <c r="H575" s="14"/>
      <c r="I575" s="14"/>
      <c r="J575" s="14"/>
      <c r="K575" s="14"/>
      <c r="L575" s="14"/>
      <c r="M575" s="14"/>
    </row>
    <row r="576" spans="5:13" s="11" customFormat="1" x14ac:dyDescent="0.3">
      <c r="E576" s="14"/>
      <c r="F576" s="14"/>
      <c r="G576" s="14"/>
      <c r="H576" s="14"/>
      <c r="I576" s="14"/>
      <c r="J576" s="14"/>
      <c r="K576" s="14"/>
      <c r="L576" s="14"/>
      <c r="M576" s="14"/>
    </row>
    <row r="577" spans="5:13" s="11" customFormat="1" x14ac:dyDescent="0.3">
      <c r="E577" s="14"/>
      <c r="F577" s="14"/>
      <c r="G577" s="14"/>
      <c r="H577" s="14"/>
      <c r="I577" s="14"/>
      <c r="J577" s="14"/>
      <c r="K577" s="14"/>
      <c r="L577" s="14"/>
      <c r="M577" s="14"/>
    </row>
    <row r="578" spans="5:13" s="11" customFormat="1" x14ac:dyDescent="0.3">
      <c r="E578" s="14"/>
      <c r="F578" s="14"/>
      <c r="G578" s="14"/>
      <c r="H578" s="14"/>
      <c r="I578" s="14"/>
      <c r="J578" s="14"/>
      <c r="K578" s="14"/>
      <c r="L578" s="14"/>
      <c r="M578" s="14"/>
    </row>
    <row r="579" spans="5:13" s="11" customFormat="1" x14ac:dyDescent="0.3">
      <c r="E579" s="14"/>
      <c r="F579" s="14"/>
      <c r="G579" s="14"/>
      <c r="H579" s="14"/>
      <c r="I579" s="14"/>
      <c r="J579" s="14"/>
      <c r="K579" s="14"/>
      <c r="L579" s="14"/>
      <c r="M579" s="14"/>
    </row>
    <row r="580" spans="5:13" s="11" customFormat="1" x14ac:dyDescent="0.3">
      <c r="E580" s="14"/>
      <c r="F580" s="14"/>
      <c r="G580" s="14"/>
      <c r="H580" s="14"/>
      <c r="I580" s="14"/>
      <c r="J580" s="14"/>
      <c r="K580" s="14"/>
      <c r="L580" s="14"/>
      <c r="M580" s="14"/>
    </row>
    <row r="581" spans="5:13" s="11" customFormat="1" x14ac:dyDescent="0.3">
      <c r="E581" s="14"/>
      <c r="F581" s="14"/>
      <c r="G581" s="14"/>
      <c r="H581" s="14"/>
      <c r="I581" s="14"/>
      <c r="J581" s="14"/>
      <c r="K581" s="14"/>
      <c r="L581" s="14"/>
      <c r="M581" s="14"/>
    </row>
    <row r="582" spans="5:13" s="11" customFormat="1" x14ac:dyDescent="0.3">
      <c r="E582" s="14"/>
      <c r="F582" s="14"/>
      <c r="G582" s="14"/>
      <c r="H582" s="14"/>
      <c r="I582" s="14"/>
      <c r="J582" s="14"/>
      <c r="K582" s="14"/>
      <c r="L582" s="14"/>
      <c r="M582" s="14"/>
    </row>
    <row r="583" spans="5:13" s="11" customFormat="1" x14ac:dyDescent="0.3">
      <c r="E583" s="14"/>
      <c r="F583" s="14"/>
      <c r="G583" s="14"/>
      <c r="H583" s="14"/>
      <c r="I583" s="14"/>
      <c r="J583" s="14"/>
      <c r="K583" s="14"/>
      <c r="L583" s="14"/>
      <c r="M583" s="14"/>
    </row>
    <row r="584" spans="5:13" s="11" customFormat="1" x14ac:dyDescent="0.3">
      <c r="E584" s="14"/>
      <c r="F584" s="14"/>
      <c r="G584" s="14"/>
      <c r="H584" s="14"/>
      <c r="I584" s="14"/>
      <c r="J584" s="14"/>
      <c r="K584" s="14"/>
      <c r="L584" s="14"/>
      <c r="M584" s="14"/>
    </row>
    <row r="585" spans="5:13" s="11" customFormat="1" x14ac:dyDescent="0.3">
      <c r="E585" s="14"/>
      <c r="F585" s="14"/>
      <c r="G585" s="14"/>
      <c r="H585" s="14"/>
      <c r="I585" s="14"/>
      <c r="J585" s="14"/>
      <c r="K585" s="14"/>
      <c r="L585" s="14"/>
      <c r="M585" s="14"/>
    </row>
    <row r="586" spans="5:13" s="11" customFormat="1" x14ac:dyDescent="0.3">
      <c r="E586" s="14"/>
      <c r="F586" s="14"/>
      <c r="G586" s="14"/>
      <c r="H586" s="14"/>
      <c r="I586" s="14"/>
      <c r="J586" s="14"/>
      <c r="K586" s="14"/>
      <c r="L586" s="14"/>
      <c r="M586" s="14"/>
    </row>
    <row r="587" spans="5:13" s="11" customFormat="1" x14ac:dyDescent="0.3">
      <c r="E587" s="14"/>
      <c r="F587" s="14"/>
      <c r="G587" s="14"/>
      <c r="H587" s="14"/>
      <c r="I587" s="14"/>
      <c r="J587" s="14"/>
      <c r="K587" s="14"/>
      <c r="L587" s="14"/>
      <c r="M587" s="14"/>
    </row>
    <row r="588" spans="5:13" s="11" customFormat="1" x14ac:dyDescent="0.3">
      <c r="E588" s="14"/>
      <c r="F588" s="14"/>
      <c r="G588" s="14"/>
      <c r="H588" s="14"/>
      <c r="I588" s="14"/>
      <c r="J588" s="14"/>
      <c r="K588" s="14"/>
      <c r="L588" s="14"/>
      <c r="M588" s="14"/>
    </row>
    <row r="589" spans="5:13" s="11" customFormat="1" x14ac:dyDescent="0.3">
      <c r="E589" s="14"/>
      <c r="F589" s="14"/>
      <c r="G589" s="14"/>
      <c r="H589" s="14"/>
      <c r="I589" s="14"/>
      <c r="J589" s="14"/>
      <c r="K589" s="14"/>
      <c r="L589" s="14"/>
      <c r="M589" s="14"/>
    </row>
    <row r="590" spans="5:13" s="11" customFormat="1" x14ac:dyDescent="0.3">
      <c r="E590" s="14"/>
      <c r="F590" s="14"/>
      <c r="G590" s="14"/>
      <c r="H590" s="14"/>
      <c r="I590" s="14"/>
      <c r="J590" s="14"/>
      <c r="K590" s="14"/>
      <c r="L590" s="14"/>
      <c r="M590" s="14"/>
    </row>
    <row r="591" spans="5:13" s="11" customFormat="1" x14ac:dyDescent="0.3">
      <c r="E591" s="14"/>
      <c r="F591" s="14"/>
      <c r="G591" s="14"/>
      <c r="H591" s="14"/>
      <c r="I591" s="14"/>
      <c r="J591" s="14"/>
      <c r="K591" s="14"/>
      <c r="L591" s="14"/>
      <c r="M591" s="14"/>
    </row>
    <row r="592" spans="5:13" s="11" customFormat="1" x14ac:dyDescent="0.3">
      <c r="E592" s="14"/>
      <c r="F592" s="14"/>
      <c r="G592" s="14"/>
      <c r="H592" s="14"/>
      <c r="I592" s="14"/>
      <c r="J592" s="14"/>
      <c r="K592" s="14"/>
      <c r="L592" s="14"/>
      <c r="M592" s="14"/>
    </row>
    <row r="593" spans="2:13" s="11" customFormat="1" x14ac:dyDescent="0.3">
      <c r="E593" s="14"/>
      <c r="F593" s="14"/>
      <c r="G593" s="14"/>
      <c r="H593" s="14"/>
      <c r="I593" s="14"/>
      <c r="J593" s="14"/>
      <c r="K593" s="14"/>
      <c r="L593" s="14"/>
      <c r="M593" s="14"/>
    </row>
    <row r="594" spans="2:13" s="11" customFormat="1" x14ac:dyDescent="0.3">
      <c r="E594" s="14"/>
      <c r="F594" s="14"/>
      <c r="G594" s="14"/>
      <c r="H594" s="14"/>
      <c r="I594" s="14"/>
      <c r="J594" s="14"/>
      <c r="K594" s="14"/>
      <c r="L594" s="14"/>
      <c r="M594" s="14"/>
    </row>
    <row r="595" spans="2:13" s="11" customFormat="1" x14ac:dyDescent="0.3">
      <c r="E595" s="14"/>
      <c r="F595" s="14"/>
      <c r="G595" s="14"/>
      <c r="H595" s="14"/>
      <c r="I595" s="14"/>
      <c r="J595" s="14"/>
      <c r="K595" s="14"/>
      <c r="L595" s="14"/>
      <c r="M595" s="14"/>
    </row>
    <row r="596" spans="2:13" s="11" customFormat="1" x14ac:dyDescent="0.3">
      <c r="E596" s="14"/>
      <c r="F596" s="14"/>
      <c r="G596" s="14"/>
      <c r="H596" s="14"/>
      <c r="I596" s="14"/>
      <c r="J596" s="14"/>
      <c r="K596" s="14"/>
      <c r="L596" s="14"/>
      <c r="M596" s="14"/>
    </row>
    <row r="597" spans="2:13" s="11" customFormat="1" x14ac:dyDescent="0.3">
      <c r="E597" s="14"/>
      <c r="F597" s="14"/>
      <c r="G597" s="14"/>
      <c r="H597" s="14"/>
      <c r="I597" s="14"/>
      <c r="J597" s="14"/>
      <c r="K597" s="14"/>
      <c r="L597" s="14"/>
      <c r="M597" s="14"/>
    </row>
    <row r="598" spans="2:13" s="11" customFormat="1" x14ac:dyDescent="0.3">
      <c r="E598" s="14"/>
      <c r="F598" s="14"/>
      <c r="G598" s="14"/>
      <c r="H598" s="14"/>
      <c r="I598" s="14"/>
      <c r="J598" s="14"/>
      <c r="K598" s="14"/>
      <c r="L598" s="14"/>
      <c r="M598" s="14"/>
    </row>
    <row r="599" spans="2:13" s="11" customFormat="1" x14ac:dyDescent="0.3">
      <c r="E599" s="14"/>
      <c r="F599" s="14"/>
      <c r="G599" s="14"/>
      <c r="H599" s="14"/>
      <c r="I599" s="14"/>
      <c r="J599" s="14"/>
      <c r="K599" s="14"/>
      <c r="L599" s="14"/>
      <c r="M599" s="14"/>
    </row>
    <row r="600" spans="2:13" s="11" customFormat="1" x14ac:dyDescent="0.3">
      <c r="E600" s="14"/>
      <c r="F600" s="14"/>
      <c r="G600" s="14"/>
      <c r="H600" s="14"/>
      <c r="I600" s="14"/>
      <c r="J600" s="14"/>
      <c r="K600" s="14"/>
      <c r="L600" s="14"/>
      <c r="M600" s="14"/>
    </row>
    <row r="601" spans="2:13" s="11" customFormat="1" x14ac:dyDescent="0.3">
      <c r="E601" s="14"/>
      <c r="F601" s="14"/>
      <c r="G601" s="14"/>
      <c r="H601" s="14"/>
      <c r="I601" s="14"/>
      <c r="J601" s="14"/>
      <c r="K601" s="14"/>
      <c r="L601" s="14"/>
      <c r="M601" s="14"/>
    </row>
    <row r="602" spans="2:13" s="11" customFormat="1" x14ac:dyDescent="0.3">
      <c r="E602" s="14"/>
      <c r="F602" s="14"/>
      <c r="G602" s="14"/>
      <c r="H602" s="14"/>
      <c r="I602" s="14"/>
      <c r="J602" s="14"/>
      <c r="K602" s="14"/>
      <c r="L602" s="14"/>
      <c r="M602" s="14"/>
    </row>
    <row r="603" spans="2:13" s="11" customFormat="1" x14ac:dyDescent="0.3">
      <c r="E603" s="14"/>
      <c r="F603" s="14"/>
      <c r="G603" s="14"/>
      <c r="H603" s="14"/>
      <c r="I603" s="14"/>
      <c r="J603" s="14"/>
      <c r="K603" s="14"/>
      <c r="L603" s="14"/>
      <c r="M603" s="14"/>
    </row>
    <row r="604" spans="2:13" s="11" customFormat="1" x14ac:dyDescent="0.3">
      <c r="E604" s="14"/>
      <c r="F604" s="14"/>
      <c r="G604" s="14"/>
      <c r="H604" s="14"/>
      <c r="I604" s="14"/>
      <c r="J604" s="14"/>
      <c r="K604" s="14"/>
      <c r="L604" s="14"/>
      <c r="M604" s="14"/>
    </row>
    <row r="605" spans="2:13" s="11" customFormat="1" x14ac:dyDescent="0.3">
      <c r="E605" s="14"/>
      <c r="F605" s="14"/>
      <c r="G605" s="14"/>
      <c r="H605" s="14"/>
      <c r="I605" s="14"/>
      <c r="J605" s="14"/>
      <c r="K605" s="14"/>
      <c r="L605" s="14"/>
      <c r="M605" s="14"/>
    </row>
    <row r="606" spans="2:13" s="11" customFormat="1" x14ac:dyDescent="0.3">
      <c r="E606" s="14"/>
      <c r="F606" s="14"/>
      <c r="G606" s="14"/>
      <c r="H606" s="14"/>
      <c r="I606" s="14"/>
      <c r="J606" s="14"/>
      <c r="K606" s="14"/>
      <c r="L606" s="14"/>
      <c r="M606" s="14"/>
    </row>
    <row r="607" spans="2:13" s="11" customFormat="1" x14ac:dyDescent="0.3">
      <c r="E607" s="14"/>
      <c r="F607" s="14"/>
      <c r="G607" s="14"/>
      <c r="H607" s="14"/>
      <c r="I607" s="14"/>
      <c r="J607" s="14"/>
      <c r="K607" s="14"/>
      <c r="L607" s="14"/>
      <c r="M607" s="14"/>
    </row>
    <row r="608" spans="2:13" s="11" customFormat="1" x14ac:dyDescent="0.3">
      <c r="B608" s="66"/>
      <c r="C608" s="66"/>
      <c r="D608" s="66"/>
      <c r="E608" s="67"/>
      <c r="F608" s="67"/>
      <c r="G608" s="67"/>
      <c r="H608" s="67"/>
      <c r="I608" s="67"/>
      <c r="J608" s="67"/>
      <c r="K608" s="105"/>
      <c r="L608" s="105"/>
      <c r="M608" s="105"/>
    </row>
    <row r="609" spans="2:13" s="11" customFormat="1" x14ac:dyDescent="0.3">
      <c r="B609" s="66"/>
      <c r="C609" s="66"/>
      <c r="D609" s="66"/>
      <c r="E609" s="67"/>
      <c r="F609" s="67"/>
      <c r="G609" s="67"/>
      <c r="H609" s="67"/>
      <c r="I609" s="67"/>
      <c r="J609" s="67"/>
      <c r="K609" s="105"/>
      <c r="L609" s="105"/>
      <c r="M609" s="105"/>
    </row>
    <row r="610" spans="2:13" s="11" customFormat="1" x14ac:dyDescent="0.3">
      <c r="B610" s="66"/>
      <c r="C610" s="66"/>
      <c r="D610" s="66"/>
      <c r="E610" s="67"/>
      <c r="F610" s="67"/>
      <c r="G610" s="67"/>
      <c r="H610" s="67"/>
      <c r="I610" s="67"/>
      <c r="J610" s="67"/>
      <c r="K610" s="105"/>
      <c r="L610" s="105"/>
      <c r="M610" s="105"/>
    </row>
    <row r="611" spans="2:13" s="11" customFormat="1" x14ac:dyDescent="0.3">
      <c r="B611" s="66"/>
      <c r="C611" s="66"/>
      <c r="D611" s="66"/>
      <c r="E611" s="67"/>
      <c r="F611" s="67"/>
      <c r="G611" s="67"/>
      <c r="H611" s="67"/>
      <c r="I611" s="67"/>
      <c r="J611" s="67"/>
      <c r="K611" s="105"/>
      <c r="L611" s="105"/>
      <c r="M611" s="105"/>
    </row>
    <row r="612" spans="2:13" s="11" customFormat="1" x14ac:dyDescent="0.3">
      <c r="B612" s="66"/>
      <c r="C612" s="66"/>
      <c r="D612" s="66"/>
      <c r="E612" s="67"/>
      <c r="F612" s="67"/>
      <c r="G612" s="67"/>
      <c r="H612" s="67"/>
      <c r="I612" s="67"/>
      <c r="J612" s="67"/>
      <c r="K612" s="105"/>
      <c r="L612" s="105"/>
      <c r="M612" s="105"/>
    </row>
    <row r="613" spans="2:13" s="11" customFormat="1" x14ac:dyDescent="0.3">
      <c r="B613" s="66"/>
      <c r="C613" s="66"/>
      <c r="D613" s="66"/>
      <c r="E613" s="67"/>
      <c r="F613" s="67"/>
      <c r="G613" s="67"/>
      <c r="H613" s="67"/>
      <c r="I613" s="67"/>
      <c r="J613" s="67"/>
      <c r="K613" s="105"/>
      <c r="L613" s="105"/>
      <c r="M613" s="105"/>
    </row>
    <row r="614" spans="2:13" s="11" customFormat="1" x14ac:dyDescent="0.3">
      <c r="B614" s="66"/>
      <c r="C614" s="66"/>
      <c r="D614" s="66"/>
      <c r="E614" s="67"/>
      <c r="F614" s="67"/>
      <c r="G614" s="67"/>
      <c r="H614" s="67"/>
      <c r="I614" s="67"/>
      <c r="J614" s="67"/>
      <c r="K614" s="105"/>
      <c r="L614" s="105"/>
      <c r="M614" s="105"/>
    </row>
    <row r="615" spans="2:13" s="11" customFormat="1" x14ac:dyDescent="0.3">
      <c r="B615" s="66"/>
      <c r="C615" s="66"/>
      <c r="D615" s="66"/>
      <c r="E615" s="67"/>
      <c r="F615" s="67"/>
      <c r="G615" s="67"/>
      <c r="H615" s="67"/>
      <c r="I615" s="67"/>
      <c r="J615" s="67"/>
      <c r="K615" s="105"/>
      <c r="L615" s="105"/>
      <c r="M615" s="105"/>
    </row>
    <row r="616" spans="2:13" s="11" customFormat="1" x14ac:dyDescent="0.3">
      <c r="B616" s="66"/>
      <c r="C616" s="66"/>
      <c r="D616" s="66"/>
      <c r="E616" s="67"/>
      <c r="F616" s="67"/>
      <c r="G616" s="67"/>
      <c r="H616" s="67"/>
      <c r="I616" s="67"/>
      <c r="J616" s="67"/>
      <c r="K616" s="105"/>
      <c r="L616" s="105"/>
      <c r="M616" s="105"/>
    </row>
    <row r="617" spans="2:13" s="11" customFormat="1" x14ac:dyDescent="0.3">
      <c r="B617" s="66"/>
      <c r="C617" s="66"/>
      <c r="D617" s="66"/>
      <c r="E617" s="67"/>
      <c r="F617" s="67"/>
      <c r="G617" s="67"/>
      <c r="H617" s="67"/>
      <c r="I617" s="67"/>
      <c r="J617" s="67"/>
      <c r="K617" s="105"/>
      <c r="L617" s="105"/>
      <c r="M617" s="105"/>
    </row>
  </sheetData>
  <mergeCells count="7">
    <mergeCell ref="B114:J114"/>
    <mergeCell ref="C86:D86"/>
    <mergeCell ref="B4:J4"/>
    <mergeCell ref="B43:J43"/>
    <mergeCell ref="B95:J95"/>
    <mergeCell ref="B39:J39"/>
    <mergeCell ref="C85:D85"/>
  </mergeCells>
  <printOptions horizontalCentered="1"/>
  <pageMargins left="0.5" right="0.5" top="0.5" bottom="0.75" header="0.3" footer="0.3"/>
  <pageSetup scale="89" orientation="portrait" horizontalDpi="4294967292" verticalDpi="4294967292"/>
  <headerFooter>
    <oddFooter>&amp;LIntel Corporation Ratios &amp; Financial Statements&amp;RCynthia Kenyon and Michael Davis_x000D_FIN 135, September 23, 2011</oddFooter>
  </headerFooter>
  <rowBreaks count="2" manualBreakCount="2">
    <brk id="37" min="1" max="8" man="1"/>
    <brk id="93" min="1" max="8"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FE3A4-15E2-42E7-A8E5-84E67493FAE4}">
  <sheetPr>
    <tabColor theme="3" tint="-0.249977111117893"/>
  </sheetPr>
  <dimension ref="A1:AO680"/>
  <sheetViews>
    <sheetView tabSelected="1" zoomScale="70" zoomScaleNormal="70" zoomScalePageLayoutView="150" workbookViewId="0">
      <selection activeCell="S5" sqref="S5"/>
    </sheetView>
  </sheetViews>
  <sheetFormatPr defaultColWidth="8.6328125" defaultRowHeight="13" x14ac:dyDescent="0.3"/>
  <cols>
    <col min="1" max="1" width="2.08984375" style="11" customWidth="1"/>
    <col min="2" max="2" width="3.08984375" style="2" customWidth="1"/>
    <col min="3" max="3" width="3.36328125" style="2" customWidth="1"/>
    <col min="4" max="4" width="56.90625" style="2" customWidth="1"/>
    <col min="5" max="5" width="12.08984375" style="4" bestFit="1" customWidth="1"/>
    <col min="6" max="6" width="5.6328125" style="4" customWidth="1"/>
    <col min="7" max="7" width="13.453125" style="4" bestFit="1" customWidth="1"/>
    <col min="8" max="8" width="4.6328125" style="4" customWidth="1"/>
    <col min="9" max="9" width="12.90625" style="4" bestFit="1" customWidth="1"/>
    <col min="10" max="10" width="4.6328125" style="4" customWidth="1"/>
    <col min="11" max="11" width="12.08984375" style="11" bestFit="1" customWidth="1"/>
    <col min="12" max="12" width="7.90625" style="11" customWidth="1"/>
    <col min="13" max="13" width="12.08984375" style="11" bestFit="1" customWidth="1"/>
    <col min="14" max="41" width="8.6328125" style="11"/>
    <col min="42" max="16384" width="8.6328125" style="2"/>
  </cols>
  <sheetData>
    <row r="1" spans="1:41" ht="13.5" thickTop="1" x14ac:dyDescent="0.3">
      <c r="B1" s="59"/>
      <c r="C1" s="60"/>
      <c r="D1" s="60"/>
      <c r="E1" s="61"/>
      <c r="F1" s="61"/>
      <c r="G1" s="61"/>
      <c r="H1" s="61"/>
      <c r="I1" s="61"/>
      <c r="J1" s="61"/>
      <c r="K1" s="61"/>
      <c r="L1" s="61"/>
      <c r="M1" s="61"/>
      <c r="N1" s="61"/>
    </row>
    <row r="2" spans="1:41" s="7" customFormat="1" ht="23.5" x14ac:dyDescent="0.55000000000000004">
      <c r="A2" s="10"/>
      <c r="B2" s="43" t="s">
        <v>61</v>
      </c>
      <c r="C2" s="43"/>
      <c r="D2" s="43"/>
      <c r="E2" s="44"/>
      <c r="F2" s="44"/>
      <c r="G2" s="44"/>
      <c r="H2" s="44"/>
      <c r="I2" s="44"/>
      <c r="J2" s="44"/>
      <c r="K2" s="44"/>
      <c r="L2" s="44"/>
      <c r="M2" s="44"/>
      <c r="N2" s="44"/>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row>
    <row r="3" spans="1:41" s="7" customFormat="1" ht="24" thickBot="1" x14ac:dyDescent="0.6">
      <c r="A3" s="10"/>
      <c r="B3" s="62"/>
      <c r="C3" s="62"/>
      <c r="D3" s="62"/>
      <c r="E3" s="63"/>
      <c r="F3" s="63"/>
      <c r="G3" s="63"/>
      <c r="H3" s="63"/>
      <c r="I3" s="63"/>
      <c r="J3" s="63"/>
      <c r="K3" s="63"/>
      <c r="L3" s="63"/>
      <c r="M3" s="63"/>
      <c r="N3" s="63"/>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row>
    <row r="4" spans="1:41" s="11" customFormat="1" ht="14" thickTop="1" thickBot="1" x14ac:dyDescent="0.35">
      <c r="B4" s="45"/>
      <c r="E4" s="46"/>
      <c r="F4" s="46"/>
      <c r="G4" s="46"/>
      <c r="H4" s="46"/>
      <c r="I4" s="46"/>
    </row>
    <row r="5" spans="1:41" ht="13.5" thickTop="1" x14ac:dyDescent="0.3">
      <c r="B5" s="28"/>
      <c r="C5" s="28"/>
      <c r="D5" s="28"/>
      <c r="E5" s="29"/>
      <c r="F5" s="29"/>
      <c r="G5" s="29"/>
      <c r="H5" s="29"/>
      <c r="I5" s="29"/>
      <c r="J5" s="29"/>
      <c r="K5" s="29"/>
      <c r="L5" s="29"/>
      <c r="M5" s="29"/>
      <c r="N5" s="29"/>
    </row>
    <row r="6" spans="1:41" s="8" customFormat="1" ht="21" x14ac:dyDescent="0.5">
      <c r="A6" s="12"/>
      <c r="B6" s="30" t="s">
        <v>162</v>
      </c>
      <c r="C6" s="30"/>
      <c r="D6" s="30"/>
      <c r="E6" s="31"/>
      <c r="F6" s="31"/>
      <c r="G6" s="31"/>
      <c r="H6" s="31"/>
      <c r="I6" s="31"/>
      <c r="J6" s="31"/>
      <c r="K6" s="31"/>
      <c r="L6" s="31"/>
      <c r="M6" s="31"/>
      <c r="N6" s="31"/>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row>
    <row r="7" spans="1:41" ht="13.5" thickBot="1" x14ac:dyDescent="0.35">
      <c r="B7" s="20"/>
      <c r="C7" s="21"/>
      <c r="D7" s="21"/>
      <c r="E7" s="22"/>
      <c r="F7" s="22"/>
      <c r="G7" s="22"/>
      <c r="H7" s="22"/>
      <c r="I7" s="22"/>
      <c r="J7" s="22"/>
      <c r="K7" s="22"/>
      <c r="L7" s="22"/>
      <c r="M7" s="22"/>
      <c r="N7" s="22"/>
    </row>
    <row r="8" spans="1:41" s="1" customFormat="1" ht="13.5" thickTop="1" x14ac:dyDescent="0.3">
      <c r="A8" s="13"/>
      <c r="B8" s="32" t="s">
        <v>193</v>
      </c>
      <c r="C8" s="32"/>
      <c r="D8" s="32"/>
      <c r="E8" s="33"/>
      <c r="F8" s="33"/>
      <c r="G8" s="33"/>
      <c r="H8" s="33"/>
      <c r="I8" s="33"/>
      <c r="J8" s="33"/>
      <c r="K8" s="33"/>
      <c r="L8" s="33"/>
      <c r="M8" s="33"/>
      <c r="N8" s="3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row>
    <row r="9" spans="1:41" s="1" customFormat="1" x14ac:dyDescent="0.3">
      <c r="A9" s="13"/>
      <c r="B9" s="34" t="s">
        <v>194</v>
      </c>
      <c r="C9" s="32"/>
      <c r="D9" s="32"/>
      <c r="E9" s="155">
        <v>2019</v>
      </c>
      <c r="F9" s="25"/>
      <c r="G9" s="155">
        <v>2020</v>
      </c>
      <c r="H9" s="157"/>
      <c r="I9" s="155">
        <v>2021</v>
      </c>
      <c r="J9" s="157"/>
      <c r="K9" s="155">
        <v>2022</v>
      </c>
      <c r="L9" s="157"/>
      <c r="M9" s="155">
        <v>2023</v>
      </c>
      <c r="N9" s="157"/>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row>
    <row r="10" spans="1:41" ht="13.5" customHeight="1" x14ac:dyDescent="0.3">
      <c r="B10" s="50" t="s">
        <v>65</v>
      </c>
      <c r="C10" s="50"/>
      <c r="D10" s="50"/>
      <c r="E10" s="51"/>
      <c r="F10" s="51"/>
      <c r="G10" s="51"/>
      <c r="H10" s="51"/>
      <c r="I10" s="51"/>
      <c r="J10" s="51"/>
      <c r="K10" s="51"/>
      <c r="L10" s="51"/>
      <c r="M10" s="51"/>
      <c r="N10" s="51"/>
    </row>
    <row r="11" spans="1:41" x14ac:dyDescent="0.3">
      <c r="B11" s="23" t="s">
        <v>195</v>
      </c>
      <c r="C11" s="23"/>
      <c r="D11" s="23"/>
      <c r="E11" s="212"/>
      <c r="F11" s="212"/>
      <c r="G11" s="212"/>
      <c r="H11" s="212"/>
      <c r="I11" s="212"/>
      <c r="J11" s="212"/>
      <c r="K11" s="212"/>
      <c r="L11" s="212"/>
      <c r="M11" s="212"/>
      <c r="N11" s="35"/>
    </row>
    <row r="12" spans="1:41" x14ac:dyDescent="0.3">
      <c r="B12" s="23"/>
      <c r="C12" s="156" t="s">
        <v>196</v>
      </c>
      <c r="D12" s="23"/>
      <c r="E12" s="212">
        <v>2480026</v>
      </c>
      <c r="F12" s="213"/>
      <c r="G12" s="214">
        <v>3010233</v>
      </c>
      <c r="H12" s="212"/>
      <c r="I12" s="214">
        <v>3958715</v>
      </c>
      <c r="J12" s="212"/>
      <c r="K12" s="214">
        <v>4522203</v>
      </c>
      <c r="L12" s="212"/>
      <c r="M12" s="214">
        <v>3893084</v>
      </c>
      <c r="N12" s="35"/>
    </row>
    <row r="13" spans="1:41" x14ac:dyDescent="0.3">
      <c r="B13" s="23"/>
      <c r="C13" s="156" t="s">
        <v>197</v>
      </c>
      <c r="D13" s="23"/>
      <c r="E13" s="212">
        <v>178495</v>
      </c>
      <c r="F13" s="213"/>
      <c r="G13" s="215">
        <v>0</v>
      </c>
      <c r="H13" s="212"/>
      <c r="I13" s="215">
        <v>0</v>
      </c>
      <c r="J13" s="212"/>
      <c r="K13" s="215">
        <v>0</v>
      </c>
      <c r="L13" s="212"/>
      <c r="M13" s="215">
        <v>0</v>
      </c>
      <c r="N13" s="35"/>
    </row>
    <row r="14" spans="1:41" x14ac:dyDescent="0.3">
      <c r="B14" s="23"/>
      <c r="C14" s="156" t="s">
        <v>198</v>
      </c>
      <c r="D14" s="23"/>
      <c r="E14" s="215">
        <v>0</v>
      </c>
      <c r="F14" s="213"/>
      <c r="G14" s="214">
        <v>201425</v>
      </c>
      <c r="H14" s="212"/>
      <c r="I14" s="214">
        <v>210649</v>
      </c>
      <c r="J14" s="212"/>
      <c r="K14" s="214">
        <v>223833</v>
      </c>
      <c r="L14" s="212"/>
      <c r="M14" s="214">
        <v>187096</v>
      </c>
      <c r="N14" s="35"/>
    </row>
    <row r="15" spans="1:41" x14ac:dyDescent="0.3">
      <c r="B15" s="23"/>
      <c r="C15" s="156" t="s">
        <v>199</v>
      </c>
      <c r="D15" s="23"/>
      <c r="E15" s="212">
        <v>163900</v>
      </c>
      <c r="F15" s="213"/>
      <c r="G15" s="214">
        <v>163900</v>
      </c>
      <c r="H15" s="212"/>
      <c r="I15" s="214">
        <v>227400</v>
      </c>
      <c r="J15" s="212"/>
      <c r="K15" s="214">
        <v>227400</v>
      </c>
      <c r="L15" s="212"/>
      <c r="M15" s="214">
        <v>419699</v>
      </c>
      <c r="N15" s="35"/>
    </row>
    <row r="16" spans="1:41" x14ac:dyDescent="0.3">
      <c r="B16" s="23"/>
      <c r="C16" s="156" t="s">
        <v>200</v>
      </c>
      <c r="D16" s="23"/>
      <c r="E16" s="212">
        <v>11853</v>
      </c>
      <c r="F16" s="213"/>
      <c r="G16" s="214">
        <v>10425</v>
      </c>
      <c r="H16" s="212"/>
      <c r="I16" s="214">
        <v>13069</v>
      </c>
      <c r="J16" s="212"/>
      <c r="K16" s="214">
        <v>9359</v>
      </c>
      <c r="L16" s="212"/>
      <c r="M16" s="214">
        <v>3579</v>
      </c>
      <c r="N16" s="35"/>
    </row>
    <row r="17" spans="2:14" x14ac:dyDescent="0.3">
      <c r="B17" s="23"/>
      <c r="C17" s="156" t="s">
        <v>71</v>
      </c>
      <c r="D17" s="23"/>
      <c r="E17" s="212">
        <v>58472</v>
      </c>
      <c r="F17" s="213"/>
      <c r="G17" s="214">
        <v>19589</v>
      </c>
      <c r="H17" s="212"/>
      <c r="I17" s="214">
        <v>17073</v>
      </c>
      <c r="J17" s="212"/>
      <c r="K17" s="214">
        <v>15911</v>
      </c>
      <c r="L17" s="212"/>
      <c r="M17" s="214">
        <v>4583</v>
      </c>
      <c r="N17" s="35"/>
    </row>
    <row r="18" spans="2:14" x14ac:dyDescent="0.3">
      <c r="B18" s="23"/>
      <c r="C18" s="156" t="s">
        <v>201</v>
      </c>
      <c r="D18" s="23"/>
      <c r="E18" s="215">
        <v>0</v>
      </c>
      <c r="F18" s="213"/>
      <c r="G18" s="214">
        <v>28</v>
      </c>
      <c r="H18" s="212"/>
      <c r="I18" s="214">
        <v>574</v>
      </c>
      <c r="J18" s="212"/>
      <c r="K18" s="214">
        <v>1170</v>
      </c>
      <c r="L18" s="212"/>
      <c r="M18" s="214">
        <v>647</v>
      </c>
      <c r="N18" s="35"/>
    </row>
    <row r="19" spans="2:14" x14ac:dyDescent="0.3">
      <c r="B19" s="23"/>
      <c r="C19" s="156" t="s">
        <v>202</v>
      </c>
      <c r="D19" s="23"/>
      <c r="E19" s="212">
        <v>392</v>
      </c>
      <c r="F19" s="213"/>
      <c r="G19" s="214">
        <v>392</v>
      </c>
      <c r="H19" s="212"/>
      <c r="I19" s="214">
        <v>392</v>
      </c>
      <c r="J19" s="212"/>
      <c r="K19" s="214">
        <v>392</v>
      </c>
      <c r="L19" s="212"/>
      <c r="M19" s="214">
        <v>392</v>
      </c>
      <c r="N19" s="35"/>
    </row>
    <row r="20" spans="2:14" x14ac:dyDescent="0.3">
      <c r="B20" s="23"/>
      <c r="C20" s="2" t="s">
        <v>203</v>
      </c>
      <c r="D20" s="23"/>
      <c r="E20" s="215">
        <v>1015970</v>
      </c>
      <c r="F20" s="212"/>
      <c r="G20" s="214">
        <v>1012319</v>
      </c>
      <c r="H20" s="212"/>
      <c r="I20" s="214">
        <v>1008795</v>
      </c>
      <c r="J20" s="212"/>
      <c r="K20" s="214">
        <v>1005325</v>
      </c>
      <c r="L20" s="212"/>
      <c r="M20" s="214">
        <v>864465</v>
      </c>
      <c r="N20" s="35"/>
    </row>
    <row r="21" spans="2:14" x14ac:dyDescent="0.3">
      <c r="B21" s="32" t="s">
        <v>204</v>
      </c>
      <c r="C21" s="156"/>
      <c r="D21" s="23"/>
      <c r="E21" s="216">
        <f>SUM(E12:E20)</f>
        <v>3909108</v>
      </c>
      <c r="F21" s="212"/>
      <c r="G21" s="216">
        <f>SUM(G12:G20)</f>
        <v>4418311</v>
      </c>
      <c r="H21" s="212"/>
      <c r="I21" s="216">
        <f>SUM(I12:I20)</f>
        <v>5436667</v>
      </c>
      <c r="J21" s="212"/>
      <c r="K21" s="216">
        <f>SUM(K12:K20)</f>
        <v>6005593</v>
      </c>
      <c r="L21" s="212"/>
      <c r="M21" s="216">
        <f>SUM(M12:M20)</f>
        <v>5373545</v>
      </c>
      <c r="N21" s="35"/>
    </row>
    <row r="22" spans="2:14" x14ac:dyDescent="0.3">
      <c r="B22" s="23" t="s">
        <v>66</v>
      </c>
      <c r="C22" s="156"/>
      <c r="D22" s="23"/>
      <c r="E22" s="214"/>
      <c r="F22" s="212"/>
      <c r="G22" s="214"/>
      <c r="H22" s="212"/>
      <c r="I22" s="214"/>
      <c r="J22" s="212"/>
      <c r="K22" s="214"/>
      <c r="L22" s="212"/>
      <c r="M22" s="214"/>
      <c r="N22" s="35"/>
    </row>
    <row r="23" spans="2:14" x14ac:dyDescent="0.3">
      <c r="B23" s="23"/>
      <c r="C23" s="156" t="s">
        <v>70</v>
      </c>
      <c r="D23" s="23"/>
      <c r="E23" s="214">
        <v>629896</v>
      </c>
      <c r="F23" s="212"/>
      <c r="G23" s="214">
        <v>530729</v>
      </c>
      <c r="H23" s="212"/>
      <c r="I23" s="214">
        <v>1144705</v>
      </c>
      <c r="J23" s="212"/>
      <c r="K23" s="214">
        <v>575262</v>
      </c>
      <c r="L23" s="212"/>
      <c r="M23" s="214">
        <v>301496</v>
      </c>
      <c r="N23" s="35"/>
    </row>
    <row r="24" spans="2:14" x14ac:dyDescent="0.3">
      <c r="B24" s="23"/>
      <c r="C24" s="156" t="s">
        <v>205</v>
      </c>
      <c r="D24" s="23"/>
      <c r="E24" s="214">
        <v>832623</v>
      </c>
      <c r="F24" s="212"/>
      <c r="G24" s="215">
        <v>798805</v>
      </c>
      <c r="H24" s="212"/>
      <c r="I24" s="214">
        <v>566299</v>
      </c>
      <c r="J24" s="212"/>
      <c r="K24" s="214">
        <v>258791</v>
      </c>
      <c r="L24" s="212"/>
      <c r="M24" s="215">
        <v>182622</v>
      </c>
      <c r="N24" s="35"/>
    </row>
    <row r="25" spans="2:14" x14ac:dyDescent="0.3">
      <c r="B25" s="23"/>
      <c r="C25" s="156" t="s">
        <v>73</v>
      </c>
      <c r="D25" s="23"/>
      <c r="E25" s="214">
        <v>63511</v>
      </c>
      <c r="F25" s="212"/>
      <c r="G25" s="214">
        <v>74884</v>
      </c>
      <c r="H25" s="212"/>
      <c r="I25" s="214">
        <v>118174</v>
      </c>
      <c r="J25" s="212"/>
      <c r="K25" s="214">
        <v>96061</v>
      </c>
      <c r="L25" s="212"/>
      <c r="M25" s="214">
        <v>85255</v>
      </c>
      <c r="N25" s="35"/>
    </row>
    <row r="26" spans="2:14" x14ac:dyDescent="0.3">
      <c r="B26" s="23"/>
      <c r="C26" s="156" t="s">
        <v>206</v>
      </c>
      <c r="D26" s="23"/>
      <c r="E26" s="214">
        <v>0</v>
      </c>
      <c r="F26" s="212"/>
      <c r="G26" s="214">
        <v>0</v>
      </c>
      <c r="H26" s="212"/>
      <c r="I26" s="214">
        <v>5803</v>
      </c>
      <c r="J26" s="212"/>
      <c r="K26" s="214">
        <v>230087</v>
      </c>
      <c r="L26" s="212"/>
      <c r="M26" s="214">
        <v>10202</v>
      </c>
      <c r="N26" s="35"/>
    </row>
    <row r="27" spans="2:14" x14ac:dyDescent="0.3">
      <c r="B27" s="23"/>
      <c r="C27" s="156" t="s">
        <v>207</v>
      </c>
      <c r="D27" s="23"/>
      <c r="E27" s="214">
        <v>87285</v>
      </c>
      <c r="F27" s="212"/>
      <c r="G27" s="214">
        <v>1674631</v>
      </c>
      <c r="H27" s="212"/>
      <c r="I27" s="214">
        <v>1323297</v>
      </c>
      <c r="J27" s="212"/>
      <c r="K27" s="214">
        <v>277093</v>
      </c>
      <c r="L27" s="212"/>
      <c r="M27" s="214">
        <v>630186</v>
      </c>
      <c r="N27" s="35"/>
    </row>
    <row r="28" spans="2:14" x14ac:dyDescent="0.3">
      <c r="B28" s="23"/>
      <c r="C28" s="156" t="s">
        <v>208</v>
      </c>
      <c r="D28" s="23"/>
      <c r="E28" s="214">
        <v>0</v>
      </c>
      <c r="F28" s="212"/>
      <c r="G28" s="214">
        <v>0</v>
      </c>
      <c r="H28" s="212"/>
      <c r="I28" s="214">
        <v>306622</v>
      </c>
      <c r="J28" s="212"/>
      <c r="K28" s="214">
        <v>236223</v>
      </c>
      <c r="L28" s="212"/>
      <c r="M28" s="214">
        <v>32864</v>
      </c>
      <c r="N28" s="35"/>
    </row>
    <row r="29" spans="2:14" x14ac:dyDescent="0.3">
      <c r="B29" s="23"/>
      <c r="C29" s="156" t="s">
        <v>209</v>
      </c>
      <c r="D29" s="23"/>
      <c r="E29" s="215">
        <v>0</v>
      </c>
      <c r="F29" s="212"/>
      <c r="G29" s="215">
        <v>45</v>
      </c>
      <c r="H29" s="212"/>
      <c r="I29" s="214">
        <v>2411</v>
      </c>
      <c r="J29" s="212"/>
      <c r="K29" s="214">
        <v>3</v>
      </c>
      <c r="L29" s="212"/>
      <c r="M29" s="214">
        <v>0</v>
      </c>
      <c r="N29" s="35"/>
    </row>
    <row r="30" spans="2:14" x14ac:dyDescent="0.3">
      <c r="B30" s="23"/>
      <c r="C30" s="2" t="s">
        <v>210</v>
      </c>
      <c r="D30" s="23"/>
      <c r="E30" s="214">
        <v>165782</v>
      </c>
      <c r="F30" s="212"/>
      <c r="G30" s="214">
        <v>1208559</v>
      </c>
      <c r="H30" s="212"/>
      <c r="I30" s="214">
        <v>878446</v>
      </c>
      <c r="J30" s="212"/>
      <c r="K30" s="214">
        <v>437597</v>
      </c>
      <c r="L30" s="212"/>
      <c r="M30" s="214">
        <v>285416</v>
      </c>
      <c r="N30" s="35"/>
    </row>
    <row r="31" spans="2:14" x14ac:dyDescent="0.3">
      <c r="B31" s="32"/>
      <c r="C31" s="32"/>
      <c r="D31" s="165"/>
      <c r="E31" s="216">
        <f>SUM(E23:E30)</f>
        <v>1779097</v>
      </c>
      <c r="F31" s="212"/>
      <c r="G31" s="216">
        <f>SUM(G23:G30)</f>
        <v>4287653</v>
      </c>
      <c r="H31" s="212"/>
      <c r="I31" s="216">
        <f>SUM(I23:I30)</f>
        <v>4345757</v>
      </c>
      <c r="J31" s="212"/>
      <c r="K31" s="216">
        <f>SUM(K23:K30)</f>
        <v>2111117</v>
      </c>
      <c r="L31" s="212"/>
      <c r="M31" s="216">
        <f>SUM(M23:M30)</f>
        <v>1528041</v>
      </c>
      <c r="N31" s="35"/>
    </row>
    <row r="32" spans="2:14" x14ac:dyDescent="0.3">
      <c r="B32" s="32"/>
      <c r="C32" s="156" t="s">
        <v>211</v>
      </c>
      <c r="D32" s="1"/>
      <c r="E32" s="215">
        <v>0</v>
      </c>
      <c r="F32" s="214"/>
      <c r="G32" s="215">
        <v>0</v>
      </c>
      <c r="H32" s="214"/>
      <c r="I32" s="215">
        <v>0</v>
      </c>
      <c r="J32" s="214"/>
      <c r="K32" s="215">
        <v>0</v>
      </c>
      <c r="L32" s="214"/>
      <c r="M32" s="212">
        <v>159984</v>
      </c>
      <c r="N32" s="4"/>
    </row>
    <row r="33" spans="1:41" s="1" customFormat="1" x14ac:dyDescent="0.3">
      <c r="A33" s="13"/>
      <c r="B33" s="32" t="s">
        <v>74</v>
      </c>
      <c r="C33" s="32"/>
      <c r="E33" s="217">
        <f>SUM(E31:E32)</f>
        <v>1779097</v>
      </c>
      <c r="F33" s="214"/>
      <c r="G33" s="217">
        <f>SUM(G31:G32)</f>
        <v>4287653</v>
      </c>
      <c r="H33" s="214"/>
      <c r="I33" s="217">
        <f>SUM(I31:I32)</f>
        <v>4345757</v>
      </c>
      <c r="J33" s="214"/>
      <c r="K33" s="217">
        <f>SUM(K31:K32)</f>
        <v>2111117</v>
      </c>
      <c r="L33" s="214"/>
      <c r="M33" s="217">
        <f>SUM(M31:M32)</f>
        <v>1688025</v>
      </c>
      <c r="N33" s="4"/>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row>
    <row r="34" spans="1:41" s="1" customFormat="1" ht="13.5" thickBot="1" x14ac:dyDescent="0.35">
      <c r="A34" s="13"/>
      <c r="B34" s="50"/>
      <c r="C34" s="50" t="s">
        <v>80</v>
      </c>
      <c r="D34" s="50"/>
      <c r="E34" s="218">
        <f>SUM(E21,E33)</f>
        <v>5688205</v>
      </c>
      <c r="F34" s="219"/>
      <c r="G34" s="218">
        <f>SUM(G21,G33)</f>
        <v>8705964</v>
      </c>
      <c r="H34" s="219"/>
      <c r="I34" s="218">
        <f>SUM(I21,I33)</f>
        <v>9782424</v>
      </c>
      <c r="J34" s="219"/>
      <c r="K34" s="218">
        <f>SUM(K21,K33)</f>
        <v>8116710</v>
      </c>
      <c r="L34" s="219"/>
      <c r="M34" s="218">
        <f>SUM(M21,M33)</f>
        <v>7061570</v>
      </c>
      <c r="N34" s="52"/>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row>
    <row r="35" spans="1:41" ht="13.5" thickTop="1" x14ac:dyDescent="0.3">
      <c r="B35" s="23"/>
      <c r="C35" s="23"/>
      <c r="D35" s="23"/>
      <c r="E35" s="35"/>
      <c r="F35" s="35"/>
      <c r="G35" s="35"/>
      <c r="H35" s="35"/>
      <c r="I35" s="35"/>
      <c r="J35" s="35"/>
      <c r="K35" s="35"/>
      <c r="L35" s="35"/>
      <c r="M35" s="35"/>
      <c r="N35" s="35"/>
    </row>
    <row r="36" spans="1:41" x14ac:dyDescent="0.3">
      <c r="B36" s="50" t="s">
        <v>212</v>
      </c>
      <c r="C36" s="47"/>
      <c r="D36" s="47"/>
      <c r="E36" s="51"/>
      <c r="F36" s="51"/>
      <c r="G36" s="51"/>
      <c r="H36" s="51"/>
      <c r="I36" s="51"/>
      <c r="J36" s="51"/>
      <c r="K36" s="51"/>
      <c r="L36" s="51"/>
      <c r="M36" s="51"/>
      <c r="N36" s="51"/>
    </row>
    <row r="37" spans="1:41" x14ac:dyDescent="0.3">
      <c r="B37" s="23" t="s">
        <v>213</v>
      </c>
      <c r="C37" s="23"/>
      <c r="D37" s="23"/>
      <c r="E37" s="35"/>
      <c r="F37" s="35"/>
      <c r="G37" s="35"/>
      <c r="H37" s="35"/>
      <c r="I37" s="35"/>
      <c r="J37" s="35"/>
      <c r="K37" s="35"/>
      <c r="L37" s="35"/>
      <c r="M37" s="35"/>
      <c r="N37" s="35"/>
    </row>
    <row r="38" spans="1:41" x14ac:dyDescent="0.3">
      <c r="B38" s="23"/>
      <c r="C38" s="23" t="s">
        <v>214</v>
      </c>
      <c r="D38" s="23"/>
      <c r="E38" s="212">
        <v>1041325</v>
      </c>
      <c r="F38" s="212"/>
      <c r="G38" s="212">
        <v>314199</v>
      </c>
      <c r="H38" s="212"/>
      <c r="I38" s="212">
        <v>312704</v>
      </c>
      <c r="J38" s="212"/>
      <c r="K38" s="212">
        <v>306122</v>
      </c>
      <c r="L38" s="212"/>
      <c r="M38" s="212">
        <v>540356</v>
      </c>
      <c r="N38" s="35"/>
    </row>
    <row r="39" spans="1:41" x14ac:dyDescent="0.3">
      <c r="B39" s="23"/>
      <c r="C39" s="23" t="s">
        <v>215</v>
      </c>
      <c r="D39" s="23"/>
      <c r="E39" s="212">
        <v>492414</v>
      </c>
      <c r="F39" s="212"/>
      <c r="G39" s="212">
        <v>810824</v>
      </c>
      <c r="H39" s="212"/>
      <c r="I39" s="212">
        <v>692361</v>
      </c>
      <c r="J39" s="212"/>
      <c r="K39" s="212">
        <v>459357</v>
      </c>
      <c r="L39" s="212"/>
      <c r="M39" s="212">
        <v>265261</v>
      </c>
      <c r="N39" s="35"/>
    </row>
    <row r="40" spans="1:41" x14ac:dyDescent="0.3">
      <c r="B40" s="23"/>
      <c r="C40" s="23" t="s">
        <v>216</v>
      </c>
      <c r="D40" s="23"/>
      <c r="E40" s="212">
        <v>55610</v>
      </c>
      <c r="F40" s="212"/>
      <c r="G40" s="212">
        <v>879386</v>
      </c>
      <c r="H40" s="212"/>
      <c r="I40" s="212">
        <v>737627</v>
      </c>
      <c r="J40" s="212"/>
      <c r="K40" s="212">
        <v>216565</v>
      </c>
      <c r="L40" s="212"/>
      <c r="M40" s="212">
        <v>102995</v>
      </c>
      <c r="N40" s="35"/>
    </row>
    <row r="41" spans="1:41" x14ac:dyDescent="0.3">
      <c r="B41" s="23"/>
      <c r="C41" s="23" t="s">
        <v>217</v>
      </c>
      <c r="D41" s="23"/>
      <c r="E41" s="212">
        <v>0</v>
      </c>
      <c r="F41" s="212"/>
      <c r="G41" s="212">
        <v>1442</v>
      </c>
      <c r="H41" s="212"/>
      <c r="I41" s="212">
        <v>5542</v>
      </c>
      <c r="J41" s="212"/>
      <c r="K41" s="212">
        <v>2610</v>
      </c>
      <c r="L41" s="212"/>
      <c r="M41" s="212">
        <v>1710</v>
      </c>
      <c r="N41" s="35"/>
    </row>
    <row r="42" spans="1:41" x14ac:dyDescent="0.3">
      <c r="B42" s="23"/>
      <c r="C42" s="23" t="s">
        <v>218</v>
      </c>
      <c r="D42" s="23"/>
      <c r="E42" s="215">
        <v>789</v>
      </c>
      <c r="F42" s="212"/>
      <c r="G42" s="212">
        <v>126673</v>
      </c>
      <c r="H42" s="212"/>
      <c r="I42" s="212">
        <v>450023</v>
      </c>
      <c r="J42" s="212"/>
      <c r="K42" s="212">
        <v>11765</v>
      </c>
      <c r="L42" s="212"/>
      <c r="M42" s="212">
        <v>13038</v>
      </c>
      <c r="N42" s="35"/>
    </row>
    <row r="43" spans="1:41" x14ac:dyDescent="0.3">
      <c r="B43" s="23"/>
      <c r="C43" s="23" t="s">
        <v>209</v>
      </c>
      <c r="D43" s="23"/>
      <c r="E43" s="215">
        <v>1653</v>
      </c>
      <c r="F43" s="212"/>
      <c r="G43" s="212">
        <v>0</v>
      </c>
      <c r="H43" s="212"/>
      <c r="I43" s="212">
        <v>230</v>
      </c>
      <c r="J43" s="212"/>
      <c r="K43" s="215">
        <v>69</v>
      </c>
      <c r="L43" s="212"/>
      <c r="M43" s="212">
        <v>507</v>
      </c>
      <c r="N43" s="35"/>
    </row>
    <row r="44" spans="1:41" s="1" customFormat="1" x14ac:dyDescent="0.3">
      <c r="A44" s="13"/>
      <c r="B44" s="32" t="s">
        <v>87</v>
      </c>
      <c r="C44" s="32"/>
      <c r="D44" s="32"/>
      <c r="E44" s="216">
        <f>SUM(E38:E43)</f>
        <v>1591791</v>
      </c>
      <c r="F44" s="220"/>
      <c r="G44" s="216">
        <f>SUM(G38:G43)</f>
        <v>2132524</v>
      </c>
      <c r="H44" s="220"/>
      <c r="I44" s="216">
        <f>SUM(I38:I43)</f>
        <v>2198487</v>
      </c>
      <c r="J44" s="220"/>
      <c r="K44" s="216">
        <f>SUM(K38:K43)</f>
        <v>996488</v>
      </c>
      <c r="L44" s="220"/>
      <c r="M44" s="216">
        <f>SUM(M38:M43)</f>
        <v>923867</v>
      </c>
      <c r="N44" s="3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row>
    <row r="45" spans="1:41" s="1" customFormat="1" ht="13.5" thickBot="1" x14ac:dyDescent="0.35">
      <c r="A45" s="13"/>
      <c r="B45" s="50"/>
      <c r="C45" s="50" t="s">
        <v>219</v>
      </c>
      <c r="D45" s="50"/>
      <c r="E45" s="218">
        <f>E33-E44</f>
        <v>187306</v>
      </c>
      <c r="F45" s="219"/>
      <c r="G45" s="218">
        <f>G33-G44</f>
        <v>2155129</v>
      </c>
      <c r="H45" s="219"/>
      <c r="I45" s="218">
        <f>I33-I44</f>
        <v>2147270</v>
      </c>
      <c r="J45" s="219"/>
      <c r="K45" s="218">
        <f>K33-K44</f>
        <v>1114629</v>
      </c>
      <c r="L45" s="219"/>
      <c r="M45" s="218">
        <f>M33-M44</f>
        <v>764158</v>
      </c>
      <c r="N45" s="52"/>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row>
    <row r="46" spans="1:41" ht="13.5" thickTop="1" x14ac:dyDescent="0.3">
      <c r="B46" s="23" t="s">
        <v>220</v>
      </c>
      <c r="C46" s="23"/>
      <c r="D46" s="23"/>
      <c r="E46" s="212"/>
      <c r="F46" s="212"/>
      <c r="G46" s="212"/>
      <c r="H46" s="212"/>
      <c r="I46" s="212"/>
      <c r="J46" s="212"/>
      <c r="K46" s="212"/>
      <c r="L46" s="212"/>
      <c r="M46" s="212"/>
      <c r="N46" s="35"/>
    </row>
    <row r="47" spans="1:41" x14ac:dyDescent="0.3">
      <c r="B47" s="23"/>
      <c r="C47" s="23" t="s">
        <v>214</v>
      </c>
      <c r="D47" s="23"/>
      <c r="E47" s="212">
        <v>1379369</v>
      </c>
      <c r="F47" s="212"/>
      <c r="G47" s="212">
        <v>226340</v>
      </c>
      <c r="H47" s="212"/>
      <c r="I47" s="212">
        <v>146002</v>
      </c>
      <c r="J47" s="212"/>
      <c r="K47" s="212">
        <v>92964</v>
      </c>
      <c r="L47" s="212"/>
      <c r="M47" s="212">
        <v>14149</v>
      </c>
      <c r="N47" s="35"/>
    </row>
    <row r="48" spans="1:41" x14ac:dyDescent="0.3">
      <c r="B48" s="23"/>
      <c r="C48" s="23" t="s">
        <v>217</v>
      </c>
      <c r="D48" s="23"/>
      <c r="E48" s="212">
        <v>0</v>
      </c>
      <c r="F48" s="212"/>
      <c r="G48" s="212">
        <v>9672</v>
      </c>
      <c r="H48" s="212"/>
      <c r="I48" s="212">
        <v>18127</v>
      </c>
      <c r="J48" s="212"/>
      <c r="K48" s="212">
        <v>15372</v>
      </c>
      <c r="L48" s="212"/>
      <c r="M48" s="212">
        <v>25630</v>
      </c>
      <c r="N48" s="35"/>
    </row>
    <row r="49" spans="1:41" x14ac:dyDescent="0.3">
      <c r="B49" s="23"/>
      <c r="C49" s="23" t="s">
        <v>221</v>
      </c>
      <c r="D49" s="23"/>
      <c r="E49" s="212">
        <v>159714</v>
      </c>
      <c r="F49" s="212"/>
      <c r="G49" s="212">
        <v>141988</v>
      </c>
      <c r="H49" s="212"/>
      <c r="I49" s="212">
        <v>191200</v>
      </c>
      <c r="J49" s="212"/>
      <c r="K49" s="212">
        <v>209280</v>
      </c>
      <c r="L49" s="212"/>
      <c r="M49" s="212">
        <v>160119</v>
      </c>
      <c r="N49" s="35"/>
    </row>
    <row r="50" spans="1:41" x14ac:dyDescent="0.3">
      <c r="B50" s="23"/>
      <c r="C50" s="23" t="s">
        <v>222</v>
      </c>
      <c r="D50" s="23"/>
      <c r="E50" s="215">
        <v>3190</v>
      </c>
      <c r="F50" s="212"/>
      <c r="G50" s="212">
        <v>4557</v>
      </c>
      <c r="H50" s="212"/>
      <c r="I50" s="212">
        <v>8448</v>
      </c>
      <c r="J50" s="212"/>
      <c r="K50" s="212">
        <v>9371</v>
      </c>
      <c r="L50" s="212"/>
      <c r="M50" s="212">
        <v>11690</v>
      </c>
      <c r="N50" s="35"/>
    </row>
    <row r="51" spans="1:41" s="1" customFormat="1" x14ac:dyDescent="0.3">
      <c r="A51" s="13"/>
      <c r="B51" s="32" t="s">
        <v>223</v>
      </c>
      <c r="C51" s="32"/>
      <c r="D51" s="32"/>
      <c r="E51" s="216">
        <f>SUM(E47:E50)</f>
        <v>1542273</v>
      </c>
      <c r="F51" s="220"/>
      <c r="G51" s="216">
        <f>SUM(G47:G50)</f>
        <v>382557</v>
      </c>
      <c r="H51" s="220"/>
      <c r="I51" s="216">
        <f>SUM(I47:I50)</f>
        <v>363777</v>
      </c>
      <c r="J51" s="220"/>
      <c r="K51" s="216">
        <f>SUM(K47:K50)</f>
        <v>326987</v>
      </c>
      <c r="L51" s="220"/>
      <c r="M51" s="216">
        <f>SUM(M47:M50)</f>
        <v>211588</v>
      </c>
      <c r="N51" s="3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row>
    <row r="52" spans="1:41" s="1" customFormat="1" ht="13.5" thickBot="1" x14ac:dyDescent="0.35">
      <c r="A52" s="13"/>
      <c r="B52" s="50"/>
      <c r="C52" s="50" t="s">
        <v>224</v>
      </c>
      <c r="D52" s="50"/>
      <c r="E52" s="218">
        <f>SUM(E44,E51)</f>
        <v>3134064</v>
      </c>
      <c r="F52" s="219"/>
      <c r="G52" s="218">
        <f>SUM(G44,G51)</f>
        <v>2515081</v>
      </c>
      <c r="H52" s="219"/>
      <c r="I52" s="218">
        <f>SUM(I44,I51)</f>
        <v>2562264</v>
      </c>
      <c r="J52" s="219"/>
      <c r="K52" s="218">
        <f>SUM(K44,K51)</f>
        <v>1323475</v>
      </c>
      <c r="L52" s="219"/>
      <c r="M52" s="218">
        <f>SUM(M44,M51)</f>
        <v>1135455</v>
      </c>
      <c r="N52" s="52"/>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row>
    <row r="53" spans="1:41" s="1" customFormat="1" ht="14" thickTop="1" thickBot="1" x14ac:dyDescent="0.35">
      <c r="A53" s="13"/>
      <c r="B53" s="50" t="s">
        <v>225</v>
      </c>
      <c r="C53" s="50"/>
      <c r="D53" s="50"/>
      <c r="E53" s="218">
        <f>E34-E52</f>
        <v>2554141</v>
      </c>
      <c r="F53" s="219"/>
      <c r="G53" s="218">
        <f>G34-G52</f>
        <v>6190883</v>
      </c>
      <c r="H53" s="219"/>
      <c r="I53" s="218">
        <f>I34-I52</f>
        <v>7220160</v>
      </c>
      <c r="J53" s="219"/>
      <c r="K53" s="218">
        <f>K34-K52</f>
        <v>6793235</v>
      </c>
      <c r="L53" s="219"/>
      <c r="M53" s="218">
        <f>M34-M52</f>
        <v>5926115</v>
      </c>
      <c r="N53" s="52"/>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row>
    <row r="54" spans="1:41" s="1" customFormat="1" ht="13.5" thickTop="1" x14ac:dyDescent="0.3">
      <c r="A54" s="13"/>
      <c r="C54" s="35"/>
      <c r="E54" s="212"/>
      <c r="F54" s="212"/>
      <c r="G54" s="212"/>
      <c r="H54" s="221"/>
      <c r="I54" s="212"/>
      <c r="J54" s="212"/>
      <c r="K54" s="212"/>
      <c r="L54" s="212"/>
      <c r="M54" s="212"/>
      <c r="N54" s="35"/>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row>
    <row r="55" spans="1:41" ht="13.5" customHeight="1" x14ac:dyDescent="0.3">
      <c r="B55" s="50" t="s">
        <v>226</v>
      </c>
      <c r="C55" s="50"/>
      <c r="D55" s="50"/>
      <c r="E55" s="222"/>
      <c r="F55" s="222"/>
      <c r="G55" s="222"/>
      <c r="H55" s="222"/>
      <c r="I55" s="222"/>
      <c r="J55" s="222"/>
      <c r="K55" s="222"/>
      <c r="L55" s="222"/>
      <c r="M55" s="222"/>
      <c r="N55" s="51"/>
    </row>
    <row r="56" spans="1:41" x14ac:dyDescent="0.3">
      <c r="B56" s="23"/>
      <c r="C56" s="23" t="s">
        <v>227</v>
      </c>
      <c r="D56" s="23"/>
      <c r="E56" s="212">
        <v>788326</v>
      </c>
      <c r="F56" s="212"/>
      <c r="G56" s="212">
        <v>1675704</v>
      </c>
      <c r="H56" s="212"/>
      <c r="I56" s="212">
        <v>1841654</v>
      </c>
      <c r="J56" s="212"/>
      <c r="K56" s="212">
        <v>1842189</v>
      </c>
      <c r="L56" s="212"/>
      <c r="M56" s="212">
        <v>1843271</v>
      </c>
      <c r="N56" s="35"/>
    </row>
    <row r="57" spans="1:41" x14ac:dyDescent="0.3">
      <c r="B57" s="23"/>
      <c r="C57" s="253" t="s">
        <v>228</v>
      </c>
      <c r="D57" s="253"/>
      <c r="E57" s="212">
        <v>-1781</v>
      </c>
      <c r="F57" s="212"/>
      <c r="G57" s="212">
        <v>-1519</v>
      </c>
      <c r="H57" s="212"/>
      <c r="I57" s="212">
        <v>-1413274</v>
      </c>
      <c r="J57" s="212"/>
      <c r="K57" s="212">
        <v>-1412270</v>
      </c>
      <c r="L57" s="212"/>
      <c r="M57" s="212">
        <v>-1412270</v>
      </c>
      <c r="N57" s="35"/>
    </row>
    <row r="58" spans="1:41" x14ac:dyDescent="0.3">
      <c r="B58" s="23"/>
      <c r="C58" s="23" t="s">
        <v>229</v>
      </c>
      <c r="D58" s="23"/>
      <c r="E58" s="212">
        <v>-1553</v>
      </c>
      <c r="F58" s="212"/>
      <c r="G58" s="212">
        <v>65040</v>
      </c>
      <c r="H58" s="212"/>
      <c r="I58" s="212">
        <v>101663</v>
      </c>
      <c r="J58" s="212"/>
      <c r="K58" s="212">
        <v>107633</v>
      </c>
      <c r="L58" s="212"/>
      <c r="M58" s="212">
        <v>149304</v>
      </c>
      <c r="N58" s="35"/>
    </row>
    <row r="59" spans="1:41" x14ac:dyDescent="0.3">
      <c r="B59" s="23"/>
      <c r="C59" s="23" t="s">
        <v>95</v>
      </c>
      <c r="D59" s="23"/>
      <c r="E59" s="212">
        <v>1751963</v>
      </c>
      <c r="F59" s="212"/>
      <c r="G59" s="212">
        <v>3131530</v>
      </c>
      <c r="H59" s="212"/>
      <c r="I59" s="212">
        <v>5342360</v>
      </c>
      <c r="J59" s="212"/>
      <c r="K59" s="212">
        <v>5041670</v>
      </c>
      <c r="L59" s="212"/>
      <c r="M59" s="212">
        <v>4134229</v>
      </c>
      <c r="N59" s="35"/>
    </row>
    <row r="60" spans="1:41" x14ac:dyDescent="0.3">
      <c r="B60" s="23"/>
      <c r="C60" s="23"/>
      <c r="D60" s="23"/>
      <c r="E60" s="220">
        <f>SUM(E56:E59)</f>
        <v>2536955</v>
      </c>
      <c r="F60" s="212"/>
      <c r="G60" s="220">
        <f>SUM(G56:G59)</f>
        <v>4870755</v>
      </c>
      <c r="H60" s="212"/>
      <c r="I60" s="220">
        <f>SUM(I56:I59)</f>
        <v>5872403</v>
      </c>
      <c r="J60" s="212"/>
      <c r="K60" s="220">
        <f>SUM(K56:K59)</f>
        <v>5579222</v>
      </c>
      <c r="L60" s="212"/>
      <c r="M60" s="220">
        <f>SUM(M56:M59)</f>
        <v>4714534</v>
      </c>
      <c r="N60" s="35"/>
    </row>
    <row r="61" spans="1:41" x14ac:dyDescent="0.3">
      <c r="B61" s="23"/>
      <c r="C61" s="23" t="s">
        <v>230</v>
      </c>
      <c r="D61" s="23"/>
      <c r="E61" s="212">
        <v>0</v>
      </c>
      <c r="F61" s="212"/>
      <c r="G61" s="212">
        <v>1295262</v>
      </c>
      <c r="H61" s="212"/>
      <c r="I61" s="212">
        <v>1295262</v>
      </c>
      <c r="J61" s="212"/>
      <c r="K61" s="212">
        <v>1175694</v>
      </c>
      <c r="L61" s="212"/>
      <c r="M61" s="212">
        <v>1175694</v>
      </c>
      <c r="N61" s="35"/>
    </row>
    <row r="62" spans="1:41" x14ac:dyDescent="0.3">
      <c r="B62" s="23"/>
      <c r="C62" s="23" t="s">
        <v>231</v>
      </c>
      <c r="D62" s="23"/>
      <c r="E62" s="212">
        <v>17186</v>
      </c>
      <c r="F62" s="212"/>
      <c r="G62" s="212">
        <v>24866</v>
      </c>
      <c r="H62" s="212"/>
      <c r="I62" s="212">
        <v>52495</v>
      </c>
      <c r="J62" s="212"/>
      <c r="K62" s="212">
        <v>38319</v>
      </c>
      <c r="L62" s="212"/>
      <c r="M62" s="212">
        <v>35887</v>
      </c>
      <c r="N62" s="35"/>
    </row>
    <row r="63" spans="1:41" s="1" customFormat="1" x14ac:dyDescent="0.3">
      <c r="A63" s="13"/>
      <c r="B63" s="32" t="s">
        <v>232</v>
      </c>
      <c r="C63" s="32"/>
      <c r="D63" s="32"/>
      <c r="E63" s="216">
        <f>SUM(E60,E61:E62)</f>
        <v>2554141</v>
      </c>
      <c r="F63" s="220"/>
      <c r="G63" s="216">
        <f>SUM(G60,G61:G62)</f>
        <v>6190883</v>
      </c>
      <c r="H63" s="220"/>
      <c r="I63" s="216">
        <f>SUM(I60,I61:I62)</f>
        <v>7220160</v>
      </c>
      <c r="J63" s="220"/>
      <c r="K63" s="216">
        <f>SUM(K60,K61:K62)</f>
        <v>6793235</v>
      </c>
      <c r="L63" s="220"/>
      <c r="M63" s="216">
        <f>SUM(M60,M61:M62)</f>
        <v>5926115</v>
      </c>
      <c r="N63" s="3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row>
    <row r="64" spans="1:41" s="1" customFormat="1" ht="13.5" thickBot="1" x14ac:dyDescent="0.35">
      <c r="A64" s="13"/>
      <c r="B64" s="50"/>
      <c r="C64" s="50" t="s">
        <v>233</v>
      </c>
      <c r="D64" s="50"/>
      <c r="E64" s="218">
        <f>SUM(E52,E63)</f>
        <v>5688205</v>
      </c>
      <c r="F64" s="219"/>
      <c r="G64" s="218">
        <f>SUM(G52,G63)</f>
        <v>8705964</v>
      </c>
      <c r="H64" s="219"/>
      <c r="I64" s="218">
        <f>SUM(I52,I63)</f>
        <v>9782424</v>
      </c>
      <c r="J64" s="219"/>
      <c r="K64" s="218">
        <f>SUM(K52,K63)</f>
        <v>8116710</v>
      </c>
      <c r="L64" s="219"/>
      <c r="M64" s="218">
        <f>SUM(M52,M63)</f>
        <v>7061570</v>
      </c>
      <c r="N64" s="52"/>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row>
    <row r="65" spans="1:41" ht="14" thickTop="1" thickBot="1" x14ac:dyDescent="0.35">
      <c r="B65" s="21"/>
      <c r="C65" s="21"/>
      <c r="D65" s="21"/>
      <c r="E65" s="39"/>
      <c r="F65" s="39"/>
      <c r="G65" s="39"/>
      <c r="H65" s="39"/>
      <c r="I65" s="39"/>
      <c r="J65" s="39"/>
      <c r="K65" s="39"/>
      <c r="L65" s="39"/>
      <c r="M65" s="39"/>
      <c r="N65" s="39"/>
    </row>
    <row r="66" spans="1:41" s="11" customFormat="1" ht="14" thickTop="1" thickBot="1" x14ac:dyDescent="0.35">
      <c r="B66" s="45"/>
      <c r="E66" s="46"/>
      <c r="F66" s="46"/>
      <c r="G66" s="46"/>
      <c r="H66" s="46"/>
      <c r="I66" s="46"/>
      <c r="J66" s="46"/>
    </row>
    <row r="67" spans="1:41" ht="13.5" thickTop="1" x14ac:dyDescent="0.3">
      <c r="B67" s="28"/>
      <c r="C67" s="28"/>
      <c r="D67" s="28"/>
      <c r="E67" s="29"/>
      <c r="F67" s="29"/>
      <c r="G67" s="29"/>
      <c r="H67" s="29"/>
      <c r="I67" s="29"/>
      <c r="J67" s="29"/>
      <c r="K67" s="29"/>
      <c r="L67" s="29"/>
      <c r="M67" s="29"/>
      <c r="N67" s="29"/>
    </row>
    <row r="68" spans="1:41" s="8" customFormat="1" ht="21" x14ac:dyDescent="0.5">
      <c r="A68" s="12"/>
      <c r="B68" s="30" t="s">
        <v>98</v>
      </c>
      <c r="C68" s="30"/>
      <c r="D68" s="30"/>
      <c r="E68" s="31"/>
      <c r="F68" s="31"/>
      <c r="G68" s="31"/>
      <c r="H68" s="31"/>
      <c r="I68" s="31"/>
      <c r="J68" s="31"/>
      <c r="K68" s="31"/>
      <c r="L68" s="31"/>
      <c r="M68" s="31"/>
      <c r="N68" s="31"/>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row>
    <row r="69" spans="1:41" ht="13.5" thickBot="1" x14ac:dyDescent="0.35">
      <c r="B69" s="20"/>
      <c r="C69" s="21"/>
      <c r="D69" s="21"/>
      <c r="E69" s="22"/>
      <c r="F69" s="22"/>
      <c r="G69" s="22"/>
      <c r="H69" s="22"/>
      <c r="I69" s="22"/>
      <c r="J69" s="22"/>
      <c r="K69" s="22"/>
      <c r="L69" s="22"/>
      <c r="M69" s="22"/>
      <c r="N69" s="22"/>
    </row>
    <row r="70" spans="1:41" s="1" customFormat="1" ht="13.5" thickTop="1" x14ac:dyDescent="0.3">
      <c r="A70" s="13"/>
      <c r="B70" s="32" t="s">
        <v>193</v>
      </c>
      <c r="C70" s="32"/>
      <c r="D70" s="32"/>
      <c r="E70" s="33"/>
      <c r="F70" s="33"/>
      <c r="G70" s="33"/>
      <c r="H70" s="33"/>
      <c r="I70" s="33"/>
      <c r="J70" s="33"/>
      <c r="K70" s="33"/>
      <c r="L70" s="33"/>
      <c r="M70" s="33"/>
      <c r="N70" s="3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row>
    <row r="71" spans="1:41" s="1" customFormat="1" x14ac:dyDescent="0.3">
      <c r="A71" s="13"/>
      <c r="B71" s="34" t="s">
        <v>234</v>
      </c>
      <c r="C71" s="32"/>
      <c r="D71" s="32"/>
      <c r="E71" s="155">
        <v>2019</v>
      </c>
      <c r="F71" s="25"/>
      <c r="G71" s="155">
        <v>2020</v>
      </c>
      <c r="H71" s="25"/>
      <c r="I71" s="155">
        <v>2021</v>
      </c>
      <c r="J71" s="25"/>
      <c r="K71" s="155">
        <v>2022</v>
      </c>
      <c r="L71" s="25"/>
      <c r="M71" s="155">
        <v>2023</v>
      </c>
      <c r="N71" s="25"/>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row>
    <row r="72" spans="1:41" s="1" customFormat="1" x14ac:dyDescent="0.3">
      <c r="A72" s="13"/>
      <c r="B72" s="32" t="s">
        <v>235</v>
      </c>
      <c r="C72" s="32"/>
      <c r="D72" s="32"/>
      <c r="E72" s="220">
        <v>4801139</v>
      </c>
      <c r="F72" s="220"/>
      <c r="G72" s="220">
        <v>7237427</v>
      </c>
      <c r="H72" s="220"/>
      <c r="I72" s="220">
        <v>16361443</v>
      </c>
      <c r="J72" s="220"/>
      <c r="K72" s="220">
        <v>5572349</v>
      </c>
      <c r="L72" s="220"/>
      <c r="M72" s="220">
        <v>2257221</v>
      </c>
      <c r="N72" s="3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row>
    <row r="73" spans="1:41" x14ac:dyDescent="0.3">
      <c r="B73" s="23" t="s">
        <v>102</v>
      </c>
      <c r="C73" s="23"/>
      <c r="D73" s="23"/>
      <c r="E73" s="223">
        <v>-3917144</v>
      </c>
      <c r="F73" s="212"/>
      <c r="G73" s="223">
        <v>-4387010</v>
      </c>
      <c r="H73" s="212"/>
      <c r="I73" s="223">
        <v>-5259336</v>
      </c>
      <c r="J73" s="212"/>
      <c r="K73" s="223">
        <v>-4618972</v>
      </c>
      <c r="L73" s="212"/>
      <c r="M73" s="212">
        <v>-2192901</v>
      </c>
      <c r="N73" s="35"/>
    </row>
    <row r="74" spans="1:41" s="1" customFormat="1" x14ac:dyDescent="0.3">
      <c r="A74" s="13"/>
      <c r="B74" s="32" t="s">
        <v>236</v>
      </c>
      <c r="C74" s="32"/>
      <c r="D74" s="32"/>
      <c r="E74" s="216">
        <f>SUM(E72:E73)</f>
        <v>883995</v>
      </c>
      <c r="F74" s="220"/>
      <c r="G74" s="216">
        <f>SUM(G72:G73)</f>
        <v>2850417</v>
      </c>
      <c r="H74" s="220"/>
      <c r="I74" s="216">
        <f>SUM(I72:I73)</f>
        <v>11102107</v>
      </c>
      <c r="J74" s="220"/>
      <c r="K74" s="216">
        <f>SUM(K72:K73)</f>
        <v>953377</v>
      </c>
      <c r="L74" s="220"/>
      <c r="M74" s="216">
        <f>SUM(M72:M73)</f>
        <v>64320</v>
      </c>
      <c r="N74" s="3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row>
    <row r="75" spans="1:41" x14ac:dyDescent="0.3">
      <c r="B75" s="23" t="s">
        <v>237</v>
      </c>
      <c r="C75" s="23"/>
      <c r="D75" s="23"/>
      <c r="E75" s="212"/>
      <c r="F75" s="212"/>
      <c r="G75" s="212"/>
      <c r="H75" s="212"/>
      <c r="I75" s="212"/>
      <c r="J75" s="212"/>
      <c r="K75" s="212"/>
      <c r="L75" s="212"/>
      <c r="M75" s="212"/>
      <c r="N75" s="35"/>
    </row>
    <row r="76" spans="1:41" x14ac:dyDescent="0.3">
      <c r="B76" s="23"/>
      <c r="C76" s="23" t="s">
        <v>238</v>
      </c>
      <c r="D76" s="23"/>
      <c r="E76" s="212">
        <v>10611</v>
      </c>
      <c r="F76" s="212"/>
      <c r="G76" s="212">
        <v>23889</v>
      </c>
      <c r="H76" s="212"/>
      <c r="I76" s="212">
        <v>61575</v>
      </c>
      <c r="J76" s="212"/>
      <c r="K76" s="212">
        <v>24313</v>
      </c>
      <c r="L76" s="212"/>
      <c r="M76" s="212">
        <v>17357</v>
      </c>
      <c r="N76" s="35"/>
    </row>
    <row r="77" spans="1:41" x14ac:dyDescent="0.3">
      <c r="B77" s="23"/>
      <c r="C77" s="23" t="s">
        <v>239</v>
      </c>
      <c r="D77" s="23"/>
      <c r="E77" s="212">
        <v>38552</v>
      </c>
      <c r="F77" s="212"/>
      <c r="G77" s="212">
        <v>33116</v>
      </c>
      <c r="H77" s="212"/>
      <c r="I77" s="212">
        <v>83311</v>
      </c>
      <c r="J77" s="212"/>
      <c r="K77" s="212">
        <v>88504</v>
      </c>
      <c r="L77" s="212"/>
      <c r="M77" s="212">
        <v>44276</v>
      </c>
      <c r="N77" s="35"/>
    </row>
    <row r="78" spans="1:41" x14ac:dyDescent="0.3">
      <c r="B78" s="23" t="s">
        <v>240</v>
      </c>
      <c r="C78" s="23"/>
      <c r="D78" s="23"/>
      <c r="E78" s="212"/>
      <c r="F78" s="212"/>
      <c r="G78" s="212"/>
      <c r="H78" s="212"/>
      <c r="I78" s="212"/>
      <c r="J78" s="212"/>
      <c r="K78" s="212"/>
      <c r="L78" s="212"/>
      <c r="M78" s="212"/>
      <c r="N78" s="35"/>
    </row>
    <row r="79" spans="1:41" x14ac:dyDescent="0.3">
      <c r="B79" s="23"/>
      <c r="C79" s="23" t="s">
        <v>241</v>
      </c>
      <c r="D79" s="23"/>
      <c r="E79" s="212">
        <v>-133357</v>
      </c>
      <c r="F79" s="212"/>
      <c r="G79" s="212">
        <v>-155021</v>
      </c>
      <c r="H79" s="212"/>
      <c r="I79" s="212">
        <v>-253652</v>
      </c>
      <c r="J79" s="212"/>
      <c r="K79" s="212">
        <v>-171689</v>
      </c>
      <c r="L79" s="212"/>
      <c r="M79" s="212">
        <v>-76665</v>
      </c>
      <c r="N79" s="35"/>
    </row>
    <row r="80" spans="1:41" x14ac:dyDescent="0.3">
      <c r="B80" s="23"/>
      <c r="C80" s="23" t="s">
        <v>242</v>
      </c>
      <c r="D80" s="23"/>
      <c r="E80" s="212">
        <v>-293938</v>
      </c>
      <c r="F80" s="212"/>
      <c r="G80" s="212">
        <v>-551023</v>
      </c>
      <c r="H80" s="212"/>
      <c r="I80" s="212">
        <v>-957985</v>
      </c>
      <c r="J80" s="212"/>
      <c r="K80" s="212">
        <v>-499919</v>
      </c>
      <c r="L80" s="212"/>
      <c r="M80" s="212">
        <v>-525657</v>
      </c>
      <c r="N80" s="35"/>
    </row>
    <row r="81" spans="1:41" x14ac:dyDescent="0.3">
      <c r="B81" s="23"/>
      <c r="C81" s="23" t="s">
        <v>243</v>
      </c>
      <c r="D81" s="23"/>
      <c r="E81" s="212"/>
      <c r="F81" s="212"/>
      <c r="G81" s="212"/>
      <c r="H81" s="212"/>
      <c r="I81" s="212"/>
      <c r="J81" s="212"/>
      <c r="K81" s="212"/>
      <c r="L81" s="212"/>
      <c r="M81" s="212"/>
      <c r="N81" s="35"/>
    </row>
    <row r="82" spans="1:41" x14ac:dyDescent="0.3">
      <c r="B82" s="23"/>
      <c r="C82" s="23"/>
      <c r="D82" s="23" t="s">
        <v>244</v>
      </c>
      <c r="E82" s="212">
        <v>0</v>
      </c>
      <c r="F82" s="212"/>
      <c r="G82" s="212">
        <v>0</v>
      </c>
      <c r="H82" s="212"/>
      <c r="I82" s="212">
        <v>0</v>
      </c>
      <c r="J82" s="212"/>
      <c r="K82" s="212">
        <v>0</v>
      </c>
      <c r="L82" s="212"/>
      <c r="M82" s="212">
        <v>-208337</v>
      </c>
      <c r="N82" s="35"/>
    </row>
    <row r="83" spans="1:41" x14ac:dyDescent="0.3">
      <c r="B83" s="23"/>
      <c r="C83" s="23" t="s">
        <v>245</v>
      </c>
      <c r="D83" s="23"/>
      <c r="E83" s="212">
        <v>0</v>
      </c>
      <c r="F83" s="212"/>
      <c r="G83" s="212">
        <v>0</v>
      </c>
      <c r="H83" s="212"/>
      <c r="I83" s="212">
        <v>0</v>
      </c>
      <c r="J83" s="212"/>
      <c r="K83" s="212">
        <v>-28031</v>
      </c>
      <c r="L83" s="212"/>
      <c r="M83" s="212">
        <v>-197183</v>
      </c>
      <c r="N83" s="35"/>
    </row>
    <row r="84" spans="1:41" x14ac:dyDescent="0.3">
      <c r="B84" s="23"/>
      <c r="C84" s="23" t="s">
        <v>246</v>
      </c>
      <c r="D84" s="23"/>
      <c r="E84" s="212">
        <v>-79601</v>
      </c>
      <c r="F84" s="212"/>
      <c r="G84" s="212">
        <v>-34399</v>
      </c>
      <c r="H84" s="212"/>
      <c r="I84" s="212">
        <v>-4187</v>
      </c>
      <c r="J84" s="212"/>
      <c r="K84" s="212">
        <v>-4421</v>
      </c>
      <c r="L84" s="212"/>
      <c r="M84" s="212">
        <v>-12746</v>
      </c>
      <c r="N84" s="35"/>
    </row>
    <row r="85" spans="1:41" x14ac:dyDescent="0.3">
      <c r="B85" s="23" t="s">
        <v>247</v>
      </c>
      <c r="D85" s="23"/>
      <c r="E85" s="215">
        <v>-2674</v>
      </c>
      <c r="F85" s="212"/>
      <c r="G85" s="212">
        <v>-1428</v>
      </c>
      <c r="H85" s="212"/>
      <c r="I85" s="212">
        <v>2644</v>
      </c>
      <c r="J85" s="212"/>
      <c r="K85" s="212">
        <v>-3710</v>
      </c>
      <c r="L85" s="212"/>
      <c r="M85" s="212">
        <v>-5780</v>
      </c>
      <c r="N85" s="35"/>
    </row>
    <row r="86" spans="1:41" x14ac:dyDescent="0.3">
      <c r="B86" s="32" t="s">
        <v>248</v>
      </c>
      <c r="C86" s="23"/>
      <c r="D86" s="23"/>
      <c r="E86" s="216">
        <f>SUM(E74,E76:E77,E79:E80,E82:E85)</f>
        <v>423588</v>
      </c>
      <c r="F86" s="212"/>
      <c r="G86" s="216">
        <f>SUM(G74,G76:G77,G79:G80,G82:G85)</f>
        <v>2165551</v>
      </c>
      <c r="H86" s="212"/>
      <c r="I86" s="216">
        <f>SUM(I74,I76:I77,I79:I80,I82:I85)</f>
        <v>10033813</v>
      </c>
      <c r="J86" s="212"/>
      <c r="K86" s="216">
        <f>SUM(K74,K76:K77,K79:K80,K82:K85)</f>
        <v>358424</v>
      </c>
      <c r="L86" s="212"/>
      <c r="M86" s="216">
        <f>SUM(M74,M76:M77,M79:M80,M82:M85)</f>
        <v>-900415</v>
      </c>
      <c r="N86" s="35"/>
    </row>
    <row r="87" spans="1:41" x14ac:dyDescent="0.3">
      <c r="B87" s="32"/>
      <c r="C87" s="23" t="s">
        <v>249</v>
      </c>
      <c r="D87" s="23"/>
      <c r="E87" s="212">
        <v>-56042</v>
      </c>
      <c r="F87" s="212"/>
      <c r="G87" s="212">
        <v>-376721</v>
      </c>
      <c r="H87" s="212"/>
      <c r="I87" s="212">
        <v>-2209821</v>
      </c>
      <c r="J87" s="212"/>
      <c r="K87" s="212">
        <v>-76834</v>
      </c>
      <c r="L87" s="212"/>
      <c r="M87" s="212">
        <v>14866</v>
      </c>
      <c r="N87" s="33"/>
    </row>
    <row r="88" spans="1:41" ht="13.5" thickBot="1" x14ac:dyDescent="0.35">
      <c r="B88" s="50" t="s">
        <v>250</v>
      </c>
      <c r="C88" s="47"/>
      <c r="D88" s="50"/>
      <c r="E88" s="218">
        <f>SUM(E86,E87)</f>
        <v>367546</v>
      </c>
      <c r="F88" s="222"/>
      <c r="G88" s="218">
        <f>SUM(G86,G87)</f>
        <v>1788830</v>
      </c>
      <c r="H88" s="222"/>
      <c r="I88" s="218">
        <f>SUM(I86,I87)</f>
        <v>7823992</v>
      </c>
      <c r="J88" s="222"/>
      <c r="K88" s="218">
        <f>SUM(K86,K87)</f>
        <v>281590</v>
      </c>
      <c r="L88" s="222"/>
      <c r="M88" s="218">
        <f>SUM(M86,M87)</f>
        <v>-885549</v>
      </c>
      <c r="N88" s="51"/>
    </row>
    <row r="89" spans="1:41" s="1" customFormat="1" ht="13.5" thickTop="1" x14ac:dyDescent="0.3">
      <c r="A89" s="13"/>
      <c r="B89" s="32"/>
      <c r="C89" s="2"/>
      <c r="D89" s="32"/>
      <c r="E89" s="220"/>
      <c r="F89" s="220"/>
      <c r="G89" s="220"/>
      <c r="H89" s="220"/>
      <c r="I89" s="220"/>
      <c r="J89" s="220"/>
      <c r="K89" s="220"/>
      <c r="L89" s="220"/>
      <c r="M89" s="220"/>
      <c r="N89" s="3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row>
    <row r="90" spans="1:41" s="1" customFormat="1" x14ac:dyDescent="0.3">
      <c r="A90" s="13"/>
      <c r="B90" s="32" t="s">
        <v>251</v>
      </c>
      <c r="D90" s="32"/>
      <c r="E90" s="220"/>
      <c r="F90" s="220"/>
      <c r="G90" s="220"/>
      <c r="H90" s="220"/>
      <c r="I90" s="220"/>
      <c r="J90" s="220"/>
      <c r="K90" s="220"/>
      <c r="L90" s="220"/>
      <c r="M90" s="220"/>
      <c r="N90" s="3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row>
    <row r="91" spans="1:41" s="1" customFormat="1" x14ac:dyDescent="0.3">
      <c r="A91" s="13"/>
      <c r="B91" s="23" t="s">
        <v>252</v>
      </c>
      <c r="C91" s="23"/>
      <c r="D91" s="32"/>
      <c r="E91" s="212">
        <v>364678</v>
      </c>
      <c r="F91" s="220"/>
      <c r="G91" s="212">
        <v>1752584</v>
      </c>
      <c r="H91" s="220"/>
      <c r="I91" s="212">
        <v>7710327</v>
      </c>
      <c r="J91" s="220"/>
      <c r="K91" s="212">
        <v>225564</v>
      </c>
      <c r="L91" s="212"/>
      <c r="M91" s="212">
        <v>-925218</v>
      </c>
      <c r="N91" s="40"/>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row>
    <row r="92" spans="1:41" s="1" customFormat="1" x14ac:dyDescent="0.3">
      <c r="A92" s="13"/>
      <c r="B92" s="23" t="s">
        <v>253</v>
      </c>
      <c r="C92" s="23"/>
      <c r="D92" s="32"/>
      <c r="E92" s="212">
        <v>0</v>
      </c>
      <c r="F92" s="220"/>
      <c r="G92" s="212">
        <v>25605</v>
      </c>
      <c r="H92" s="220"/>
      <c r="I92" s="212">
        <v>51350</v>
      </c>
      <c r="J92" s="220"/>
      <c r="K92" s="212">
        <v>50164</v>
      </c>
      <c r="L92" s="212"/>
      <c r="M92" s="212">
        <v>46610</v>
      </c>
      <c r="N92" s="40"/>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row>
    <row r="93" spans="1:41" s="1" customFormat="1" x14ac:dyDescent="0.3">
      <c r="A93" s="13"/>
      <c r="B93" s="23" t="s">
        <v>231</v>
      </c>
      <c r="C93" s="23"/>
      <c r="D93" s="32"/>
      <c r="E93" s="212">
        <v>2868</v>
      </c>
      <c r="F93" s="220"/>
      <c r="G93" s="212">
        <v>10641</v>
      </c>
      <c r="H93" s="220"/>
      <c r="I93" s="212">
        <v>62315</v>
      </c>
      <c r="J93" s="220"/>
      <c r="K93" s="212">
        <v>5862</v>
      </c>
      <c r="L93" s="212"/>
      <c r="M93" s="212">
        <v>-6941</v>
      </c>
      <c r="N93" s="40"/>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row>
    <row r="94" spans="1:41" s="1" customFormat="1" x14ac:dyDescent="0.3">
      <c r="A94" s="13"/>
      <c r="B94" s="32"/>
      <c r="C94" s="32"/>
      <c r="D94" s="32"/>
      <c r="E94" s="220">
        <f>SUM(E91:E93)</f>
        <v>367546</v>
      </c>
      <c r="F94" s="220"/>
      <c r="G94" s="220">
        <f>SUM(G91:G93)</f>
        <v>1788830</v>
      </c>
      <c r="H94" s="220"/>
      <c r="I94" s="220">
        <f>SUM(I91:I93)</f>
        <v>7823992</v>
      </c>
      <c r="J94" s="220"/>
      <c r="K94" s="224">
        <f>SUM(K91:K93)</f>
        <v>281590</v>
      </c>
      <c r="L94" s="220"/>
      <c r="M94" s="224">
        <f>SUM(M91:M93)</f>
        <v>-885549</v>
      </c>
      <c r="N94" s="40"/>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row>
    <row r="95" spans="1:41" s="1" customFormat="1" x14ac:dyDescent="0.3">
      <c r="A95" s="13"/>
      <c r="B95" s="32" t="s">
        <v>254</v>
      </c>
      <c r="C95" s="32"/>
      <c r="D95" s="32"/>
      <c r="E95" s="220"/>
      <c r="F95" s="220"/>
      <c r="G95" s="220"/>
      <c r="H95" s="220"/>
      <c r="I95" s="220"/>
      <c r="J95" s="220"/>
      <c r="K95" s="220"/>
      <c r="L95" s="220"/>
      <c r="M95" s="220"/>
      <c r="N95" s="40"/>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row>
    <row r="96" spans="1:41" s="1" customFormat="1" x14ac:dyDescent="0.3">
      <c r="A96" s="13"/>
      <c r="B96" s="32"/>
      <c r="C96" s="32" t="s">
        <v>117</v>
      </c>
      <c r="D96" s="32"/>
      <c r="E96" s="225">
        <v>14.27</v>
      </c>
      <c r="F96" s="225"/>
      <c r="G96" s="225">
        <v>67.599999999999994</v>
      </c>
      <c r="H96" s="225"/>
      <c r="I96" s="225">
        <v>95.91</v>
      </c>
      <c r="J96" s="225"/>
      <c r="K96" s="225">
        <v>2.82</v>
      </c>
      <c r="L96" s="225"/>
      <c r="M96" s="225">
        <v>-11.55</v>
      </c>
      <c r="N96" s="40"/>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row>
    <row r="97" spans="1:41" s="1" customFormat="1" x14ac:dyDescent="0.3">
      <c r="A97" s="13"/>
      <c r="B97" s="32"/>
      <c r="C97" s="32" t="s">
        <v>118</v>
      </c>
      <c r="D97" s="32"/>
      <c r="E97" s="225">
        <v>14.21</v>
      </c>
      <c r="F97" s="225"/>
      <c r="G97" s="225">
        <v>67.28</v>
      </c>
      <c r="H97" s="225"/>
      <c r="I97" s="225">
        <v>95.83</v>
      </c>
      <c r="J97" s="225"/>
      <c r="K97" s="225">
        <v>2.82</v>
      </c>
      <c r="L97" s="225"/>
      <c r="M97" s="225">
        <v>-11.55</v>
      </c>
      <c r="N97" s="40"/>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row>
    <row r="98" spans="1:41" ht="13.5" thickBot="1" x14ac:dyDescent="0.35">
      <c r="B98" s="21"/>
      <c r="C98" s="21"/>
      <c r="D98" s="21"/>
      <c r="E98" s="39"/>
      <c r="F98" s="39"/>
      <c r="G98" s="39"/>
      <c r="H98" s="39"/>
      <c r="I98" s="39"/>
      <c r="J98" s="39"/>
      <c r="K98" s="39"/>
      <c r="L98" s="39"/>
      <c r="M98" s="39"/>
      <c r="N98" s="39"/>
    </row>
    <row r="99" spans="1:41" s="11" customFormat="1" ht="14" thickTop="1" thickBot="1" x14ac:dyDescent="0.35">
      <c r="E99" s="14"/>
      <c r="F99" s="14"/>
      <c r="G99" s="14"/>
      <c r="H99" s="14"/>
      <c r="I99" s="14"/>
      <c r="J99" s="14"/>
    </row>
    <row r="100" spans="1:41" s="11" customFormat="1" ht="13.5" thickTop="1" x14ac:dyDescent="0.3">
      <c r="B100" s="28"/>
      <c r="C100" s="28"/>
      <c r="D100" s="28"/>
      <c r="E100" s="29"/>
      <c r="F100" s="29"/>
      <c r="G100" s="29"/>
      <c r="H100" s="29"/>
      <c r="I100" s="29"/>
      <c r="J100" s="29"/>
      <c r="K100" s="29"/>
      <c r="L100" s="29"/>
      <c r="M100" s="29"/>
      <c r="N100" s="29"/>
    </row>
    <row r="101" spans="1:41" s="11" customFormat="1" ht="21" x14ac:dyDescent="0.5">
      <c r="B101" s="30" t="s">
        <v>255</v>
      </c>
      <c r="C101" s="30"/>
      <c r="D101" s="30"/>
      <c r="E101" s="31"/>
      <c r="F101" s="31"/>
      <c r="G101" s="31"/>
      <c r="H101" s="31"/>
      <c r="I101" s="31"/>
      <c r="J101" s="31"/>
      <c r="K101" s="31"/>
      <c r="L101" s="31"/>
      <c r="M101" s="31"/>
      <c r="N101" s="31"/>
    </row>
    <row r="102" spans="1:41" s="11" customFormat="1" ht="13.5" thickBot="1" x14ac:dyDescent="0.35">
      <c r="B102" s="20"/>
      <c r="C102" s="21"/>
      <c r="D102" s="21"/>
      <c r="E102" s="22"/>
      <c r="F102" s="22"/>
      <c r="G102" s="22"/>
      <c r="H102" s="22"/>
      <c r="I102" s="22"/>
      <c r="J102" s="22"/>
      <c r="K102" s="22"/>
      <c r="L102" s="22"/>
      <c r="M102" s="22"/>
      <c r="N102" s="22"/>
    </row>
    <row r="103" spans="1:41" s="11" customFormat="1" ht="13.5" thickTop="1" x14ac:dyDescent="0.3">
      <c r="B103" s="32" t="s">
        <v>193</v>
      </c>
      <c r="C103" s="32"/>
      <c r="D103" s="32"/>
      <c r="E103" s="33"/>
      <c r="F103" s="33"/>
      <c r="G103" s="33"/>
      <c r="H103" s="33"/>
      <c r="I103" s="33"/>
      <c r="J103" s="33"/>
      <c r="K103" s="33"/>
      <c r="L103" s="33"/>
      <c r="M103" s="33"/>
      <c r="N103" s="33"/>
    </row>
    <row r="104" spans="1:41" s="11" customFormat="1" x14ac:dyDescent="0.3">
      <c r="B104" s="34" t="s">
        <v>194</v>
      </c>
      <c r="C104" s="32"/>
      <c r="D104" s="32"/>
      <c r="E104" s="155">
        <v>2019</v>
      </c>
      <c r="F104" s="25"/>
      <c r="G104" s="155">
        <v>2020</v>
      </c>
      <c r="H104" s="25"/>
      <c r="I104" s="155">
        <v>2021</v>
      </c>
      <c r="J104" s="25"/>
      <c r="K104" s="155">
        <v>2022</v>
      </c>
      <c r="L104" s="25"/>
      <c r="M104" s="155">
        <v>2023</v>
      </c>
      <c r="N104" s="25"/>
    </row>
    <row r="105" spans="1:41" s="11" customFormat="1" x14ac:dyDescent="0.3">
      <c r="B105" s="23" t="s">
        <v>250</v>
      </c>
      <c r="C105" s="32"/>
      <c r="D105" s="32"/>
      <c r="E105" s="212">
        <f>E88</f>
        <v>367546</v>
      </c>
      <c r="F105" s="212"/>
      <c r="G105" s="212">
        <f>G88</f>
        <v>1788830</v>
      </c>
      <c r="H105" s="212"/>
      <c r="I105" s="212">
        <f>I88</f>
        <v>7823992</v>
      </c>
      <c r="J105" s="212"/>
      <c r="K105" s="212">
        <f>K88</f>
        <v>281590</v>
      </c>
      <c r="L105" s="212"/>
      <c r="M105" s="212">
        <f>M88</f>
        <v>-885549</v>
      </c>
      <c r="N105" s="35"/>
    </row>
    <row r="106" spans="1:41" s="11" customFormat="1" x14ac:dyDescent="0.3">
      <c r="B106" s="32" t="s">
        <v>256</v>
      </c>
      <c r="C106" s="32"/>
      <c r="D106" s="32"/>
      <c r="E106" s="220"/>
      <c r="F106" s="220"/>
      <c r="G106" s="220"/>
      <c r="H106" s="220"/>
      <c r="I106" s="220"/>
      <c r="J106" s="220"/>
      <c r="K106" s="220"/>
      <c r="L106" s="220"/>
      <c r="M106" s="220"/>
      <c r="N106" s="33"/>
    </row>
    <row r="107" spans="1:41" s="11" customFormat="1" x14ac:dyDescent="0.3">
      <c r="B107" s="23" t="s">
        <v>257</v>
      </c>
      <c r="C107" s="23"/>
      <c r="D107" s="23"/>
      <c r="E107" s="212"/>
      <c r="F107" s="212"/>
      <c r="G107" s="212"/>
      <c r="H107" s="212"/>
      <c r="I107" s="212"/>
      <c r="J107" s="212"/>
      <c r="K107" s="212"/>
      <c r="L107" s="212"/>
      <c r="M107" s="212"/>
      <c r="N107" s="35"/>
    </row>
    <row r="108" spans="1:41" s="11" customFormat="1" x14ac:dyDescent="0.3">
      <c r="B108" s="23"/>
      <c r="C108" s="23" t="s">
        <v>258</v>
      </c>
      <c r="D108" s="23"/>
      <c r="E108" s="215"/>
      <c r="F108" s="212"/>
      <c r="G108" s="215"/>
      <c r="H108" s="212"/>
      <c r="I108" s="212"/>
      <c r="J108" s="212"/>
      <c r="K108" s="212"/>
      <c r="L108" s="212"/>
      <c r="M108" s="212"/>
      <c r="N108" s="198"/>
    </row>
    <row r="109" spans="1:41" s="11" customFormat="1" x14ac:dyDescent="0.3">
      <c r="B109" s="23"/>
      <c r="C109" s="23"/>
      <c r="D109" s="23" t="s">
        <v>259</v>
      </c>
      <c r="E109" s="212">
        <v>3247</v>
      </c>
      <c r="F109" s="212"/>
      <c r="G109" s="226">
        <v>-2084</v>
      </c>
      <c r="H109" s="212"/>
      <c r="I109" s="212">
        <v>1844</v>
      </c>
      <c r="J109" s="212"/>
      <c r="K109" s="212">
        <v>-12901</v>
      </c>
      <c r="L109" s="212"/>
      <c r="M109" s="212">
        <v>-3279</v>
      </c>
      <c r="N109" s="35"/>
    </row>
    <row r="110" spans="1:41" s="11" customFormat="1" x14ac:dyDescent="0.3">
      <c r="B110" s="23"/>
      <c r="C110" s="23" t="s">
        <v>260</v>
      </c>
      <c r="D110" s="23"/>
      <c r="E110" s="212">
        <v>-38787</v>
      </c>
      <c r="F110" s="212"/>
      <c r="G110" s="212">
        <v>77601</v>
      </c>
      <c r="H110" s="212"/>
      <c r="I110" s="212">
        <v>2690</v>
      </c>
      <c r="J110" s="212"/>
      <c r="K110" s="212"/>
      <c r="L110" s="212"/>
      <c r="M110" s="212"/>
      <c r="N110" s="35"/>
    </row>
    <row r="111" spans="1:41" s="11" customFormat="1" x14ac:dyDescent="0.3">
      <c r="B111" s="23"/>
      <c r="C111" s="23" t="s">
        <v>261</v>
      </c>
      <c r="D111" s="32"/>
      <c r="E111" s="226">
        <v>17423</v>
      </c>
      <c r="F111" s="226"/>
      <c r="G111" s="226">
        <v>-7521</v>
      </c>
      <c r="H111" s="212"/>
      <c r="I111" s="215">
        <v>-21075</v>
      </c>
      <c r="J111" s="212"/>
      <c r="K111" s="215">
        <v>-15408</v>
      </c>
      <c r="L111" s="212"/>
      <c r="M111" s="215">
        <v>53036</v>
      </c>
      <c r="N111" s="35"/>
    </row>
    <row r="112" spans="1:41" s="11" customFormat="1" x14ac:dyDescent="0.3">
      <c r="B112" s="23"/>
      <c r="C112" s="23" t="s">
        <v>262</v>
      </c>
      <c r="D112" s="32"/>
      <c r="E112" s="226"/>
      <c r="F112" s="212"/>
      <c r="G112" s="226"/>
      <c r="H112" s="215"/>
      <c r="I112" s="215"/>
      <c r="J112" s="212"/>
      <c r="K112" s="215"/>
      <c r="L112" s="212"/>
      <c r="M112" s="212"/>
      <c r="N112" s="35"/>
    </row>
    <row r="113" spans="2:14" s="11" customFormat="1" x14ac:dyDescent="0.3">
      <c r="B113" s="23"/>
      <c r="C113" s="23"/>
      <c r="D113" s="2" t="s">
        <v>263</v>
      </c>
      <c r="E113" s="226">
        <v>0</v>
      </c>
      <c r="F113" s="212"/>
      <c r="G113" s="226">
        <v>0</v>
      </c>
      <c r="H113" s="212"/>
      <c r="I113" s="226">
        <v>0</v>
      </c>
      <c r="J113" s="212"/>
      <c r="K113" s="226">
        <v>0</v>
      </c>
      <c r="L113" s="212"/>
      <c r="M113" s="212">
        <v>10</v>
      </c>
      <c r="N113" s="35"/>
    </row>
    <row r="114" spans="2:14" s="11" customFormat="1" x14ac:dyDescent="0.3">
      <c r="B114" s="23"/>
      <c r="C114" s="23" t="s">
        <v>264</v>
      </c>
      <c r="D114" s="2"/>
      <c r="E114" s="212"/>
      <c r="F114" s="212"/>
      <c r="G114" s="212"/>
      <c r="H114" s="212"/>
      <c r="I114" s="212"/>
      <c r="J114" s="212"/>
      <c r="K114" s="212"/>
      <c r="L114" s="212"/>
      <c r="M114" s="212"/>
      <c r="N114" s="35"/>
    </row>
    <row r="115" spans="2:14" s="11" customFormat="1" x14ac:dyDescent="0.3">
      <c r="B115" s="23"/>
      <c r="C115" s="23"/>
      <c r="D115" s="2" t="s">
        <v>265</v>
      </c>
      <c r="E115" s="226">
        <v>0</v>
      </c>
      <c r="F115" s="212"/>
      <c r="G115" s="226">
        <v>0</v>
      </c>
      <c r="H115" s="212"/>
      <c r="I115" s="226">
        <v>0</v>
      </c>
      <c r="J115" s="212"/>
      <c r="K115" s="226">
        <v>0</v>
      </c>
      <c r="L115" s="212"/>
      <c r="M115" s="212">
        <v>9751</v>
      </c>
      <c r="N115" s="35"/>
    </row>
    <row r="116" spans="2:14" s="11" customFormat="1" x14ac:dyDescent="0.3">
      <c r="B116" s="23"/>
      <c r="C116" s="23" t="s">
        <v>266</v>
      </c>
      <c r="D116" s="32"/>
      <c r="E116" s="215"/>
      <c r="F116" s="212"/>
      <c r="G116" s="215"/>
      <c r="H116" s="212"/>
      <c r="I116" s="215"/>
      <c r="J116" s="212"/>
      <c r="K116" s="215"/>
      <c r="L116" s="212"/>
      <c r="M116" s="212"/>
      <c r="N116" s="35"/>
    </row>
    <row r="117" spans="2:14" s="11" customFormat="1" x14ac:dyDescent="0.3">
      <c r="B117" s="23"/>
      <c r="C117" s="23"/>
      <c r="D117" s="2" t="s">
        <v>259</v>
      </c>
      <c r="E117" s="226">
        <v>0</v>
      </c>
      <c r="F117" s="212"/>
      <c r="G117" s="226">
        <v>0</v>
      </c>
      <c r="H117" s="212"/>
      <c r="I117" s="226">
        <v>0</v>
      </c>
      <c r="J117" s="212"/>
      <c r="K117" s="226">
        <v>0</v>
      </c>
      <c r="L117" s="212"/>
      <c r="M117" s="212">
        <v>-976</v>
      </c>
      <c r="N117" s="35"/>
    </row>
    <row r="118" spans="2:14" s="11" customFormat="1" x14ac:dyDescent="0.3">
      <c r="B118" s="32" t="s">
        <v>267</v>
      </c>
      <c r="C118" s="32"/>
      <c r="D118" s="32"/>
      <c r="E118" s="226">
        <v>-18117</v>
      </c>
      <c r="F118" s="212"/>
      <c r="G118" s="212">
        <f>SUM(G109:G111,G113,G115,G117)</f>
        <v>67996</v>
      </c>
      <c r="H118" s="212"/>
      <c r="I118" s="212">
        <f>SUM(I109:I111,I113,I115,I117)</f>
        <v>-16541</v>
      </c>
      <c r="J118" s="212"/>
      <c r="K118" s="212">
        <f>SUM(K109:K111,K113,K115,K117)</f>
        <v>-28309</v>
      </c>
      <c r="L118" s="212"/>
      <c r="M118" s="212">
        <f>SUM(M109:M111,M113,M115,M117)</f>
        <v>58542</v>
      </c>
      <c r="N118" s="33"/>
    </row>
    <row r="119" spans="2:14" s="11" customFormat="1" ht="13.5" thickBot="1" x14ac:dyDescent="0.35">
      <c r="B119" s="50" t="s">
        <v>268</v>
      </c>
      <c r="C119" s="50"/>
      <c r="D119" s="50"/>
      <c r="E119" s="218">
        <f>SUM(E105,E118)</f>
        <v>349429</v>
      </c>
      <c r="F119" s="219"/>
      <c r="G119" s="218">
        <f>SUM(G105,G118)</f>
        <v>1856826</v>
      </c>
      <c r="H119" s="219"/>
      <c r="I119" s="218">
        <f>SUM(I105,I118)</f>
        <v>7807451</v>
      </c>
      <c r="J119" s="219"/>
      <c r="K119" s="218">
        <f>SUM(K105,K118)</f>
        <v>253281</v>
      </c>
      <c r="L119" s="219"/>
      <c r="M119" s="218">
        <f>SUM(M105,M118)</f>
        <v>-827007</v>
      </c>
      <c r="N119" s="50"/>
    </row>
    <row r="120" spans="2:14" s="11" customFormat="1" ht="13.5" thickTop="1" x14ac:dyDescent="0.3">
      <c r="B120" s="32"/>
      <c r="C120" s="2"/>
      <c r="D120" s="32"/>
      <c r="E120" s="220"/>
      <c r="F120" s="220"/>
      <c r="G120" s="220"/>
      <c r="H120" s="220"/>
      <c r="I120" s="220"/>
      <c r="J120" s="220"/>
      <c r="K120" s="220"/>
      <c r="L120" s="220"/>
      <c r="M120" s="220"/>
      <c r="N120" s="33"/>
    </row>
    <row r="121" spans="2:14" s="11" customFormat="1" x14ac:dyDescent="0.3">
      <c r="B121" s="32" t="s">
        <v>269</v>
      </c>
      <c r="C121" s="32"/>
      <c r="D121" s="32"/>
      <c r="E121" s="220"/>
      <c r="F121" s="220"/>
      <c r="G121" s="220"/>
      <c r="H121" s="220"/>
      <c r="I121" s="220"/>
      <c r="J121" s="220"/>
      <c r="K121" s="220"/>
      <c r="L121" s="220"/>
      <c r="M121" s="220"/>
      <c r="N121" s="40"/>
    </row>
    <row r="122" spans="2:14" s="11" customFormat="1" x14ac:dyDescent="0.3">
      <c r="B122" s="23"/>
      <c r="C122" s="23" t="s">
        <v>252</v>
      </c>
      <c r="D122" s="32"/>
      <c r="E122" s="212">
        <v>345444</v>
      </c>
      <c r="F122" s="220"/>
      <c r="G122" s="212">
        <v>1821022</v>
      </c>
      <c r="H122" s="220"/>
      <c r="I122" s="212">
        <v>7695240</v>
      </c>
      <c r="J122" s="212"/>
      <c r="K122" s="212">
        <v>198565</v>
      </c>
      <c r="L122" s="220"/>
      <c r="M122" s="212">
        <v>-868495</v>
      </c>
      <c r="N122" s="40"/>
    </row>
    <row r="123" spans="2:14" s="11" customFormat="1" x14ac:dyDescent="0.3">
      <c r="B123" s="32"/>
      <c r="C123" s="23" t="s">
        <v>253</v>
      </c>
      <c r="D123" s="32"/>
      <c r="E123" s="215">
        <v>0</v>
      </c>
      <c r="F123" s="220"/>
      <c r="G123" s="215">
        <v>25605</v>
      </c>
      <c r="H123" s="220"/>
      <c r="I123" s="215">
        <v>51350</v>
      </c>
      <c r="J123" s="220"/>
      <c r="K123" s="215">
        <v>50164</v>
      </c>
      <c r="L123" s="220"/>
      <c r="M123" s="215">
        <v>46610</v>
      </c>
      <c r="N123" s="40"/>
    </row>
    <row r="124" spans="2:14" s="11" customFormat="1" x14ac:dyDescent="0.3">
      <c r="B124" s="23"/>
      <c r="C124" s="23" t="s">
        <v>231</v>
      </c>
      <c r="D124" s="32"/>
      <c r="E124" s="215">
        <v>3985</v>
      </c>
      <c r="F124" s="220"/>
      <c r="G124" s="215">
        <v>10199</v>
      </c>
      <c r="H124" s="220"/>
      <c r="I124" s="215">
        <v>60861</v>
      </c>
      <c r="J124" s="220"/>
      <c r="K124" s="215">
        <v>4552</v>
      </c>
      <c r="L124" s="220"/>
      <c r="M124" s="215">
        <v>-5122</v>
      </c>
      <c r="N124" s="40"/>
    </row>
    <row r="125" spans="2:14" s="11" customFormat="1" ht="13.5" thickBot="1" x14ac:dyDescent="0.35">
      <c r="B125" s="32"/>
      <c r="C125" s="32"/>
      <c r="D125" s="32"/>
      <c r="E125" s="227">
        <f>SUM(E122:E124)</f>
        <v>349429</v>
      </c>
      <c r="F125" s="220"/>
      <c r="G125" s="227">
        <f>SUM(G122:G124)</f>
        <v>1856826</v>
      </c>
      <c r="H125" s="220"/>
      <c r="I125" s="227">
        <f>SUM(I122:I124)</f>
        <v>7807451</v>
      </c>
      <c r="J125" s="220"/>
      <c r="K125" s="227">
        <f>SUM(K122:K124)</f>
        <v>253281</v>
      </c>
      <c r="L125" s="220"/>
      <c r="M125" s="227">
        <f>SUM(M122:M124)</f>
        <v>-827007</v>
      </c>
      <c r="N125" s="40"/>
    </row>
    <row r="126" spans="2:14" s="11" customFormat="1" ht="14" thickTop="1" thickBot="1" x14ac:dyDescent="0.35">
      <c r="B126" s="21"/>
      <c r="C126" s="21"/>
      <c r="D126" s="21"/>
      <c r="E126" s="39"/>
      <c r="F126" s="39"/>
      <c r="G126" s="39"/>
      <c r="H126" s="39"/>
      <c r="I126" s="39"/>
      <c r="J126" s="39"/>
      <c r="K126" s="39"/>
      <c r="L126" s="39"/>
      <c r="M126" s="39"/>
      <c r="N126" s="39"/>
    </row>
    <row r="127" spans="2:14" s="11" customFormat="1" ht="14" thickTop="1" thickBot="1" x14ac:dyDescent="0.35">
      <c r="E127" s="14"/>
      <c r="F127" s="14"/>
      <c r="G127" s="14"/>
      <c r="H127" s="14"/>
      <c r="I127" s="14"/>
      <c r="J127" s="14"/>
    </row>
    <row r="128" spans="2:14" s="11" customFormat="1" ht="13.5" thickTop="1" x14ac:dyDescent="0.3">
      <c r="B128" s="28"/>
      <c r="C128" s="28"/>
      <c r="D128" s="28"/>
      <c r="E128" s="29"/>
      <c r="F128" s="29"/>
      <c r="G128" s="29"/>
      <c r="H128" s="29"/>
      <c r="I128" s="29"/>
      <c r="J128" s="29"/>
      <c r="K128" s="29"/>
      <c r="L128" s="29"/>
      <c r="M128" s="29"/>
      <c r="N128" s="29"/>
    </row>
    <row r="129" spans="2:14" s="11" customFormat="1" ht="21" x14ac:dyDescent="0.5">
      <c r="B129" s="30" t="s">
        <v>270</v>
      </c>
      <c r="C129" s="30"/>
      <c r="D129" s="30"/>
      <c r="E129" s="31"/>
      <c r="F129" s="31"/>
      <c r="G129" s="31"/>
      <c r="H129" s="31"/>
      <c r="I129" s="31"/>
      <c r="J129" s="31"/>
      <c r="K129" s="31"/>
      <c r="L129" s="31"/>
      <c r="M129" s="31"/>
      <c r="N129" s="31"/>
    </row>
    <row r="130" spans="2:14" s="11" customFormat="1" ht="13.5" thickBot="1" x14ac:dyDescent="0.35">
      <c r="B130" s="20"/>
      <c r="C130" s="21"/>
      <c r="D130" s="21"/>
      <c r="E130" s="22"/>
      <c r="F130" s="22"/>
      <c r="G130" s="22"/>
      <c r="H130" s="22"/>
      <c r="I130" s="22"/>
      <c r="J130" s="22"/>
      <c r="K130" s="22"/>
      <c r="L130" s="22"/>
      <c r="M130" s="22"/>
      <c r="N130" s="22"/>
    </row>
    <row r="131" spans="2:14" s="11" customFormat="1" ht="13.5" thickTop="1" x14ac:dyDescent="0.3">
      <c r="B131" s="32" t="s">
        <v>193</v>
      </c>
      <c r="C131" s="32"/>
      <c r="D131" s="32"/>
      <c r="E131" s="33"/>
      <c r="F131" s="33"/>
      <c r="G131" s="33"/>
      <c r="H131" s="33"/>
      <c r="I131" s="33"/>
      <c r="J131" s="33"/>
      <c r="K131" s="33"/>
      <c r="L131" s="33"/>
      <c r="M131" s="33"/>
      <c r="N131" s="33"/>
    </row>
    <row r="132" spans="2:14" s="11" customFormat="1" x14ac:dyDescent="0.3">
      <c r="B132" s="34" t="s">
        <v>194</v>
      </c>
      <c r="C132" s="32"/>
      <c r="D132" s="32"/>
      <c r="E132" s="155">
        <v>2019</v>
      </c>
      <c r="F132" s="25"/>
      <c r="G132" s="155">
        <v>2020</v>
      </c>
      <c r="H132" s="25"/>
      <c r="I132" s="155">
        <v>2021</v>
      </c>
      <c r="J132" s="25"/>
      <c r="K132" s="155">
        <v>2022</v>
      </c>
      <c r="L132" s="25"/>
      <c r="M132" s="155">
        <v>2023</v>
      </c>
      <c r="N132" s="25"/>
    </row>
    <row r="133" spans="2:14" s="11" customFormat="1" x14ac:dyDescent="0.3">
      <c r="B133" s="50" t="s">
        <v>271</v>
      </c>
      <c r="C133" s="50"/>
      <c r="D133" s="50"/>
      <c r="E133" s="50"/>
      <c r="F133" s="50"/>
      <c r="G133" s="50"/>
      <c r="H133" s="50"/>
      <c r="I133" s="50"/>
      <c r="J133" s="50"/>
      <c r="K133" s="50"/>
      <c r="L133" s="50"/>
      <c r="M133" s="50"/>
      <c r="N133" s="50"/>
    </row>
    <row r="134" spans="2:14" s="11" customFormat="1" x14ac:dyDescent="0.3">
      <c r="B134" s="23" t="s">
        <v>248</v>
      </c>
      <c r="C134" s="32"/>
      <c r="D134" s="32"/>
      <c r="E134" s="226">
        <f t="shared" ref="E134:K134" si="0">E86</f>
        <v>423588</v>
      </c>
      <c r="F134" s="226"/>
      <c r="G134" s="226">
        <f t="shared" si="0"/>
        <v>2165551</v>
      </c>
      <c r="H134" s="226"/>
      <c r="I134" s="226">
        <f t="shared" si="0"/>
        <v>10033813</v>
      </c>
      <c r="J134" s="226"/>
      <c r="K134" s="226">
        <f t="shared" si="0"/>
        <v>358424</v>
      </c>
      <c r="L134" s="226"/>
      <c r="M134" s="226">
        <f>M86</f>
        <v>-900415</v>
      </c>
      <c r="N134" s="25"/>
    </row>
    <row r="135" spans="2:14" s="11" customFormat="1" x14ac:dyDescent="0.3">
      <c r="B135" s="23" t="s">
        <v>272</v>
      </c>
      <c r="C135" s="32"/>
      <c r="D135" s="32"/>
      <c r="E135" s="215"/>
      <c r="F135" s="228"/>
      <c r="G135" s="215"/>
      <c r="H135" s="228"/>
      <c r="I135" s="215"/>
      <c r="J135" s="228"/>
      <c r="K135" s="215"/>
      <c r="L135" s="228"/>
      <c r="M135" s="215"/>
      <c r="N135" s="200"/>
    </row>
    <row r="136" spans="2:14" s="11" customFormat="1" x14ac:dyDescent="0.3">
      <c r="B136" s="34"/>
      <c r="C136" s="23" t="s">
        <v>273</v>
      </c>
      <c r="D136" s="23"/>
      <c r="E136" s="226">
        <v>0</v>
      </c>
      <c r="F136" s="226"/>
      <c r="G136" s="226">
        <v>0</v>
      </c>
      <c r="H136" s="226"/>
      <c r="I136" s="226">
        <v>0</v>
      </c>
      <c r="J136" s="228"/>
      <c r="K136" s="226">
        <v>0</v>
      </c>
      <c r="L136" s="228"/>
      <c r="M136" s="226">
        <v>0</v>
      </c>
      <c r="N136" s="200"/>
    </row>
    <row r="137" spans="2:14" s="11" customFormat="1" x14ac:dyDescent="0.3">
      <c r="B137" s="34"/>
      <c r="C137" s="23" t="s">
        <v>274</v>
      </c>
      <c r="D137" s="23"/>
      <c r="E137" s="226">
        <v>188817</v>
      </c>
      <c r="F137" s="228"/>
      <c r="G137" s="226">
        <v>237352</v>
      </c>
      <c r="H137" s="228"/>
      <c r="I137" s="226">
        <v>296718</v>
      </c>
      <c r="J137" s="228"/>
      <c r="K137" s="226">
        <v>335086</v>
      </c>
      <c r="L137" s="228"/>
      <c r="M137" s="226">
        <v>332597</v>
      </c>
      <c r="N137" s="200"/>
    </row>
    <row r="138" spans="2:14" s="11" customFormat="1" x14ac:dyDescent="0.3">
      <c r="B138" s="34"/>
      <c r="C138" s="23" t="s">
        <v>275</v>
      </c>
      <c r="D138" s="23"/>
      <c r="E138" s="226">
        <v>0</v>
      </c>
      <c r="F138" s="229"/>
      <c r="G138" s="226">
        <v>4361</v>
      </c>
      <c r="H138" s="229"/>
      <c r="I138" s="226">
        <v>8215</v>
      </c>
      <c r="J138" s="229"/>
      <c r="K138" s="226">
        <v>9330</v>
      </c>
      <c r="L138" s="229"/>
      <c r="M138" s="226">
        <v>6663</v>
      </c>
      <c r="N138" s="200"/>
    </row>
    <row r="139" spans="2:14" s="11" customFormat="1" x14ac:dyDescent="0.3">
      <c r="B139" s="34"/>
      <c r="C139" s="23" t="s">
        <v>276</v>
      </c>
      <c r="D139" s="23"/>
      <c r="E139" s="226">
        <v>2417</v>
      </c>
      <c r="F139" s="229"/>
      <c r="G139" s="226"/>
      <c r="H139" s="229"/>
      <c r="I139" s="226"/>
      <c r="J139" s="229"/>
      <c r="K139" s="226"/>
      <c r="L139" s="229"/>
      <c r="M139" s="226"/>
      <c r="N139" s="200"/>
    </row>
    <row r="140" spans="2:14" s="11" customFormat="1" x14ac:dyDescent="0.3">
      <c r="B140" s="34"/>
      <c r="C140" s="23" t="s">
        <v>277</v>
      </c>
      <c r="D140" s="23"/>
      <c r="E140" s="226">
        <v>3681</v>
      </c>
      <c r="F140" s="229"/>
      <c r="G140" s="226">
        <v>3683</v>
      </c>
      <c r="H140" s="229"/>
      <c r="I140" s="226">
        <v>3731</v>
      </c>
      <c r="J140" s="229"/>
      <c r="K140" s="226">
        <v>3738</v>
      </c>
      <c r="L140" s="229"/>
      <c r="M140" s="226">
        <v>3752</v>
      </c>
      <c r="N140" s="200"/>
    </row>
    <row r="141" spans="2:14" s="11" customFormat="1" x14ac:dyDescent="0.3">
      <c r="B141" s="34"/>
      <c r="C141" s="23" t="s">
        <v>278</v>
      </c>
      <c r="D141" s="23"/>
      <c r="E141" s="226">
        <v>1965</v>
      </c>
      <c r="F141" s="229"/>
      <c r="G141" s="226">
        <v>353</v>
      </c>
      <c r="H141" s="229"/>
      <c r="I141" s="226">
        <v>2</v>
      </c>
      <c r="J141" s="229"/>
      <c r="K141" s="226">
        <v>-402</v>
      </c>
      <c r="L141" s="229"/>
      <c r="M141" s="226">
        <v>1173</v>
      </c>
      <c r="N141" s="200"/>
    </row>
    <row r="142" spans="2:14" s="11" customFormat="1" x14ac:dyDescent="0.3">
      <c r="B142" s="34"/>
      <c r="C142" s="23" t="s">
        <v>279</v>
      </c>
      <c r="D142" s="23"/>
      <c r="E142" s="226">
        <v>0</v>
      </c>
      <c r="F142" s="229"/>
      <c r="G142" s="226">
        <v>0</v>
      </c>
      <c r="H142" s="229"/>
      <c r="I142" s="226">
        <v>0</v>
      </c>
      <c r="J142" s="229"/>
      <c r="K142" s="226">
        <v>0</v>
      </c>
      <c r="L142" s="229"/>
      <c r="M142" s="226">
        <v>2982</v>
      </c>
      <c r="N142" s="200"/>
    </row>
    <row r="143" spans="2:14" s="11" customFormat="1" x14ac:dyDescent="0.3">
      <c r="B143" s="34"/>
      <c r="C143" s="195" t="s">
        <v>280</v>
      </c>
      <c r="D143" s="23"/>
      <c r="E143" s="226"/>
      <c r="F143" s="229"/>
      <c r="G143" s="226"/>
      <c r="H143" s="229"/>
      <c r="I143" s="226"/>
      <c r="J143" s="229"/>
      <c r="K143" s="226"/>
      <c r="L143" s="229"/>
      <c r="M143" s="226"/>
      <c r="N143" s="200"/>
    </row>
    <row r="144" spans="2:14" s="11" customFormat="1" x14ac:dyDescent="0.3">
      <c r="B144" s="34"/>
      <c r="C144" s="23"/>
      <c r="D144" s="23" t="s">
        <v>281</v>
      </c>
      <c r="E144" s="226">
        <v>-619</v>
      </c>
      <c r="F144" s="229"/>
      <c r="G144" s="226">
        <v>0</v>
      </c>
      <c r="H144" s="229"/>
      <c r="I144" s="226">
        <v>-1846</v>
      </c>
      <c r="J144" s="229"/>
      <c r="K144" s="226">
        <v>754</v>
      </c>
      <c r="L144" s="229"/>
      <c r="M144" s="226">
        <v>74</v>
      </c>
      <c r="N144" s="200"/>
    </row>
    <row r="145" spans="2:14" s="11" customFormat="1" x14ac:dyDescent="0.3">
      <c r="B145" s="34"/>
      <c r="C145" s="23" t="s">
        <v>282</v>
      </c>
      <c r="D145" s="23"/>
      <c r="E145" s="226">
        <v>-1704</v>
      </c>
      <c r="F145" s="229"/>
      <c r="G145" s="226">
        <v>0</v>
      </c>
      <c r="H145" s="229"/>
      <c r="I145" s="226">
        <v>0</v>
      </c>
      <c r="J145" s="229"/>
      <c r="K145" s="226">
        <v>0</v>
      </c>
      <c r="L145" s="229"/>
      <c r="M145" s="226">
        <v>0</v>
      </c>
      <c r="N145" s="200"/>
    </row>
    <row r="146" spans="2:14" s="11" customFormat="1" x14ac:dyDescent="0.3">
      <c r="B146" s="34"/>
      <c r="C146" s="23" t="s">
        <v>283</v>
      </c>
      <c r="D146" s="23"/>
      <c r="E146" s="226">
        <v>0</v>
      </c>
      <c r="F146" s="229"/>
      <c r="G146" s="226">
        <v>-350</v>
      </c>
      <c r="H146" s="229"/>
      <c r="I146" s="226">
        <v>0</v>
      </c>
      <c r="J146" s="229"/>
      <c r="K146" s="226">
        <v>-111</v>
      </c>
      <c r="L146" s="229"/>
      <c r="M146" s="226">
        <v>0</v>
      </c>
      <c r="N146" s="200"/>
    </row>
    <row r="147" spans="2:14" s="11" customFormat="1" x14ac:dyDescent="0.3">
      <c r="B147" s="34"/>
      <c r="C147" s="23" t="s">
        <v>284</v>
      </c>
      <c r="D147" s="23"/>
      <c r="E147" s="226">
        <v>0</v>
      </c>
      <c r="F147" s="229"/>
      <c r="G147" s="226">
        <v>0</v>
      </c>
      <c r="H147" s="229"/>
      <c r="I147" s="226">
        <v>0</v>
      </c>
      <c r="J147" s="229"/>
      <c r="K147" s="226">
        <v>-54</v>
      </c>
      <c r="L147" s="229"/>
      <c r="M147" s="226">
        <v>-20</v>
      </c>
      <c r="N147" s="200"/>
    </row>
    <row r="148" spans="2:14" s="11" customFormat="1" x14ac:dyDescent="0.3">
      <c r="B148" s="34"/>
      <c r="C148" s="23" t="s">
        <v>285</v>
      </c>
      <c r="D148" s="23"/>
      <c r="E148" s="226">
        <v>0</v>
      </c>
      <c r="F148" s="229"/>
      <c r="G148" s="226">
        <v>0</v>
      </c>
      <c r="H148" s="229"/>
      <c r="I148" s="226">
        <v>0</v>
      </c>
      <c r="J148" s="229"/>
      <c r="K148" s="226">
        <v>0</v>
      </c>
      <c r="L148" s="229"/>
      <c r="M148" s="226">
        <v>-40</v>
      </c>
      <c r="N148" s="200"/>
    </row>
    <row r="149" spans="2:14" s="11" customFormat="1" x14ac:dyDescent="0.3">
      <c r="B149" s="34"/>
      <c r="C149" s="23" t="s">
        <v>286</v>
      </c>
      <c r="D149" s="23"/>
      <c r="E149" s="226">
        <v>0</v>
      </c>
      <c r="F149" s="229"/>
      <c r="G149" s="226">
        <v>573</v>
      </c>
      <c r="H149" s="229"/>
      <c r="I149" s="226">
        <v>124</v>
      </c>
      <c r="J149" s="229"/>
      <c r="K149" s="226">
        <v>0</v>
      </c>
      <c r="L149" s="229"/>
      <c r="M149" s="226">
        <v>839</v>
      </c>
      <c r="N149" s="200"/>
    </row>
    <row r="150" spans="2:14" s="11" customFormat="1" x14ac:dyDescent="0.3">
      <c r="B150" s="34"/>
      <c r="C150" s="23" t="s">
        <v>287</v>
      </c>
      <c r="D150" s="23"/>
      <c r="E150" s="226">
        <v>349</v>
      </c>
      <c r="F150" s="229"/>
      <c r="G150" s="226">
        <v>-2845</v>
      </c>
      <c r="H150" s="229"/>
      <c r="I150" s="226">
        <v>-3828</v>
      </c>
      <c r="J150" s="229"/>
      <c r="K150" s="226">
        <v>-1370</v>
      </c>
      <c r="L150" s="229"/>
      <c r="M150" s="226">
        <v>-1063</v>
      </c>
      <c r="N150" s="200"/>
    </row>
    <row r="151" spans="2:14" s="11" customFormat="1" x14ac:dyDescent="0.3">
      <c r="B151" s="34"/>
      <c r="C151" s="23" t="s">
        <v>288</v>
      </c>
      <c r="D151" s="23"/>
      <c r="E151" s="226">
        <v>0</v>
      </c>
      <c r="F151" s="229"/>
      <c r="G151" s="226">
        <v>0</v>
      </c>
      <c r="H151" s="229"/>
      <c r="I151" s="226">
        <v>0</v>
      </c>
      <c r="J151" s="229"/>
      <c r="K151" s="226">
        <v>-3604</v>
      </c>
      <c r="L151" s="229"/>
      <c r="M151" s="226">
        <v>-4808</v>
      </c>
      <c r="N151" s="200"/>
    </row>
    <row r="152" spans="2:14" s="11" customFormat="1" x14ac:dyDescent="0.3">
      <c r="B152" s="34"/>
      <c r="C152" s="23" t="s">
        <v>289</v>
      </c>
      <c r="D152" s="23"/>
      <c r="E152" s="226">
        <v>-898</v>
      </c>
      <c r="F152" s="229"/>
      <c r="G152" s="226">
        <v>-227</v>
      </c>
      <c r="H152" s="229"/>
      <c r="I152" s="226">
        <v>-13</v>
      </c>
      <c r="J152" s="229"/>
      <c r="K152" s="226">
        <v>456</v>
      </c>
      <c r="L152" s="229"/>
      <c r="M152" s="226">
        <v>2976</v>
      </c>
      <c r="N152" s="200"/>
    </row>
    <row r="153" spans="2:14" s="11" customFormat="1" x14ac:dyDescent="0.3">
      <c r="B153" s="34"/>
      <c r="C153" s="23" t="s">
        <v>290</v>
      </c>
      <c r="D153" s="23"/>
      <c r="E153" s="226">
        <v>0</v>
      </c>
      <c r="F153" s="229"/>
      <c r="G153" s="226">
        <v>0</v>
      </c>
      <c r="H153" s="229"/>
      <c r="I153" s="226">
        <v>0</v>
      </c>
      <c r="J153" s="229"/>
      <c r="K153" s="226">
        <v>0</v>
      </c>
      <c r="L153" s="229"/>
      <c r="M153" s="226">
        <v>137553</v>
      </c>
      <c r="N153" s="200"/>
    </row>
    <row r="154" spans="2:14" s="11" customFormat="1" x14ac:dyDescent="0.3">
      <c r="B154" s="34"/>
      <c r="C154" s="23" t="s">
        <v>291</v>
      </c>
      <c r="D154" s="23"/>
      <c r="E154" s="226">
        <v>0</v>
      </c>
      <c r="F154" s="229"/>
      <c r="G154" s="226">
        <v>0</v>
      </c>
      <c r="H154" s="229"/>
      <c r="I154" s="226">
        <v>0</v>
      </c>
      <c r="J154" s="229"/>
      <c r="K154" s="226">
        <v>0</v>
      </c>
      <c r="L154" s="229"/>
      <c r="M154" s="226">
        <v>5073</v>
      </c>
      <c r="N154" s="200"/>
    </row>
    <row r="155" spans="2:14" s="11" customFormat="1" x14ac:dyDescent="0.3">
      <c r="B155" s="34"/>
      <c r="C155" s="23" t="s">
        <v>292</v>
      </c>
      <c r="D155" s="23"/>
      <c r="E155" s="226">
        <v>0</v>
      </c>
      <c r="F155" s="229"/>
      <c r="G155" s="226">
        <v>0</v>
      </c>
      <c r="H155" s="229"/>
      <c r="I155" s="226">
        <v>0</v>
      </c>
      <c r="J155" s="229"/>
      <c r="K155" s="226">
        <v>0</v>
      </c>
      <c r="L155" s="229"/>
      <c r="M155" s="226">
        <v>54660</v>
      </c>
      <c r="N155" s="200"/>
    </row>
    <row r="156" spans="2:14" s="11" customFormat="1" x14ac:dyDescent="0.3">
      <c r="B156" s="34"/>
      <c r="C156" s="23" t="s">
        <v>293</v>
      </c>
      <c r="D156" s="23"/>
      <c r="E156" s="226">
        <v>0</v>
      </c>
      <c r="F156" s="229"/>
      <c r="G156" s="226">
        <v>0</v>
      </c>
      <c r="H156" s="229"/>
      <c r="I156" s="226">
        <v>0</v>
      </c>
      <c r="J156" s="229"/>
      <c r="K156" s="226">
        <v>0</v>
      </c>
      <c r="L156" s="229"/>
      <c r="M156" s="226">
        <v>16124</v>
      </c>
      <c r="N156" s="200"/>
    </row>
    <row r="157" spans="2:14" s="11" customFormat="1" x14ac:dyDescent="0.3">
      <c r="B157" s="34"/>
      <c r="C157" s="23" t="s">
        <v>294</v>
      </c>
      <c r="D157" s="23"/>
      <c r="E157" s="226">
        <v>0</v>
      </c>
      <c r="F157" s="229"/>
      <c r="G157" s="226">
        <v>0</v>
      </c>
      <c r="H157" s="229"/>
      <c r="I157" s="226">
        <v>32709</v>
      </c>
      <c r="J157" s="229"/>
      <c r="K157" s="226">
        <v>2039</v>
      </c>
      <c r="L157" s="229"/>
      <c r="M157" s="226">
        <v>21</v>
      </c>
      <c r="N157" s="200"/>
    </row>
    <row r="158" spans="2:14" s="11" customFormat="1" x14ac:dyDescent="0.3">
      <c r="B158" s="34"/>
      <c r="C158" s="23" t="s">
        <v>295</v>
      </c>
      <c r="D158" s="23"/>
      <c r="E158" s="226"/>
      <c r="F158" s="229"/>
      <c r="G158" s="226"/>
      <c r="H158" s="229"/>
      <c r="I158" s="226"/>
      <c r="J158" s="229"/>
      <c r="K158" s="226"/>
      <c r="L158" s="229"/>
      <c r="M158" s="226"/>
      <c r="N158" s="200"/>
    </row>
    <row r="159" spans="2:14" s="11" customFormat="1" x14ac:dyDescent="0.3">
      <c r="B159" s="34"/>
      <c r="C159" s="23"/>
      <c r="D159" s="23" t="s">
        <v>296</v>
      </c>
      <c r="E159" s="226">
        <v>929</v>
      </c>
      <c r="F159" s="229"/>
      <c r="G159" s="226">
        <v>-904</v>
      </c>
      <c r="H159" s="229"/>
      <c r="I159" s="226">
        <v>80558</v>
      </c>
      <c r="J159" s="229"/>
      <c r="K159" s="226">
        <v>44869</v>
      </c>
      <c r="L159" s="229"/>
      <c r="M159" s="226">
        <v>-33650</v>
      </c>
      <c r="N159" s="200"/>
    </row>
    <row r="160" spans="2:14" s="11" customFormat="1" x14ac:dyDescent="0.3">
      <c r="B160" s="34"/>
      <c r="C160" s="23" t="s">
        <v>245</v>
      </c>
      <c r="D160" s="23"/>
      <c r="E160" s="226">
        <v>8795</v>
      </c>
      <c r="F160" s="229"/>
      <c r="G160" s="226">
        <v>20223</v>
      </c>
      <c r="H160" s="229"/>
      <c r="I160" s="226">
        <v>44243</v>
      </c>
      <c r="J160" s="229"/>
      <c r="K160" s="226">
        <v>28031</v>
      </c>
      <c r="L160" s="229"/>
      <c r="M160" s="226">
        <v>197183</v>
      </c>
      <c r="N160" s="200"/>
    </row>
    <row r="161" spans="2:14" s="11" customFormat="1" x14ac:dyDescent="0.3">
      <c r="B161" s="34"/>
      <c r="C161" s="23" t="s">
        <v>297</v>
      </c>
      <c r="D161" s="23"/>
      <c r="E161" s="226">
        <v>0</v>
      </c>
      <c r="F161" s="229"/>
      <c r="G161" s="226">
        <v>0</v>
      </c>
      <c r="H161" s="229"/>
      <c r="I161" s="226">
        <v>0</v>
      </c>
      <c r="J161" s="229"/>
      <c r="K161" s="226">
        <v>0</v>
      </c>
      <c r="L161" s="229"/>
      <c r="M161" s="226">
        <v>1064</v>
      </c>
      <c r="N161" s="200"/>
    </row>
    <row r="162" spans="2:14" s="11" customFormat="1" x14ac:dyDescent="0.3">
      <c r="B162" s="34"/>
      <c r="C162" s="23" t="s">
        <v>298</v>
      </c>
      <c r="D162" s="23"/>
      <c r="E162" s="226">
        <v>2716</v>
      </c>
      <c r="F162" s="229"/>
      <c r="G162" s="226">
        <v>1128</v>
      </c>
      <c r="H162" s="229"/>
      <c r="I162" s="226">
        <v>8641</v>
      </c>
      <c r="J162" s="229"/>
      <c r="K162" s="226">
        <v>148</v>
      </c>
      <c r="L162" s="229"/>
      <c r="M162" s="226">
        <v>0</v>
      </c>
      <c r="N162" s="200"/>
    </row>
    <row r="163" spans="2:14" s="11" customFormat="1" x14ac:dyDescent="0.3">
      <c r="B163" s="34"/>
      <c r="C163" s="23" t="s">
        <v>299</v>
      </c>
      <c r="D163" s="23"/>
      <c r="E163" s="226">
        <v>7197</v>
      </c>
      <c r="F163" s="229"/>
      <c r="G163" s="226">
        <v>7404</v>
      </c>
      <c r="H163" s="229"/>
      <c r="I163" s="226">
        <v>33983</v>
      </c>
      <c r="J163" s="229"/>
      <c r="K163" s="226">
        <v>36200</v>
      </c>
      <c r="L163" s="229"/>
      <c r="M163" s="226">
        <v>2639</v>
      </c>
      <c r="N163" s="200"/>
    </row>
    <row r="164" spans="2:14" s="11" customFormat="1" x14ac:dyDescent="0.3">
      <c r="B164" s="34"/>
      <c r="C164" s="23" t="s">
        <v>300</v>
      </c>
      <c r="D164" s="23"/>
      <c r="E164" s="226">
        <v>-2552</v>
      </c>
      <c r="F164" s="229"/>
      <c r="G164" s="226">
        <v>786</v>
      </c>
      <c r="H164" s="229"/>
      <c r="I164" s="226">
        <v>-9174</v>
      </c>
      <c r="J164" s="229"/>
      <c r="K164" s="226">
        <v>-48103</v>
      </c>
      <c r="L164" s="229"/>
      <c r="M164" s="226">
        <v>7356</v>
      </c>
      <c r="N164" s="200"/>
    </row>
    <row r="165" spans="2:14" s="11" customFormat="1" x14ac:dyDescent="0.3">
      <c r="B165" s="34"/>
      <c r="C165" s="23" t="s">
        <v>247</v>
      </c>
      <c r="D165" s="23"/>
      <c r="E165" s="226">
        <v>2674</v>
      </c>
      <c r="F165" s="229"/>
      <c r="G165" s="226">
        <v>1428</v>
      </c>
      <c r="H165" s="229"/>
      <c r="I165" s="226">
        <v>-2644</v>
      </c>
      <c r="J165" s="229"/>
      <c r="K165" s="226">
        <v>3710</v>
      </c>
      <c r="L165" s="229"/>
      <c r="M165" s="226">
        <v>5780</v>
      </c>
      <c r="N165" s="200"/>
    </row>
    <row r="166" spans="2:14" s="11" customFormat="1" x14ac:dyDescent="0.3">
      <c r="B166" s="34"/>
      <c r="C166" s="23" t="s">
        <v>301</v>
      </c>
      <c r="D166" s="23"/>
      <c r="E166" s="226">
        <v>811</v>
      </c>
      <c r="F166" s="229"/>
      <c r="G166" s="226">
        <v>-1703</v>
      </c>
      <c r="H166" s="229"/>
      <c r="I166" s="226">
        <v>-2143</v>
      </c>
      <c r="J166" s="229"/>
      <c r="K166" s="226">
        <v>2247</v>
      </c>
      <c r="L166" s="229"/>
      <c r="M166" s="226">
        <v>437</v>
      </c>
      <c r="N166" s="200"/>
    </row>
    <row r="167" spans="2:14" s="11" customFormat="1" x14ac:dyDescent="0.3">
      <c r="B167" s="34"/>
      <c r="C167" s="23" t="s">
        <v>302</v>
      </c>
      <c r="D167" s="23"/>
      <c r="E167" s="226"/>
      <c r="F167" s="229"/>
      <c r="G167" s="226"/>
      <c r="H167" s="229"/>
      <c r="I167" s="226"/>
      <c r="J167" s="229"/>
      <c r="K167" s="226"/>
      <c r="L167" s="229"/>
      <c r="M167" s="226"/>
      <c r="N167" s="200"/>
    </row>
    <row r="168" spans="2:14" s="11" customFormat="1" x14ac:dyDescent="0.3">
      <c r="B168" s="34"/>
      <c r="C168" s="23"/>
      <c r="D168" s="23" t="s">
        <v>303</v>
      </c>
      <c r="E168" s="226">
        <v>0</v>
      </c>
      <c r="F168" s="229"/>
      <c r="G168" s="226">
        <v>0</v>
      </c>
      <c r="H168" s="229"/>
      <c r="I168" s="226">
        <v>-2591</v>
      </c>
      <c r="J168" s="229"/>
      <c r="K168" s="226">
        <v>56626</v>
      </c>
      <c r="L168" s="229"/>
      <c r="M168" s="226">
        <v>11043</v>
      </c>
      <c r="N168" s="200"/>
    </row>
    <row r="169" spans="2:14" s="11" customFormat="1" x14ac:dyDescent="0.3">
      <c r="B169" s="34"/>
      <c r="C169" s="23" t="s">
        <v>246</v>
      </c>
      <c r="D169" s="23"/>
      <c r="E169" s="226">
        <v>79601</v>
      </c>
      <c r="F169" s="229"/>
      <c r="G169" s="226">
        <v>34399</v>
      </c>
      <c r="H169" s="229"/>
      <c r="I169" s="226">
        <v>4187</v>
      </c>
      <c r="J169" s="229"/>
      <c r="K169" s="226">
        <v>4421</v>
      </c>
      <c r="L169" s="229"/>
      <c r="M169" s="226">
        <v>12746</v>
      </c>
      <c r="N169" s="200"/>
    </row>
    <row r="170" spans="2:14" s="11" customFormat="1" x14ac:dyDescent="0.3">
      <c r="B170" s="34"/>
      <c r="C170" s="23" t="s">
        <v>238</v>
      </c>
      <c r="D170" s="23"/>
      <c r="E170" s="226">
        <v>-10611</v>
      </c>
      <c r="F170" s="229"/>
      <c r="G170" s="226">
        <v>-23889</v>
      </c>
      <c r="H170" s="229"/>
      <c r="I170" s="226">
        <v>-61575</v>
      </c>
      <c r="J170" s="229"/>
      <c r="K170" s="226">
        <v>-24313</v>
      </c>
      <c r="L170" s="229"/>
      <c r="M170" s="226">
        <v>-17357</v>
      </c>
      <c r="N170" s="200"/>
    </row>
    <row r="171" spans="2:14" s="11" customFormat="1" x14ac:dyDescent="0.3">
      <c r="B171" s="34"/>
      <c r="C171" s="23" t="s">
        <v>304</v>
      </c>
      <c r="D171" s="23"/>
      <c r="E171" s="226">
        <v>0</v>
      </c>
      <c r="F171" s="229"/>
      <c r="G171" s="226">
        <v>0</v>
      </c>
      <c r="H171" s="229"/>
      <c r="I171" s="226">
        <v>0</v>
      </c>
      <c r="J171" s="229"/>
      <c r="K171" s="226">
        <v>0</v>
      </c>
      <c r="L171" s="229"/>
      <c r="M171" s="226">
        <v>0</v>
      </c>
      <c r="N171" s="200"/>
    </row>
    <row r="172" spans="2:14" s="11" customFormat="1" x14ac:dyDescent="0.3">
      <c r="B172" s="34"/>
      <c r="C172" s="23" t="s">
        <v>305</v>
      </c>
      <c r="D172" s="23"/>
      <c r="E172" s="226">
        <v>0</v>
      </c>
      <c r="F172" s="229"/>
      <c r="G172" s="226">
        <v>0</v>
      </c>
      <c r="H172" s="229"/>
      <c r="I172" s="226">
        <v>0</v>
      </c>
      <c r="J172" s="229"/>
      <c r="K172" s="226">
        <v>0</v>
      </c>
      <c r="L172" s="229"/>
      <c r="M172" s="226">
        <v>0</v>
      </c>
      <c r="N172" s="200"/>
    </row>
    <row r="173" spans="2:14" s="11" customFormat="1" x14ac:dyDescent="0.3">
      <c r="B173" s="34"/>
      <c r="C173" s="32" t="s">
        <v>306</v>
      </c>
      <c r="D173" s="32"/>
      <c r="E173" s="230">
        <f>SUM(E136:E172)</f>
        <v>283568</v>
      </c>
      <c r="F173" s="231"/>
      <c r="G173" s="230">
        <f>SUM(G136:G172)</f>
        <v>281772</v>
      </c>
      <c r="H173" s="231"/>
      <c r="I173" s="230">
        <f>SUM(I136:I172)</f>
        <v>429297</v>
      </c>
      <c r="J173" s="231"/>
      <c r="K173" s="230">
        <f>SUM(K136:K172)</f>
        <v>449698</v>
      </c>
      <c r="L173" s="231"/>
      <c r="M173" s="230">
        <f>SUM(M136:M172)</f>
        <v>745797</v>
      </c>
      <c r="N173" s="35"/>
    </row>
    <row r="174" spans="2:14" s="11" customFormat="1" x14ac:dyDescent="0.3">
      <c r="B174" s="32" t="s">
        <v>307</v>
      </c>
      <c r="C174" s="32"/>
      <c r="D174" s="32"/>
      <c r="E174" s="226">
        <v>707156</v>
      </c>
      <c r="F174" s="212"/>
      <c r="G174" s="226">
        <v>2447323</v>
      </c>
      <c r="H174" s="212"/>
      <c r="I174" s="226">
        <v>10463110</v>
      </c>
      <c r="J174" s="212"/>
      <c r="K174" s="226">
        <v>808122</v>
      </c>
      <c r="L174" s="212"/>
      <c r="M174" s="212">
        <v>-154618</v>
      </c>
      <c r="N174" s="35"/>
    </row>
    <row r="175" spans="2:14" s="11" customFormat="1" x14ac:dyDescent="0.3">
      <c r="B175" s="23" t="s">
        <v>308</v>
      </c>
      <c r="C175" s="32"/>
      <c r="D175" s="32"/>
      <c r="E175" s="226"/>
      <c r="F175" s="212"/>
      <c r="G175" s="226"/>
      <c r="H175" s="212"/>
      <c r="I175" s="226"/>
      <c r="J175" s="212"/>
      <c r="K175" s="212"/>
      <c r="L175" s="212"/>
      <c r="M175" s="226"/>
      <c r="N175" s="35"/>
    </row>
    <row r="176" spans="2:14" s="11" customFormat="1" x14ac:dyDescent="0.3">
      <c r="B176" s="23"/>
      <c r="C176" s="23" t="s">
        <v>70</v>
      </c>
      <c r="D176" s="23"/>
      <c r="E176" s="226">
        <v>-124963</v>
      </c>
      <c r="F176" s="212"/>
      <c r="G176" s="226">
        <v>100071</v>
      </c>
      <c r="H176" s="212"/>
      <c r="I176" s="226">
        <v>-727243</v>
      </c>
      <c r="J176" s="212"/>
      <c r="K176" s="226">
        <v>522781</v>
      </c>
      <c r="L176" s="212"/>
      <c r="M176" s="226">
        <v>307395</v>
      </c>
      <c r="N176" s="35"/>
    </row>
    <row r="177" spans="2:14" s="11" customFormat="1" x14ac:dyDescent="0.3">
      <c r="B177" s="23"/>
      <c r="C177" s="23" t="s">
        <v>309</v>
      </c>
      <c r="D177" s="23"/>
      <c r="E177" s="226">
        <v>47574</v>
      </c>
      <c r="F177" s="212"/>
      <c r="G177" s="226">
        <v>39073</v>
      </c>
      <c r="H177" s="212"/>
      <c r="I177" s="226">
        <v>233172</v>
      </c>
      <c r="J177" s="212"/>
      <c r="K177" s="212">
        <v>306238</v>
      </c>
      <c r="L177" s="212"/>
      <c r="M177" s="212">
        <v>74677</v>
      </c>
      <c r="N177" s="35"/>
    </row>
    <row r="178" spans="2:14" s="11" customFormat="1" x14ac:dyDescent="0.3">
      <c r="B178" s="23"/>
      <c r="C178" s="23" t="s">
        <v>73</v>
      </c>
      <c r="D178" s="23"/>
      <c r="E178" s="226">
        <v>41835</v>
      </c>
      <c r="F178" s="212"/>
      <c r="G178" s="226">
        <v>-11373</v>
      </c>
      <c r="H178" s="212"/>
      <c r="I178" s="226">
        <v>-43290</v>
      </c>
      <c r="J178" s="212"/>
      <c r="K178" s="212">
        <v>22113</v>
      </c>
      <c r="L178" s="212"/>
      <c r="M178" s="226">
        <v>10806</v>
      </c>
      <c r="N178" s="35"/>
    </row>
    <row r="179" spans="2:14" s="11" customFormat="1" x14ac:dyDescent="0.3">
      <c r="B179" s="23"/>
      <c r="C179" s="23" t="s">
        <v>310</v>
      </c>
      <c r="D179" s="23"/>
      <c r="E179" s="226">
        <v>-2386</v>
      </c>
      <c r="F179" s="212"/>
      <c r="G179" s="226">
        <v>318112</v>
      </c>
      <c r="H179" s="212"/>
      <c r="I179" s="226">
        <v>-112788</v>
      </c>
      <c r="J179" s="212"/>
      <c r="K179" s="226">
        <v>-239531</v>
      </c>
      <c r="L179" s="212"/>
      <c r="M179" s="226">
        <v>-188196</v>
      </c>
      <c r="N179" s="35"/>
    </row>
    <row r="180" spans="2:14" s="11" customFormat="1" x14ac:dyDescent="0.3">
      <c r="B180" s="23"/>
      <c r="C180" s="23" t="s">
        <v>216</v>
      </c>
      <c r="D180" s="23"/>
      <c r="E180" s="226">
        <v>-3638</v>
      </c>
      <c r="F180" s="212"/>
      <c r="G180" s="226">
        <v>823776</v>
      </c>
      <c r="H180" s="212"/>
      <c r="I180" s="226">
        <v>-141759</v>
      </c>
      <c r="J180" s="212"/>
      <c r="K180" s="226">
        <v>-521062</v>
      </c>
      <c r="L180" s="212"/>
      <c r="M180" s="226">
        <v>-113570</v>
      </c>
      <c r="N180" s="35"/>
    </row>
    <row r="181" spans="2:14" s="11" customFormat="1" x14ac:dyDescent="0.3">
      <c r="B181" s="32" t="s">
        <v>311</v>
      </c>
      <c r="C181" s="32"/>
      <c r="D181" s="32"/>
      <c r="E181" s="232">
        <f>SUM(E176:E180)</f>
        <v>-41578</v>
      </c>
      <c r="F181" s="212"/>
      <c r="G181" s="232">
        <f>SUM(G176:G180)</f>
        <v>1269659</v>
      </c>
      <c r="H181" s="212"/>
      <c r="I181" s="232">
        <f>SUM(I176:I180)</f>
        <v>-791908</v>
      </c>
      <c r="J181" s="212"/>
      <c r="K181" s="232">
        <f>SUM(K176:K180)</f>
        <v>90539</v>
      </c>
      <c r="L181" s="212"/>
      <c r="M181" s="232">
        <f>SUM(M176:M180)</f>
        <v>91112</v>
      </c>
      <c r="N181" s="35"/>
    </row>
    <row r="182" spans="2:14" s="11" customFormat="1" x14ac:dyDescent="0.3">
      <c r="B182" s="32" t="s">
        <v>312</v>
      </c>
      <c r="C182" s="32"/>
      <c r="D182" s="32"/>
      <c r="E182" s="230">
        <f>SUM(E174,E181)</f>
        <v>665578</v>
      </c>
      <c r="F182" s="212"/>
      <c r="G182" s="216">
        <f>SUM(G174,G181)</f>
        <v>3716982</v>
      </c>
      <c r="H182" s="212"/>
      <c r="I182" s="216">
        <f>SUM(I174,I181)</f>
        <v>9671202</v>
      </c>
      <c r="J182" s="212"/>
      <c r="K182" s="216">
        <f>SUM(K174,K181)</f>
        <v>898661</v>
      </c>
      <c r="L182" s="212"/>
      <c r="M182" s="216">
        <f>SUM(M174,M181)</f>
        <v>-63506</v>
      </c>
      <c r="N182" s="35"/>
    </row>
    <row r="183" spans="2:14" s="11" customFormat="1" x14ac:dyDescent="0.3">
      <c r="B183" s="23" t="s">
        <v>313</v>
      </c>
      <c r="C183" s="32"/>
      <c r="D183" s="32"/>
      <c r="E183" s="226">
        <v>-79601</v>
      </c>
      <c r="F183" s="212"/>
      <c r="G183" s="226">
        <v>-31456</v>
      </c>
      <c r="H183" s="212"/>
      <c r="I183" s="226">
        <v>-4187</v>
      </c>
      <c r="J183" s="212"/>
      <c r="K183" s="226">
        <v>-4421</v>
      </c>
      <c r="L183" s="212"/>
      <c r="M183" s="226">
        <v>-12746</v>
      </c>
      <c r="N183" s="35"/>
    </row>
    <row r="184" spans="2:14" s="11" customFormat="1" x14ac:dyDescent="0.3">
      <c r="B184" s="23" t="s">
        <v>314</v>
      </c>
      <c r="C184" s="32"/>
      <c r="D184" s="32"/>
      <c r="E184" s="226">
        <v>-59786</v>
      </c>
      <c r="F184" s="212"/>
      <c r="G184" s="226">
        <v>-229945</v>
      </c>
      <c r="H184" s="212"/>
      <c r="I184" s="226">
        <v>-1840082</v>
      </c>
      <c r="J184" s="212"/>
      <c r="K184" s="226">
        <v>-719034</v>
      </c>
      <c r="L184" s="212"/>
      <c r="M184" s="226">
        <v>-35202</v>
      </c>
      <c r="N184" s="35"/>
    </row>
    <row r="185" spans="2:14" s="11" customFormat="1" x14ac:dyDescent="0.3">
      <c r="B185" s="23" t="s">
        <v>315</v>
      </c>
      <c r="C185" s="32"/>
      <c r="D185" s="32"/>
      <c r="E185" s="226">
        <v>0</v>
      </c>
      <c r="F185" s="212"/>
      <c r="G185" s="226">
        <v>0</v>
      </c>
      <c r="H185" s="212"/>
      <c r="I185" s="226">
        <v>0</v>
      </c>
      <c r="J185" s="212"/>
      <c r="K185" s="226">
        <v>0</v>
      </c>
      <c r="L185" s="212"/>
      <c r="M185" s="226">
        <v>232497</v>
      </c>
      <c r="N185" s="35"/>
    </row>
    <row r="186" spans="2:14" s="11" customFormat="1" ht="13.5" thickBot="1" x14ac:dyDescent="0.35">
      <c r="B186" s="50" t="s">
        <v>316</v>
      </c>
      <c r="C186" s="50"/>
      <c r="D186" s="50"/>
      <c r="E186" s="233">
        <f>SUM(E182:E185)</f>
        <v>526191</v>
      </c>
      <c r="F186" s="234"/>
      <c r="G186" s="233">
        <f>SUM(G182:G185)</f>
        <v>3455581</v>
      </c>
      <c r="H186" s="234"/>
      <c r="I186" s="233">
        <f>SUM(I182:I185)</f>
        <v>7826933</v>
      </c>
      <c r="J186" s="234"/>
      <c r="K186" s="233">
        <f>SUM(K182:K185)</f>
        <v>175206</v>
      </c>
      <c r="L186" s="234"/>
      <c r="M186" s="233">
        <f>SUM(M182:M185)</f>
        <v>121043</v>
      </c>
      <c r="N186" s="50"/>
    </row>
    <row r="187" spans="2:14" s="11" customFormat="1" ht="13.5" thickTop="1" x14ac:dyDescent="0.3">
      <c r="B187" s="23"/>
      <c r="C187" s="32"/>
      <c r="D187" s="32"/>
      <c r="E187" s="212"/>
      <c r="F187" s="212"/>
      <c r="G187" s="212"/>
      <c r="H187" s="212"/>
      <c r="I187" s="212"/>
      <c r="J187" s="212"/>
      <c r="K187" s="212"/>
      <c r="L187" s="212"/>
      <c r="M187" s="212"/>
      <c r="N187" s="35"/>
    </row>
    <row r="188" spans="2:14" s="11" customFormat="1" x14ac:dyDescent="0.3">
      <c r="B188" s="50" t="s">
        <v>317</v>
      </c>
      <c r="C188" s="50"/>
      <c r="D188" s="50"/>
      <c r="E188" s="219"/>
      <c r="F188" s="219"/>
      <c r="G188" s="219"/>
      <c r="H188" s="219"/>
      <c r="I188" s="219"/>
      <c r="J188" s="219"/>
      <c r="K188" s="219"/>
      <c r="L188" s="219"/>
      <c r="M188" s="219"/>
      <c r="N188" s="50"/>
    </row>
    <row r="189" spans="2:14" s="11" customFormat="1" x14ac:dyDescent="0.3">
      <c r="B189" s="23"/>
      <c r="C189" s="23" t="s">
        <v>318</v>
      </c>
      <c r="D189" s="32"/>
      <c r="E189" s="226">
        <v>-568143</v>
      </c>
      <c r="F189" s="212"/>
      <c r="G189" s="226">
        <v>-806400</v>
      </c>
      <c r="H189" s="212"/>
      <c r="I189" s="226">
        <v>-1334018</v>
      </c>
      <c r="J189" s="212"/>
      <c r="K189" s="226">
        <v>-949384</v>
      </c>
      <c r="L189" s="212"/>
      <c r="M189" s="226">
        <v>-364154</v>
      </c>
      <c r="N189" s="35"/>
    </row>
    <row r="190" spans="2:14" s="11" customFormat="1" x14ac:dyDescent="0.3">
      <c r="B190" s="32"/>
      <c r="C190" s="23" t="s">
        <v>319</v>
      </c>
      <c r="D190" s="32"/>
      <c r="E190" s="226">
        <v>-393</v>
      </c>
      <c r="F190" s="220"/>
      <c r="G190" s="226">
        <v>0</v>
      </c>
      <c r="H190" s="220"/>
      <c r="I190" s="226">
        <v>-26902</v>
      </c>
      <c r="J190" s="220"/>
      <c r="K190" s="226">
        <v>-754</v>
      </c>
      <c r="L190" s="220"/>
      <c r="M190" s="226">
        <v>-74</v>
      </c>
      <c r="N190" s="33"/>
    </row>
    <row r="191" spans="2:14" s="11" customFormat="1" x14ac:dyDescent="0.3">
      <c r="B191" s="32"/>
      <c r="C191" s="23" t="s">
        <v>320</v>
      </c>
      <c r="D191" s="32"/>
      <c r="E191" s="226">
        <v>-55553</v>
      </c>
      <c r="F191" s="220"/>
      <c r="G191" s="226">
        <v>0</v>
      </c>
      <c r="H191" s="220"/>
      <c r="I191" s="226">
        <v>0</v>
      </c>
      <c r="J191" s="220"/>
      <c r="K191" s="226">
        <v>0</v>
      </c>
      <c r="L191" s="220"/>
      <c r="M191" s="226">
        <v>0</v>
      </c>
      <c r="N191" s="33"/>
    </row>
    <row r="192" spans="2:14" s="11" customFormat="1" x14ac:dyDescent="0.3">
      <c r="B192" s="23"/>
      <c r="C192" s="23" t="s">
        <v>321</v>
      </c>
      <c r="D192" s="23"/>
      <c r="E192" s="226">
        <v>0</v>
      </c>
      <c r="F192" s="212"/>
      <c r="G192" s="226">
        <v>-9455</v>
      </c>
      <c r="H192" s="212"/>
      <c r="I192" s="226">
        <v>-554</v>
      </c>
      <c r="J192" s="212"/>
      <c r="K192" s="226">
        <v>-3286</v>
      </c>
      <c r="L192" s="212"/>
      <c r="M192" s="226">
        <v>0</v>
      </c>
      <c r="N192" s="35"/>
    </row>
    <row r="193" spans="2:14" s="11" customFormat="1" x14ac:dyDescent="0.3">
      <c r="B193" s="23"/>
      <c r="C193" s="23" t="s">
        <v>322</v>
      </c>
      <c r="D193" s="23"/>
      <c r="E193" s="226">
        <v>-16</v>
      </c>
      <c r="F193" s="212"/>
      <c r="G193" s="226">
        <v>-32</v>
      </c>
      <c r="H193" s="212"/>
      <c r="I193" s="226">
        <v>-207</v>
      </c>
      <c r="J193" s="212"/>
      <c r="K193" s="226">
        <v>-268</v>
      </c>
      <c r="L193" s="212"/>
      <c r="M193" s="226">
        <v>-445</v>
      </c>
      <c r="N193" s="198"/>
    </row>
    <row r="194" spans="2:14" s="11" customFormat="1" x14ac:dyDescent="0.3">
      <c r="B194" s="23"/>
      <c r="C194" s="23" t="s">
        <v>323</v>
      </c>
      <c r="D194" s="23"/>
      <c r="E194" s="226">
        <v>0</v>
      </c>
      <c r="F194" s="212"/>
      <c r="G194" s="226">
        <v>-28</v>
      </c>
      <c r="H194" s="212"/>
      <c r="I194" s="226">
        <v>-546</v>
      </c>
      <c r="J194" s="212"/>
      <c r="K194" s="226">
        <v>-596</v>
      </c>
      <c r="L194" s="212"/>
      <c r="M194" s="226">
        <v>-541</v>
      </c>
      <c r="N194" s="35"/>
    </row>
    <row r="195" spans="2:14" s="11" customFormat="1" x14ac:dyDescent="0.3">
      <c r="B195" s="23"/>
      <c r="C195" s="23" t="s">
        <v>324</v>
      </c>
      <c r="D195" s="32"/>
      <c r="E195" s="226">
        <v>-138438</v>
      </c>
      <c r="F195" s="212"/>
      <c r="G195" s="226">
        <v>-1699296</v>
      </c>
      <c r="H195" s="212"/>
      <c r="I195" s="226">
        <v>-2763264</v>
      </c>
      <c r="J195" s="212"/>
      <c r="K195" s="226">
        <v>-376935</v>
      </c>
      <c r="L195" s="212"/>
      <c r="M195" s="226">
        <v>-657785</v>
      </c>
      <c r="N195" s="35"/>
    </row>
    <row r="196" spans="2:14" s="11" customFormat="1" x14ac:dyDescent="0.3">
      <c r="B196" s="23"/>
      <c r="C196" s="23" t="s">
        <v>325</v>
      </c>
      <c r="D196" s="32"/>
      <c r="E196" s="226">
        <v>247569</v>
      </c>
      <c r="F196" s="212"/>
      <c r="G196" s="226">
        <v>28729</v>
      </c>
      <c r="H196" s="215"/>
      <c r="I196" s="226">
        <v>3114598</v>
      </c>
      <c r="J196" s="212"/>
      <c r="K196" s="226">
        <v>1426743</v>
      </c>
      <c r="L196" s="212"/>
      <c r="M196" s="226">
        <v>313341</v>
      </c>
      <c r="N196" s="35"/>
    </row>
    <row r="197" spans="2:14" s="11" customFormat="1" x14ac:dyDescent="0.3">
      <c r="B197" s="23"/>
      <c r="C197" s="23" t="s">
        <v>326</v>
      </c>
      <c r="D197" s="2"/>
      <c r="E197" s="226">
        <v>0</v>
      </c>
      <c r="F197" s="212"/>
      <c r="G197" s="226">
        <v>-24555</v>
      </c>
      <c r="H197" s="212"/>
      <c r="I197" s="226">
        <v>-322604</v>
      </c>
      <c r="J197" s="212"/>
      <c r="K197" s="226">
        <v>-193263</v>
      </c>
      <c r="L197" s="212"/>
      <c r="M197" s="226">
        <v>-839</v>
      </c>
      <c r="N197" s="35"/>
    </row>
    <row r="198" spans="2:14" s="11" customFormat="1" x14ac:dyDescent="0.3">
      <c r="B198" s="23"/>
      <c r="C198" s="23" t="s">
        <v>327</v>
      </c>
      <c r="D198" s="2"/>
      <c r="E198" s="226">
        <v>0</v>
      </c>
      <c r="F198" s="212"/>
      <c r="G198" s="226">
        <v>107776</v>
      </c>
      <c r="H198" s="212"/>
      <c r="I198" s="226">
        <v>22400</v>
      </c>
      <c r="J198" s="212"/>
      <c r="K198" s="226">
        <v>208406</v>
      </c>
      <c r="L198" s="212"/>
      <c r="M198" s="226">
        <v>190216</v>
      </c>
      <c r="N198" s="35"/>
    </row>
    <row r="199" spans="2:14" s="11" customFormat="1" x14ac:dyDescent="0.3">
      <c r="B199" s="23"/>
      <c r="C199" s="23" t="s">
        <v>328</v>
      </c>
      <c r="D199" s="2"/>
      <c r="E199" s="226">
        <v>3440</v>
      </c>
      <c r="F199" s="212"/>
      <c r="G199" s="226">
        <v>763</v>
      </c>
      <c r="H199" s="212"/>
      <c r="I199" s="226">
        <v>0</v>
      </c>
      <c r="J199" s="212"/>
      <c r="K199" s="226">
        <v>111</v>
      </c>
      <c r="L199" s="212"/>
      <c r="M199" s="226">
        <v>0</v>
      </c>
      <c r="N199" s="35"/>
    </row>
    <row r="200" spans="2:14" s="11" customFormat="1" x14ac:dyDescent="0.3">
      <c r="B200" s="23"/>
      <c r="C200" s="23" t="s">
        <v>329</v>
      </c>
      <c r="D200" s="2"/>
      <c r="E200" s="226">
        <v>10611</v>
      </c>
      <c r="F200" s="212"/>
      <c r="G200" s="226">
        <v>23889</v>
      </c>
      <c r="H200" s="212"/>
      <c r="I200" s="226">
        <v>61575</v>
      </c>
      <c r="J200" s="212"/>
      <c r="K200" s="226">
        <v>24313</v>
      </c>
      <c r="L200" s="212"/>
      <c r="M200" s="226">
        <v>17357</v>
      </c>
      <c r="N200" s="35"/>
    </row>
    <row r="201" spans="2:14" s="11" customFormat="1" x14ac:dyDescent="0.3">
      <c r="B201" s="23"/>
      <c r="C201" s="23" t="s">
        <v>330</v>
      </c>
      <c r="D201" s="2"/>
      <c r="E201" s="226">
        <v>-1087</v>
      </c>
      <c r="F201" s="212"/>
      <c r="G201" s="226">
        <v>2472</v>
      </c>
      <c r="H201" s="212"/>
      <c r="I201" s="226">
        <v>-365</v>
      </c>
      <c r="J201" s="212"/>
      <c r="K201" s="226">
        <v>-912</v>
      </c>
      <c r="L201" s="212"/>
      <c r="M201" s="226">
        <v>-1241</v>
      </c>
      <c r="N201" s="35"/>
    </row>
    <row r="202" spans="2:14" s="11" customFormat="1" x14ac:dyDescent="0.3">
      <c r="B202" s="23"/>
      <c r="C202" s="23" t="s">
        <v>331</v>
      </c>
      <c r="D202" s="2"/>
      <c r="E202" s="226">
        <v>-18</v>
      </c>
      <c r="F202" s="212"/>
      <c r="G202" s="226">
        <v>-17</v>
      </c>
      <c r="H202" s="212"/>
      <c r="I202" s="226">
        <v>729</v>
      </c>
      <c r="J202" s="212"/>
      <c r="K202" s="226">
        <v>0</v>
      </c>
      <c r="L202" s="212"/>
      <c r="M202" s="226">
        <v>0</v>
      </c>
      <c r="N202" s="35"/>
    </row>
    <row r="203" spans="2:14" s="11" customFormat="1" x14ac:dyDescent="0.3">
      <c r="B203" s="23"/>
      <c r="C203" s="23" t="s">
        <v>332</v>
      </c>
      <c r="D203" s="2"/>
      <c r="E203" s="226">
        <v>0</v>
      </c>
      <c r="F203" s="212"/>
      <c r="G203" s="226">
        <v>0</v>
      </c>
      <c r="H203" s="212"/>
      <c r="I203" s="226">
        <v>0</v>
      </c>
      <c r="J203" s="212"/>
      <c r="K203" s="226">
        <v>0</v>
      </c>
      <c r="L203" s="212"/>
      <c r="M203" s="226">
        <v>0</v>
      </c>
      <c r="N203" s="35"/>
    </row>
    <row r="204" spans="2:14" s="11" customFormat="1" x14ac:dyDescent="0.3">
      <c r="B204" s="23"/>
      <c r="C204" s="23" t="s">
        <v>333</v>
      </c>
      <c r="D204" s="2"/>
      <c r="E204" s="226"/>
      <c r="F204" s="212"/>
      <c r="G204" s="226"/>
      <c r="H204" s="212"/>
      <c r="I204" s="226"/>
      <c r="J204" s="212"/>
      <c r="K204" s="226"/>
      <c r="L204" s="212"/>
      <c r="M204" s="226"/>
      <c r="N204" s="35"/>
    </row>
    <row r="205" spans="2:14" s="11" customFormat="1" x14ac:dyDescent="0.3">
      <c r="B205" s="23"/>
      <c r="C205" s="23"/>
      <c r="D205" s="2" t="s">
        <v>334</v>
      </c>
      <c r="E205" s="226">
        <v>8565</v>
      </c>
      <c r="F205" s="212"/>
      <c r="G205" s="226">
        <v>6651</v>
      </c>
      <c r="H205" s="212"/>
      <c r="I205" s="226">
        <v>1258</v>
      </c>
      <c r="J205" s="212"/>
      <c r="K205" s="226">
        <v>2939</v>
      </c>
      <c r="L205" s="212"/>
      <c r="M205" s="226">
        <v>120907</v>
      </c>
      <c r="N205" s="35"/>
    </row>
    <row r="206" spans="2:14" s="11" customFormat="1" x14ac:dyDescent="0.3">
      <c r="B206" s="23"/>
      <c r="C206" s="23" t="s">
        <v>335</v>
      </c>
      <c r="D206" s="2"/>
      <c r="E206" s="226">
        <v>0</v>
      </c>
      <c r="F206" s="212"/>
      <c r="G206" s="226">
        <v>0</v>
      </c>
      <c r="H206" s="212"/>
      <c r="I206" s="226">
        <v>0</v>
      </c>
      <c r="J206" s="212"/>
      <c r="K206" s="226">
        <v>0</v>
      </c>
      <c r="L206" s="212"/>
      <c r="M206" s="226">
        <v>0</v>
      </c>
      <c r="N206" s="35"/>
    </row>
    <row r="207" spans="2:14" s="11" customFormat="1" x14ac:dyDescent="0.3">
      <c r="B207" s="23"/>
      <c r="C207" s="23" t="s">
        <v>336</v>
      </c>
      <c r="D207" s="2"/>
      <c r="E207" s="226">
        <v>0</v>
      </c>
      <c r="F207" s="212"/>
      <c r="G207" s="226">
        <v>0</v>
      </c>
      <c r="H207" s="212"/>
      <c r="I207" s="226">
        <v>0</v>
      </c>
      <c r="J207" s="212"/>
      <c r="K207" s="226">
        <v>-1090</v>
      </c>
      <c r="L207" s="212"/>
      <c r="M207" s="226">
        <v>0</v>
      </c>
      <c r="N207" s="35"/>
    </row>
    <row r="208" spans="2:14" s="11" customFormat="1" x14ac:dyDescent="0.3">
      <c r="B208" s="23"/>
      <c r="C208" s="23" t="s">
        <v>337</v>
      </c>
      <c r="D208" s="2"/>
      <c r="E208" s="226">
        <v>0</v>
      </c>
      <c r="F208" s="212"/>
      <c r="G208" s="226">
        <v>0</v>
      </c>
      <c r="H208" s="212"/>
      <c r="I208" s="226">
        <v>0</v>
      </c>
      <c r="J208" s="212"/>
      <c r="K208" s="226">
        <v>0</v>
      </c>
      <c r="L208" s="212"/>
      <c r="M208" s="226">
        <v>0</v>
      </c>
      <c r="N208" s="35"/>
    </row>
    <row r="209" spans="2:14" s="11" customFormat="1" ht="13.5" thickBot="1" x14ac:dyDescent="0.35">
      <c r="B209" s="50" t="s">
        <v>338</v>
      </c>
      <c r="C209" s="50"/>
      <c r="D209" s="50"/>
      <c r="E209" s="233">
        <f>SUM(E189:E208)</f>
        <v>-493463</v>
      </c>
      <c r="F209" s="234"/>
      <c r="G209" s="233">
        <f>SUM(G189:G208)</f>
        <v>-2369503</v>
      </c>
      <c r="H209" s="234"/>
      <c r="I209" s="233">
        <f>SUM(I189:I208)</f>
        <v>-1247900</v>
      </c>
      <c r="J209" s="234"/>
      <c r="K209" s="233">
        <f>SUM(K189:K208)</f>
        <v>136024</v>
      </c>
      <c r="L209" s="234"/>
      <c r="M209" s="233">
        <f>SUM(M189:M208)</f>
        <v>-383258</v>
      </c>
      <c r="N209" s="50"/>
    </row>
    <row r="210" spans="2:14" s="11" customFormat="1" ht="13.5" thickTop="1" x14ac:dyDescent="0.3">
      <c r="B210" s="23"/>
      <c r="C210" s="23"/>
      <c r="D210" s="2"/>
      <c r="E210" s="212"/>
      <c r="F210" s="212"/>
      <c r="G210" s="212"/>
      <c r="H210" s="212"/>
      <c r="I210" s="212"/>
      <c r="J210" s="212"/>
      <c r="K210" s="212"/>
      <c r="L210" s="212"/>
      <c r="M210" s="212"/>
      <c r="N210" s="35"/>
    </row>
    <row r="211" spans="2:14" s="11" customFormat="1" x14ac:dyDescent="0.3">
      <c r="B211" s="50" t="s">
        <v>339</v>
      </c>
      <c r="C211" s="50"/>
      <c r="D211" s="50"/>
      <c r="E211" s="219"/>
      <c r="F211" s="219"/>
      <c r="G211" s="219"/>
      <c r="H211" s="219"/>
      <c r="I211" s="219"/>
      <c r="J211" s="219"/>
      <c r="K211" s="219"/>
      <c r="L211" s="219"/>
      <c r="M211" s="219"/>
      <c r="N211" s="50"/>
    </row>
    <row r="212" spans="2:14" s="11" customFormat="1" x14ac:dyDescent="0.3">
      <c r="B212" s="23"/>
      <c r="C212" s="23" t="s">
        <v>340</v>
      </c>
      <c r="D212" s="2"/>
      <c r="E212" s="212"/>
      <c r="F212" s="212"/>
      <c r="G212" s="212"/>
      <c r="H212" s="212"/>
      <c r="I212" s="212"/>
      <c r="J212" s="212"/>
      <c r="K212" s="212"/>
      <c r="L212" s="212"/>
      <c r="M212" s="212"/>
      <c r="N212" s="35"/>
    </row>
    <row r="213" spans="2:14" s="11" customFormat="1" x14ac:dyDescent="0.3">
      <c r="B213" s="23"/>
      <c r="C213" s="23"/>
      <c r="D213" s="2" t="s">
        <v>341</v>
      </c>
      <c r="E213" s="226">
        <v>662</v>
      </c>
      <c r="F213" s="212"/>
      <c r="G213" s="226">
        <v>167230</v>
      </c>
      <c r="H213" s="212"/>
      <c r="I213" s="226">
        <v>58061</v>
      </c>
      <c r="J213" s="212"/>
      <c r="K213" s="226">
        <v>498</v>
      </c>
      <c r="L213" s="212"/>
      <c r="M213" s="226">
        <v>813</v>
      </c>
      <c r="N213" s="35"/>
    </row>
    <row r="214" spans="2:14" s="11" customFormat="1" x14ac:dyDescent="0.3">
      <c r="B214" s="23"/>
      <c r="C214" s="23" t="s">
        <v>342</v>
      </c>
      <c r="D214" s="2"/>
      <c r="E214" s="226">
        <v>-86</v>
      </c>
      <c r="F214" s="212"/>
      <c r="G214" s="226">
        <v>-417</v>
      </c>
      <c r="H214" s="212"/>
      <c r="I214" s="226">
        <v>-2010</v>
      </c>
      <c r="J214" s="212"/>
      <c r="K214" s="226">
        <v>-2</v>
      </c>
      <c r="L214" s="212"/>
      <c r="M214" s="226">
        <v>-1</v>
      </c>
      <c r="N214" s="35"/>
    </row>
    <row r="215" spans="2:14" s="11" customFormat="1" x14ac:dyDescent="0.3">
      <c r="B215" s="23"/>
      <c r="C215" s="23" t="s">
        <v>343</v>
      </c>
      <c r="D215" s="2"/>
      <c r="E215" s="226">
        <v>-217393</v>
      </c>
      <c r="F215" s="212"/>
      <c r="G215" s="226">
        <v>-371804</v>
      </c>
      <c r="H215" s="212"/>
      <c r="I215" s="226">
        <v>-5474069</v>
      </c>
      <c r="J215" s="212"/>
      <c r="K215" s="226">
        <v>-528556</v>
      </c>
      <c r="L215" s="212"/>
      <c r="M215" s="226">
        <v>0</v>
      </c>
      <c r="N215" s="35"/>
    </row>
    <row r="216" spans="2:14" s="11" customFormat="1" x14ac:dyDescent="0.3">
      <c r="B216" s="23"/>
      <c r="C216" s="23" t="s">
        <v>344</v>
      </c>
      <c r="D216" s="2"/>
      <c r="E216" s="226">
        <v>-2697</v>
      </c>
      <c r="F216" s="226"/>
      <c r="G216" s="226">
        <v>-2466</v>
      </c>
      <c r="H216" s="226"/>
      <c r="I216" s="226">
        <v>-33532</v>
      </c>
      <c r="J216" s="226"/>
      <c r="K216" s="226">
        <v>-18728</v>
      </c>
      <c r="L216" s="226"/>
      <c r="M216" s="226">
        <v>0</v>
      </c>
      <c r="N216" s="199"/>
    </row>
    <row r="217" spans="2:14" s="11" customFormat="1" x14ac:dyDescent="0.3">
      <c r="B217" s="23"/>
      <c r="C217" s="23" t="s">
        <v>345</v>
      </c>
      <c r="D217" s="2"/>
      <c r="E217" s="226">
        <v>548</v>
      </c>
      <c r="F217" s="226"/>
      <c r="G217" s="226">
        <v>75</v>
      </c>
      <c r="H217" s="226"/>
      <c r="I217" s="226">
        <v>300</v>
      </c>
      <c r="J217" s="226"/>
      <c r="K217" s="226"/>
      <c r="L217" s="226"/>
      <c r="M217" s="226"/>
      <c r="N217" s="199"/>
    </row>
    <row r="218" spans="2:14" s="11" customFormat="1" x14ac:dyDescent="0.3">
      <c r="B218" s="23"/>
      <c r="C218" s="23" t="s">
        <v>346</v>
      </c>
      <c r="D218" s="2"/>
      <c r="E218" s="226">
        <v>-1162688</v>
      </c>
      <c r="F218" s="226"/>
      <c r="G218" s="226">
        <v>-1196819</v>
      </c>
      <c r="H218" s="226"/>
      <c r="I218" s="226">
        <v>-356670</v>
      </c>
      <c r="J218" s="226"/>
      <c r="K218" s="226">
        <v>-64096</v>
      </c>
      <c r="L218" s="226"/>
      <c r="M218" s="226">
        <v>-130520</v>
      </c>
      <c r="N218" s="199"/>
    </row>
    <row r="219" spans="2:14" s="11" customFormat="1" x14ac:dyDescent="0.3">
      <c r="B219" s="23"/>
      <c r="C219" s="23" t="s">
        <v>347</v>
      </c>
      <c r="D219" s="2"/>
      <c r="E219" s="226">
        <v>518753</v>
      </c>
      <c r="F219" s="226"/>
      <c r="G219" s="226">
        <v>94662</v>
      </c>
      <c r="H219" s="226"/>
      <c r="I219" s="226">
        <v>383809</v>
      </c>
      <c r="J219" s="226"/>
      <c r="K219" s="226">
        <v>45209</v>
      </c>
      <c r="L219" s="226"/>
      <c r="M219" s="226">
        <v>270531</v>
      </c>
      <c r="N219" s="199"/>
    </row>
    <row r="220" spans="2:14" s="11" customFormat="1" x14ac:dyDescent="0.3">
      <c r="B220" s="23"/>
      <c r="C220" s="23" t="s">
        <v>348</v>
      </c>
      <c r="D220" s="2"/>
      <c r="E220" s="226">
        <v>814400</v>
      </c>
      <c r="F220" s="226"/>
      <c r="G220" s="226"/>
      <c r="H220" s="226"/>
      <c r="I220" s="226"/>
      <c r="J220" s="226"/>
      <c r="K220" s="226"/>
      <c r="L220" s="226"/>
      <c r="M220" s="226"/>
      <c r="N220" s="199"/>
    </row>
    <row r="221" spans="2:14" s="11" customFormat="1" x14ac:dyDescent="0.3">
      <c r="B221" s="23"/>
      <c r="C221" s="23" t="s">
        <v>349</v>
      </c>
      <c r="D221" s="2"/>
      <c r="E221" s="226">
        <v>0</v>
      </c>
      <c r="F221" s="226"/>
      <c r="G221" s="226">
        <v>1295262</v>
      </c>
      <c r="H221" s="226"/>
      <c r="I221" s="226">
        <v>0</v>
      </c>
      <c r="J221" s="226"/>
      <c r="K221" s="226">
        <v>-119602</v>
      </c>
      <c r="L221" s="226"/>
      <c r="M221" s="226">
        <v>0</v>
      </c>
      <c r="N221" s="199"/>
    </row>
    <row r="222" spans="2:14" s="11" customFormat="1" x14ac:dyDescent="0.3">
      <c r="B222" s="23"/>
      <c r="C222" s="23" t="s">
        <v>350</v>
      </c>
      <c r="D222" s="2"/>
      <c r="E222" s="226">
        <v>0</v>
      </c>
      <c r="F222" s="226"/>
      <c r="G222" s="226">
        <f>-25605</f>
        <v>-25605</v>
      </c>
      <c r="H222" s="226"/>
      <c r="I222" s="226">
        <v>-51350</v>
      </c>
      <c r="J222" s="226"/>
      <c r="K222" s="226">
        <v>-50164</v>
      </c>
      <c r="L222" s="226"/>
      <c r="M222" s="226">
        <v>-46610</v>
      </c>
      <c r="N222" s="199"/>
    </row>
    <row r="223" spans="2:14" s="11" customFormat="1" x14ac:dyDescent="0.3">
      <c r="B223" s="23"/>
      <c r="C223" s="23" t="s">
        <v>351</v>
      </c>
      <c r="D223" s="2"/>
      <c r="E223" s="226"/>
      <c r="F223" s="226"/>
      <c r="G223" s="226"/>
      <c r="H223" s="226"/>
      <c r="I223" s="226"/>
      <c r="J223" s="226"/>
      <c r="K223" s="226"/>
      <c r="L223" s="226"/>
      <c r="M223" s="226"/>
      <c r="N223" s="199"/>
    </row>
    <row r="224" spans="2:14" s="11" customFormat="1" x14ac:dyDescent="0.3">
      <c r="B224" s="23"/>
      <c r="C224" s="23"/>
      <c r="D224" s="2" t="s">
        <v>352</v>
      </c>
      <c r="E224" s="226">
        <v>0</v>
      </c>
      <c r="F224" s="226"/>
      <c r="G224" s="226">
        <v>0</v>
      </c>
      <c r="H224" s="226"/>
      <c r="I224" s="226">
        <v>0</v>
      </c>
      <c r="J224" s="226"/>
      <c r="K224" s="226">
        <v>0</v>
      </c>
      <c r="L224" s="226"/>
      <c r="M224" s="226">
        <v>3046</v>
      </c>
      <c r="N224" s="199"/>
    </row>
    <row r="225" spans="2:14" s="11" customFormat="1" x14ac:dyDescent="0.3">
      <c r="B225" s="23"/>
      <c r="C225" s="23" t="s">
        <v>353</v>
      </c>
      <c r="D225" s="2"/>
      <c r="E225" s="226">
        <v>0</v>
      </c>
      <c r="F225" s="226"/>
      <c r="G225" s="226">
        <v>-2237</v>
      </c>
      <c r="H225" s="226"/>
      <c r="I225" s="226">
        <v>-4264</v>
      </c>
      <c r="J225" s="226"/>
      <c r="K225" s="226">
        <v>-4904</v>
      </c>
      <c r="L225" s="226"/>
      <c r="M225" s="226">
        <v>-2506</v>
      </c>
      <c r="N225" s="199"/>
    </row>
    <row r="226" spans="2:14" s="11" customFormat="1" x14ac:dyDescent="0.3">
      <c r="B226" s="23"/>
      <c r="C226" s="23" t="s">
        <v>354</v>
      </c>
      <c r="D226" s="2"/>
      <c r="E226" s="226">
        <v>13936</v>
      </c>
      <c r="F226" s="226"/>
      <c r="G226" s="226">
        <v>0</v>
      </c>
      <c r="H226" s="226"/>
      <c r="I226" s="226">
        <v>-1422585</v>
      </c>
      <c r="J226" s="226"/>
      <c r="K226" s="226">
        <v>0</v>
      </c>
      <c r="L226" s="226"/>
      <c r="M226" s="226">
        <v>0</v>
      </c>
      <c r="N226" s="199"/>
    </row>
    <row r="227" spans="2:14" s="11" customFormat="1" ht="13.5" thickBot="1" x14ac:dyDescent="0.35">
      <c r="B227" s="50" t="s">
        <v>355</v>
      </c>
      <c r="C227" s="50"/>
      <c r="D227" s="50"/>
      <c r="E227" s="233">
        <f>SUM(E213:E226)</f>
        <v>-34565</v>
      </c>
      <c r="F227" s="234"/>
      <c r="G227" s="233">
        <f>SUM(G213:G226)</f>
        <v>-42119</v>
      </c>
      <c r="H227" s="234"/>
      <c r="I227" s="233">
        <f>SUM(I213:I226)</f>
        <v>-6902310</v>
      </c>
      <c r="J227" s="234"/>
      <c r="K227" s="233">
        <f>SUM(K213:K226)</f>
        <v>-740345</v>
      </c>
      <c r="L227" s="234"/>
      <c r="M227" s="233">
        <f>SUM(M213:M226)</f>
        <v>94753</v>
      </c>
      <c r="N227" s="50"/>
    </row>
    <row r="228" spans="2:14" s="11" customFormat="1" ht="13.5" thickTop="1" x14ac:dyDescent="0.3">
      <c r="B228" s="23"/>
      <c r="C228" s="23"/>
      <c r="D228" s="2"/>
      <c r="E228" s="212"/>
      <c r="F228" s="212"/>
      <c r="G228" s="226"/>
      <c r="H228" s="212"/>
      <c r="I228" s="212"/>
      <c r="J228" s="212"/>
      <c r="K228" s="212"/>
      <c r="L228" s="212"/>
      <c r="M228" s="212"/>
      <c r="N228" s="35"/>
    </row>
    <row r="229" spans="2:14" s="11" customFormat="1" x14ac:dyDescent="0.3">
      <c r="B229" s="32" t="s">
        <v>356</v>
      </c>
      <c r="C229" s="23"/>
      <c r="D229" s="2"/>
      <c r="E229" s="230">
        <f>SUM(E186,E209,E227)</f>
        <v>-1837</v>
      </c>
      <c r="F229" s="212"/>
      <c r="G229" s="230">
        <f>SUM(G186,G209,G227)</f>
        <v>1043959</v>
      </c>
      <c r="H229" s="226"/>
      <c r="I229" s="230">
        <f>SUM(I186,I209,I227)</f>
        <v>-323277</v>
      </c>
      <c r="J229" s="226"/>
      <c r="K229" s="230">
        <f>SUM(K186,K209,K227)</f>
        <v>-429115</v>
      </c>
      <c r="L229" s="226"/>
      <c r="M229" s="230">
        <f>SUM(M186,M209,M227)</f>
        <v>-167462</v>
      </c>
      <c r="N229" s="35"/>
    </row>
    <row r="230" spans="2:14" s="11" customFormat="1" x14ac:dyDescent="0.3">
      <c r="B230" s="23" t="s">
        <v>357</v>
      </c>
      <c r="C230" s="23"/>
      <c r="D230" s="2"/>
      <c r="E230" s="226">
        <v>2828</v>
      </c>
      <c r="F230" s="212"/>
      <c r="G230" s="226">
        <v>1273</v>
      </c>
      <c r="H230" s="226"/>
      <c r="I230" s="226">
        <v>-6472</v>
      </c>
      <c r="J230" s="226"/>
      <c r="K230" s="226">
        <v>-12646</v>
      </c>
      <c r="L230" s="226"/>
      <c r="M230" s="226">
        <v>14040</v>
      </c>
      <c r="N230" s="35"/>
    </row>
    <row r="231" spans="2:14" s="11" customFormat="1" x14ac:dyDescent="0.3">
      <c r="B231" s="32" t="s">
        <v>358</v>
      </c>
      <c r="C231" s="23"/>
      <c r="D231" s="2"/>
      <c r="E231" s="226">
        <v>158724</v>
      </c>
      <c r="F231" s="212"/>
      <c r="G231" s="226">
        <v>159715</v>
      </c>
      <c r="H231" s="226"/>
      <c r="I231" s="226">
        <v>1204947</v>
      </c>
      <c r="J231" s="226"/>
      <c r="K231" s="226">
        <v>875198</v>
      </c>
      <c r="L231" s="226"/>
      <c r="M231" s="226">
        <v>433437</v>
      </c>
      <c r="N231" s="35"/>
    </row>
    <row r="232" spans="2:14" s="11" customFormat="1" ht="13.5" thickBot="1" x14ac:dyDescent="0.35">
      <c r="B232" s="50" t="s">
        <v>359</v>
      </c>
      <c r="C232" s="50"/>
      <c r="D232" s="50"/>
      <c r="E232" s="235">
        <f>SUM(E229:E231)</f>
        <v>159715</v>
      </c>
      <c r="F232" s="236"/>
      <c r="G232" s="235">
        <f>SUM(G229:G231)</f>
        <v>1204947</v>
      </c>
      <c r="H232" s="236"/>
      <c r="I232" s="235">
        <f>SUM(I229:I231)</f>
        <v>875198</v>
      </c>
      <c r="J232" s="236"/>
      <c r="K232" s="235">
        <f>SUM(K229:K231)</f>
        <v>433437</v>
      </c>
      <c r="L232" s="236"/>
      <c r="M232" s="235">
        <f>SUM(M229:M231)</f>
        <v>280015</v>
      </c>
      <c r="N232" s="50"/>
    </row>
    <row r="233" spans="2:14" s="11" customFormat="1" ht="14" thickTop="1" thickBot="1" x14ac:dyDescent="0.35">
      <c r="B233" s="21"/>
      <c r="C233" s="21"/>
      <c r="D233" s="21"/>
      <c r="E233" s="39"/>
      <c r="F233" s="39"/>
      <c r="G233" s="39"/>
      <c r="H233" s="39"/>
      <c r="I233" s="39"/>
      <c r="J233" s="39"/>
      <c r="K233" s="39"/>
      <c r="L233" s="39"/>
      <c r="M233" s="39"/>
      <c r="N233" s="39"/>
    </row>
    <row r="234" spans="2:14" s="11" customFormat="1" ht="13.5" thickTop="1" x14ac:dyDescent="0.3">
      <c r="E234" s="14"/>
      <c r="F234" s="14"/>
      <c r="G234" s="14"/>
      <c r="H234" s="14"/>
      <c r="I234" s="14"/>
      <c r="J234" s="14"/>
    </row>
    <row r="235" spans="2:14" s="11" customFormat="1" x14ac:dyDescent="0.3">
      <c r="E235" s="14"/>
      <c r="F235" s="14"/>
      <c r="G235" s="14"/>
      <c r="H235" s="14"/>
      <c r="I235" s="14"/>
      <c r="J235" s="14"/>
    </row>
    <row r="236" spans="2:14" s="11" customFormat="1" x14ac:dyDescent="0.3">
      <c r="E236" s="14"/>
      <c r="F236" s="14"/>
      <c r="G236" s="14"/>
      <c r="H236" s="14"/>
      <c r="I236" s="14"/>
      <c r="J236" s="14"/>
    </row>
    <row r="237" spans="2:14" s="11" customFormat="1" x14ac:dyDescent="0.3">
      <c r="E237" s="14"/>
      <c r="F237" s="14"/>
      <c r="G237" s="14"/>
      <c r="H237" s="14"/>
      <c r="I237" s="14"/>
      <c r="J237" s="14"/>
    </row>
    <row r="238" spans="2:14" s="11" customFormat="1" x14ac:dyDescent="0.3">
      <c r="E238" s="14"/>
      <c r="F238" s="14"/>
      <c r="G238" s="14"/>
      <c r="H238" s="14"/>
      <c r="I238" s="14"/>
      <c r="J238" s="14"/>
    </row>
    <row r="239" spans="2:14" s="11" customFormat="1" x14ac:dyDescent="0.3">
      <c r="E239" s="14"/>
      <c r="F239" s="14"/>
      <c r="G239" s="14"/>
      <c r="H239" s="14"/>
      <c r="I239" s="14"/>
      <c r="J239" s="14"/>
    </row>
    <row r="240" spans="2:14" s="11" customFormat="1" x14ac:dyDescent="0.3">
      <c r="E240" s="14"/>
      <c r="F240" s="14"/>
      <c r="G240" s="14"/>
      <c r="H240" s="14"/>
      <c r="I240" s="14"/>
      <c r="J240" s="14"/>
    </row>
    <row r="241" spans="5:10" s="11" customFormat="1" x14ac:dyDescent="0.3">
      <c r="E241" s="14"/>
      <c r="F241" s="14"/>
      <c r="G241" s="14"/>
      <c r="H241" s="14"/>
      <c r="I241" s="14"/>
      <c r="J241" s="14"/>
    </row>
    <row r="242" spans="5:10" s="11" customFormat="1" x14ac:dyDescent="0.3">
      <c r="E242" s="14"/>
      <c r="F242" s="14"/>
      <c r="G242" s="14"/>
      <c r="H242" s="14"/>
      <c r="I242" s="14"/>
      <c r="J242" s="14"/>
    </row>
    <row r="243" spans="5:10" s="11" customFormat="1" x14ac:dyDescent="0.3">
      <c r="E243" s="14"/>
      <c r="F243" s="14"/>
      <c r="G243" s="14"/>
      <c r="H243" s="14"/>
      <c r="I243" s="14"/>
      <c r="J243" s="14"/>
    </row>
    <row r="244" spans="5:10" s="11" customFormat="1" x14ac:dyDescent="0.3">
      <c r="E244" s="14"/>
      <c r="F244" s="14"/>
      <c r="G244" s="14"/>
      <c r="H244" s="14"/>
      <c r="I244" s="14"/>
      <c r="J244" s="14"/>
    </row>
    <row r="245" spans="5:10" s="11" customFormat="1" x14ac:dyDescent="0.3">
      <c r="E245" s="14"/>
      <c r="F245" s="14"/>
      <c r="G245" s="14"/>
      <c r="H245" s="14"/>
      <c r="I245" s="14"/>
      <c r="J245" s="14"/>
    </row>
    <row r="246" spans="5:10" s="11" customFormat="1" x14ac:dyDescent="0.3">
      <c r="E246" s="14"/>
      <c r="F246" s="14"/>
      <c r="G246" s="14"/>
      <c r="H246" s="14"/>
      <c r="I246" s="14"/>
      <c r="J246" s="14"/>
    </row>
    <row r="247" spans="5:10" s="11" customFormat="1" x14ac:dyDescent="0.3">
      <c r="E247" s="14"/>
      <c r="F247" s="14"/>
      <c r="G247" s="14"/>
      <c r="H247" s="14"/>
      <c r="I247" s="14"/>
      <c r="J247" s="14"/>
    </row>
    <row r="248" spans="5:10" s="11" customFormat="1" x14ac:dyDescent="0.3">
      <c r="E248" s="14"/>
      <c r="F248" s="14"/>
      <c r="G248" s="14"/>
      <c r="H248" s="14"/>
      <c r="I248" s="14"/>
      <c r="J248" s="14"/>
    </row>
    <row r="249" spans="5:10" s="11" customFormat="1" x14ac:dyDescent="0.3">
      <c r="E249" s="14"/>
      <c r="F249" s="14"/>
      <c r="G249" s="14"/>
      <c r="H249" s="14"/>
      <c r="I249" s="14"/>
      <c r="J249" s="14"/>
    </row>
    <row r="250" spans="5:10" s="11" customFormat="1" x14ac:dyDescent="0.3">
      <c r="E250" s="14"/>
      <c r="F250" s="14"/>
      <c r="G250" s="14"/>
      <c r="H250" s="14"/>
      <c r="I250" s="14"/>
      <c r="J250" s="14"/>
    </row>
    <row r="251" spans="5:10" s="11" customFormat="1" x14ac:dyDescent="0.3">
      <c r="E251" s="14"/>
      <c r="F251" s="14"/>
      <c r="G251" s="14"/>
      <c r="H251" s="14"/>
      <c r="I251" s="14"/>
      <c r="J251" s="14"/>
    </row>
    <row r="252" spans="5:10" s="11" customFormat="1" x14ac:dyDescent="0.3">
      <c r="E252" s="14"/>
      <c r="F252" s="14"/>
      <c r="G252" s="14"/>
      <c r="H252" s="14"/>
      <c r="I252" s="14"/>
      <c r="J252" s="14"/>
    </row>
    <row r="253" spans="5:10" s="11" customFormat="1" x14ac:dyDescent="0.3">
      <c r="E253" s="14"/>
      <c r="F253" s="14"/>
      <c r="G253" s="14"/>
      <c r="H253" s="14"/>
      <c r="I253" s="14"/>
      <c r="J253" s="14"/>
    </row>
    <row r="254" spans="5:10" s="11" customFormat="1" x14ac:dyDescent="0.3">
      <c r="E254" s="14"/>
      <c r="F254" s="14"/>
      <c r="G254" s="14"/>
      <c r="H254" s="14"/>
      <c r="I254" s="14"/>
      <c r="J254" s="14"/>
    </row>
    <row r="255" spans="5:10" s="11" customFormat="1" x14ac:dyDescent="0.3">
      <c r="E255" s="14"/>
      <c r="F255" s="14"/>
      <c r="G255" s="14"/>
      <c r="H255" s="14"/>
      <c r="I255" s="14"/>
      <c r="J255" s="14"/>
    </row>
    <row r="256" spans="5:10" s="11" customFormat="1" x14ac:dyDescent="0.3">
      <c r="E256" s="14"/>
      <c r="F256" s="14"/>
      <c r="G256" s="14"/>
      <c r="H256" s="14"/>
      <c r="I256" s="14"/>
      <c r="J256" s="14"/>
    </row>
    <row r="257" spans="5:10" s="11" customFormat="1" x14ac:dyDescent="0.3">
      <c r="E257" s="14"/>
      <c r="F257" s="14"/>
      <c r="G257" s="14"/>
      <c r="H257" s="14"/>
      <c r="I257" s="14"/>
      <c r="J257" s="14"/>
    </row>
    <row r="258" spans="5:10" s="11" customFormat="1" x14ac:dyDescent="0.3">
      <c r="E258" s="14"/>
      <c r="F258" s="14"/>
      <c r="G258" s="14"/>
      <c r="H258" s="14"/>
      <c r="I258" s="14"/>
      <c r="J258" s="14"/>
    </row>
    <row r="259" spans="5:10" s="11" customFormat="1" x14ac:dyDescent="0.3">
      <c r="E259" s="14"/>
      <c r="F259" s="14"/>
      <c r="G259" s="14"/>
      <c r="H259" s="14"/>
      <c r="I259" s="14"/>
      <c r="J259" s="14"/>
    </row>
    <row r="260" spans="5:10" s="11" customFormat="1" x14ac:dyDescent="0.3">
      <c r="E260" s="14"/>
      <c r="F260" s="14"/>
      <c r="G260" s="14"/>
      <c r="H260" s="14"/>
      <c r="I260" s="14"/>
      <c r="J260" s="14"/>
    </row>
    <row r="261" spans="5:10" s="11" customFormat="1" x14ac:dyDescent="0.3">
      <c r="E261" s="14"/>
      <c r="F261" s="14"/>
      <c r="G261" s="14"/>
      <c r="H261" s="14"/>
      <c r="I261" s="14"/>
      <c r="J261" s="14"/>
    </row>
    <row r="262" spans="5:10" s="11" customFormat="1" x14ac:dyDescent="0.3">
      <c r="E262" s="14"/>
      <c r="F262" s="14"/>
      <c r="G262" s="14"/>
      <c r="H262" s="14"/>
      <c r="I262" s="14"/>
      <c r="J262" s="14"/>
    </row>
    <row r="263" spans="5:10" s="11" customFormat="1" x14ac:dyDescent="0.3">
      <c r="E263" s="14"/>
      <c r="F263" s="14"/>
      <c r="G263" s="14"/>
      <c r="H263" s="14"/>
      <c r="I263" s="14"/>
      <c r="J263" s="14"/>
    </row>
    <row r="264" spans="5:10" s="11" customFormat="1" x14ac:dyDescent="0.3">
      <c r="E264" s="14"/>
      <c r="F264" s="14"/>
      <c r="G264" s="14"/>
      <c r="H264" s="14"/>
      <c r="I264" s="14"/>
      <c r="J264" s="14"/>
    </row>
    <row r="265" spans="5:10" s="11" customFormat="1" x14ac:dyDescent="0.3">
      <c r="E265" s="14"/>
      <c r="F265" s="14"/>
      <c r="G265" s="14"/>
      <c r="H265" s="14"/>
      <c r="I265" s="14"/>
      <c r="J265" s="14"/>
    </row>
    <row r="266" spans="5:10" s="11" customFormat="1" x14ac:dyDescent="0.3">
      <c r="E266" s="14"/>
      <c r="F266" s="14"/>
      <c r="G266" s="14"/>
      <c r="H266" s="14"/>
      <c r="I266" s="14"/>
      <c r="J266" s="14"/>
    </row>
    <row r="267" spans="5:10" s="11" customFormat="1" x14ac:dyDescent="0.3">
      <c r="E267" s="14"/>
      <c r="F267" s="14"/>
      <c r="G267" s="14"/>
      <c r="H267" s="14"/>
      <c r="I267" s="14"/>
      <c r="J267" s="14"/>
    </row>
    <row r="268" spans="5:10" s="11" customFormat="1" x14ac:dyDescent="0.3">
      <c r="E268" s="14"/>
      <c r="F268" s="14"/>
      <c r="G268" s="14"/>
      <c r="H268" s="14"/>
      <c r="I268" s="14"/>
      <c r="J268" s="14"/>
    </row>
    <row r="269" spans="5:10" s="11" customFormat="1" x14ac:dyDescent="0.3">
      <c r="E269" s="14"/>
      <c r="F269" s="14"/>
      <c r="G269" s="14"/>
      <c r="H269" s="14"/>
      <c r="I269" s="14"/>
      <c r="J269" s="14"/>
    </row>
    <row r="270" spans="5:10" s="11" customFormat="1" x14ac:dyDescent="0.3">
      <c r="E270" s="14"/>
      <c r="F270" s="14"/>
      <c r="G270" s="14"/>
      <c r="H270" s="14"/>
      <c r="I270" s="14"/>
      <c r="J270" s="14"/>
    </row>
    <row r="271" spans="5:10" s="11" customFormat="1" x14ac:dyDescent="0.3">
      <c r="E271" s="14"/>
      <c r="F271" s="14"/>
      <c r="G271" s="14"/>
      <c r="H271" s="14"/>
      <c r="I271" s="14"/>
      <c r="J271" s="14"/>
    </row>
    <row r="272" spans="5:10" s="11" customFormat="1" x14ac:dyDescent="0.3">
      <c r="E272" s="14"/>
      <c r="F272" s="14"/>
      <c r="G272" s="14"/>
      <c r="H272" s="14"/>
      <c r="I272" s="14"/>
      <c r="J272" s="14"/>
    </row>
    <row r="273" spans="5:10" s="11" customFormat="1" x14ac:dyDescent="0.3">
      <c r="E273" s="14"/>
      <c r="F273" s="14"/>
      <c r="G273" s="14"/>
      <c r="H273" s="14"/>
      <c r="I273" s="14"/>
      <c r="J273" s="14"/>
    </row>
    <row r="274" spans="5:10" s="11" customFormat="1" x14ac:dyDescent="0.3">
      <c r="E274" s="14"/>
      <c r="F274" s="14"/>
      <c r="G274" s="14"/>
      <c r="H274" s="14"/>
      <c r="I274" s="14"/>
      <c r="J274" s="14"/>
    </row>
    <row r="275" spans="5:10" s="11" customFormat="1" x14ac:dyDescent="0.3">
      <c r="E275" s="14"/>
      <c r="F275" s="14"/>
      <c r="G275" s="14"/>
      <c r="H275" s="14"/>
      <c r="I275" s="14"/>
      <c r="J275" s="14"/>
    </row>
    <row r="276" spans="5:10" s="11" customFormat="1" x14ac:dyDescent="0.3">
      <c r="E276" s="14"/>
      <c r="F276" s="14"/>
      <c r="G276" s="14"/>
      <c r="H276" s="14"/>
      <c r="I276" s="14"/>
      <c r="J276" s="14"/>
    </row>
    <row r="277" spans="5:10" s="11" customFormat="1" x14ac:dyDescent="0.3">
      <c r="E277" s="14"/>
      <c r="F277" s="14"/>
      <c r="G277" s="14"/>
      <c r="H277" s="14"/>
      <c r="I277" s="14"/>
      <c r="J277" s="14"/>
    </row>
    <row r="278" spans="5:10" s="11" customFormat="1" x14ac:dyDescent="0.3">
      <c r="E278" s="14"/>
      <c r="F278" s="14"/>
      <c r="G278" s="14"/>
      <c r="H278" s="14"/>
      <c r="I278" s="14"/>
      <c r="J278" s="14"/>
    </row>
    <row r="279" spans="5:10" s="11" customFormat="1" x14ac:dyDescent="0.3">
      <c r="E279" s="14"/>
      <c r="F279" s="14"/>
      <c r="G279" s="14"/>
      <c r="H279" s="14"/>
      <c r="I279" s="14"/>
      <c r="J279" s="14"/>
    </row>
    <row r="280" spans="5:10" s="11" customFormat="1" x14ac:dyDescent="0.3">
      <c r="E280" s="14"/>
      <c r="F280" s="14"/>
      <c r="G280" s="14"/>
      <c r="H280" s="14"/>
      <c r="I280" s="14"/>
      <c r="J280" s="14"/>
    </row>
    <row r="281" spans="5:10" s="11" customFormat="1" x14ac:dyDescent="0.3">
      <c r="E281" s="14"/>
      <c r="F281" s="14"/>
      <c r="G281" s="14"/>
      <c r="H281" s="14"/>
      <c r="I281" s="14"/>
      <c r="J281" s="14"/>
    </row>
    <row r="282" spans="5:10" s="11" customFormat="1" x14ac:dyDescent="0.3">
      <c r="E282" s="14"/>
      <c r="F282" s="14"/>
      <c r="G282" s="14"/>
      <c r="H282" s="14"/>
      <c r="I282" s="14"/>
      <c r="J282" s="14"/>
    </row>
    <row r="283" spans="5:10" s="11" customFormat="1" x14ac:dyDescent="0.3">
      <c r="E283" s="14"/>
      <c r="F283" s="14"/>
      <c r="G283" s="14"/>
      <c r="H283" s="14"/>
      <c r="I283" s="14"/>
      <c r="J283" s="14"/>
    </row>
    <row r="284" spans="5:10" s="11" customFormat="1" x14ac:dyDescent="0.3">
      <c r="E284" s="14"/>
      <c r="F284" s="14"/>
      <c r="G284" s="14"/>
      <c r="H284" s="14"/>
      <c r="I284" s="14"/>
      <c r="J284" s="14"/>
    </row>
    <row r="285" spans="5:10" s="11" customFormat="1" x14ac:dyDescent="0.3">
      <c r="E285" s="14"/>
      <c r="F285" s="14"/>
      <c r="G285" s="14"/>
      <c r="H285" s="14"/>
      <c r="I285" s="14"/>
      <c r="J285" s="14"/>
    </row>
    <row r="286" spans="5:10" s="11" customFormat="1" x14ac:dyDescent="0.3">
      <c r="E286" s="14"/>
      <c r="F286" s="14"/>
      <c r="G286" s="14"/>
      <c r="H286" s="14"/>
      <c r="I286" s="14"/>
      <c r="J286" s="14"/>
    </row>
    <row r="287" spans="5:10" s="11" customFormat="1" x14ac:dyDescent="0.3">
      <c r="E287" s="14"/>
      <c r="F287" s="14"/>
      <c r="G287" s="14"/>
      <c r="H287" s="14"/>
      <c r="I287" s="14"/>
      <c r="J287" s="14"/>
    </row>
    <row r="288" spans="5:10" s="11" customFormat="1" x14ac:dyDescent="0.3">
      <c r="E288" s="14"/>
      <c r="F288" s="14"/>
      <c r="G288" s="14"/>
      <c r="H288" s="14"/>
      <c r="I288" s="14"/>
      <c r="J288" s="14"/>
    </row>
    <row r="289" spans="5:10" s="11" customFormat="1" x14ac:dyDescent="0.3">
      <c r="E289" s="14"/>
      <c r="F289" s="14"/>
      <c r="G289" s="14"/>
      <c r="H289" s="14"/>
      <c r="I289" s="14"/>
      <c r="J289" s="14"/>
    </row>
    <row r="290" spans="5:10" s="11" customFormat="1" x14ac:dyDescent="0.3">
      <c r="E290" s="14"/>
      <c r="F290" s="14"/>
      <c r="G290" s="14"/>
      <c r="H290" s="14"/>
      <c r="I290" s="14"/>
      <c r="J290" s="14"/>
    </row>
    <row r="291" spans="5:10" s="11" customFormat="1" x14ac:dyDescent="0.3">
      <c r="E291" s="14"/>
      <c r="F291" s="14"/>
      <c r="G291" s="14"/>
      <c r="H291" s="14"/>
      <c r="I291" s="14"/>
      <c r="J291" s="14"/>
    </row>
    <row r="292" spans="5:10" s="11" customFormat="1" x14ac:dyDescent="0.3">
      <c r="E292" s="14"/>
      <c r="F292" s="14"/>
      <c r="G292" s="14"/>
      <c r="H292" s="14"/>
      <c r="I292" s="14"/>
      <c r="J292" s="14"/>
    </row>
    <row r="293" spans="5:10" s="11" customFormat="1" x14ac:dyDescent="0.3">
      <c r="E293" s="14"/>
      <c r="F293" s="14"/>
      <c r="G293" s="14"/>
      <c r="H293" s="14"/>
      <c r="I293" s="14"/>
      <c r="J293" s="14"/>
    </row>
    <row r="294" spans="5:10" s="11" customFormat="1" x14ac:dyDescent="0.3">
      <c r="E294" s="14"/>
      <c r="F294" s="14"/>
      <c r="G294" s="14"/>
      <c r="H294" s="14"/>
      <c r="I294" s="14"/>
      <c r="J294" s="14"/>
    </row>
    <row r="295" spans="5:10" s="11" customFormat="1" x14ac:dyDescent="0.3">
      <c r="E295" s="14"/>
      <c r="F295" s="14"/>
      <c r="G295" s="14"/>
      <c r="H295" s="14"/>
      <c r="I295" s="14"/>
      <c r="J295" s="14"/>
    </row>
    <row r="296" spans="5:10" s="11" customFormat="1" x14ac:dyDescent="0.3">
      <c r="E296" s="14"/>
      <c r="F296" s="14"/>
      <c r="G296" s="14"/>
      <c r="H296" s="14"/>
      <c r="I296" s="14"/>
      <c r="J296" s="14"/>
    </row>
    <row r="297" spans="5:10" s="11" customFormat="1" x14ac:dyDescent="0.3">
      <c r="E297" s="14"/>
      <c r="F297" s="14"/>
      <c r="G297" s="14"/>
      <c r="H297" s="14"/>
      <c r="I297" s="14"/>
      <c r="J297" s="14"/>
    </row>
    <row r="298" spans="5:10" s="11" customFormat="1" x14ac:dyDescent="0.3">
      <c r="E298" s="14"/>
      <c r="F298" s="14"/>
      <c r="G298" s="14"/>
      <c r="H298" s="14"/>
      <c r="I298" s="14"/>
      <c r="J298" s="14"/>
    </row>
    <row r="299" spans="5:10" s="11" customFormat="1" x14ac:dyDescent="0.3">
      <c r="E299" s="14"/>
      <c r="F299" s="14"/>
      <c r="G299" s="14"/>
      <c r="H299" s="14"/>
      <c r="I299" s="14"/>
      <c r="J299" s="14"/>
    </row>
    <row r="300" spans="5:10" s="11" customFormat="1" x14ac:dyDescent="0.3">
      <c r="E300" s="14"/>
      <c r="F300" s="14"/>
      <c r="G300" s="14"/>
      <c r="H300" s="14"/>
      <c r="I300" s="14"/>
      <c r="J300" s="14"/>
    </row>
    <row r="301" spans="5:10" s="11" customFormat="1" x14ac:dyDescent="0.3">
      <c r="E301" s="14"/>
      <c r="F301" s="14"/>
      <c r="G301" s="14"/>
      <c r="H301" s="14"/>
      <c r="I301" s="14"/>
      <c r="J301" s="14"/>
    </row>
    <row r="302" spans="5:10" s="11" customFormat="1" x14ac:dyDescent="0.3">
      <c r="E302" s="14"/>
      <c r="F302" s="14"/>
      <c r="G302" s="14"/>
      <c r="H302" s="14"/>
      <c r="I302" s="14"/>
      <c r="J302" s="14"/>
    </row>
    <row r="303" spans="5:10" s="11" customFormat="1" x14ac:dyDescent="0.3">
      <c r="E303" s="14"/>
      <c r="F303" s="14"/>
      <c r="G303" s="14"/>
      <c r="H303" s="14"/>
      <c r="I303" s="14"/>
      <c r="J303" s="14"/>
    </row>
    <row r="304" spans="5:10" s="11" customFormat="1" x14ac:dyDescent="0.3">
      <c r="E304" s="14"/>
      <c r="F304" s="14"/>
      <c r="G304" s="14"/>
      <c r="H304" s="14"/>
      <c r="I304" s="14"/>
      <c r="J304" s="14"/>
    </row>
    <row r="305" spans="5:10" s="11" customFormat="1" x14ac:dyDescent="0.3">
      <c r="E305" s="14"/>
      <c r="F305" s="14"/>
      <c r="G305" s="14"/>
      <c r="H305" s="14"/>
      <c r="I305" s="14"/>
      <c r="J305" s="14"/>
    </row>
    <row r="306" spans="5:10" s="11" customFormat="1" x14ac:dyDescent="0.3">
      <c r="E306" s="14"/>
      <c r="F306" s="14"/>
      <c r="G306" s="14"/>
      <c r="H306" s="14"/>
      <c r="I306" s="14"/>
      <c r="J306" s="14"/>
    </row>
    <row r="307" spans="5:10" s="11" customFormat="1" x14ac:dyDescent="0.3">
      <c r="E307" s="14"/>
      <c r="F307" s="14"/>
      <c r="G307" s="14"/>
      <c r="H307" s="14"/>
      <c r="I307" s="14"/>
      <c r="J307" s="14"/>
    </row>
    <row r="308" spans="5:10" s="11" customFormat="1" x14ac:dyDescent="0.3">
      <c r="E308" s="14"/>
      <c r="F308" s="14"/>
      <c r="G308" s="14"/>
      <c r="H308" s="14"/>
      <c r="I308" s="14"/>
      <c r="J308" s="14"/>
    </row>
    <row r="309" spans="5:10" s="11" customFormat="1" x14ac:dyDescent="0.3">
      <c r="E309" s="14"/>
      <c r="F309" s="14"/>
      <c r="G309" s="14"/>
      <c r="H309" s="14"/>
      <c r="I309" s="14"/>
      <c r="J309" s="14"/>
    </row>
    <row r="310" spans="5:10" s="11" customFormat="1" x14ac:dyDescent="0.3">
      <c r="E310" s="14"/>
      <c r="F310" s="14"/>
      <c r="G310" s="14"/>
      <c r="H310" s="14"/>
      <c r="I310" s="14"/>
      <c r="J310" s="14"/>
    </row>
    <row r="311" spans="5:10" s="11" customFormat="1" x14ac:dyDescent="0.3">
      <c r="E311" s="14"/>
      <c r="F311" s="14"/>
      <c r="G311" s="14"/>
      <c r="H311" s="14"/>
      <c r="I311" s="14"/>
      <c r="J311" s="14"/>
    </row>
    <row r="312" spans="5:10" s="11" customFormat="1" x14ac:dyDescent="0.3">
      <c r="E312" s="14"/>
      <c r="F312" s="14"/>
      <c r="G312" s="14"/>
      <c r="H312" s="14"/>
      <c r="I312" s="14"/>
      <c r="J312" s="14"/>
    </row>
    <row r="313" spans="5:10" s="11" customFormat="1" x14ac:dyDescent="0.3">
      <c r="E313" s="14"/>
      <c r="F313" s="14"/>
      <c r="G313" s="14"/>
      <c r="H313" s="14"/>
      <c r="I313" s="14"/>
      <c r="J313" s="14"/>
    </row>
    <row r="314" spans="5:10" s="11" customFormat="1" x14ac:dyDescent="0.3">
      <c r="E314" s="14"/>
      <c r="F314" s="14"/>
      <c r="G314" s="14"/>
      <c r="H314" s="14"/>
      <c r="I314" s="14"/>
      <c r="J314" s="14"/>
    </row>
    <row r="315" spans="5:10" s="11" customFormat="1" x14ac:dyDescent="0.3">
      <c r="E315" s="14"/>
      <c r="F315" s="14"/>
      <c r="G315" s="14"/>
      <c r="H315" s="14"/>
      <c r="I315" s="14"/>
      <c r="J315" s="14"/>
    </row>
    <row r="316" spans="5:10" s="11" customFormat="1" x14ac:dyDescent="0.3">
      <c r="E316" s="14"/>
      <c r="F316" s="14"/>
      <c r="G316" s="14"/>
      <c r="H316" s="14"/>
      <c r="I316" s="14"/>
      <c r="J316" s="14"/>
    </row>
    <row r="317" spans="5:10" s="11" customFormat="1" x14ac:dyDescent="0.3">
      <c r="E317" s="14"/>
      <c r="F317" s="14"/>
      <c r="G317" s="14"/>
      <c r="H317" s="14"/>
      <c r="I317" s="14"/>
      <c r="J317" s="14"/>
    </row>
    <row r="318" spans="5:10" s="11" customFormat="1" x14ac:dyDescent="0.3">
      <c r="E318" s="14"/>
      <c r="F318" s="14"/>
      <c r="G318" s="14"/>
      <c r="H318" s="14"/>
      <c r="I318" s="14"/>
      <c r="J318" s="14"/>
    </row>
    <row r="319" spans="5:10" s="11" customFormat="1" x14ac:dyDescent="0.3">
      <c r="E319" s="14"/>
      <c r="F319" s="14"/>
      <c r="G319" s="14"/>
      <c r="H319" s="14"/>
      <c r="I319" s="14"/>
      <c r="J319" s="14"/>
    </row>
    <row r="320" spans="5:10" s="11" customFormat="1" x14ac:dyDescent="0.3">
      <c r="E320" s="14"/>
      <c r="F320" s="14"/>
      <c r="G320" s="14"/>
      <c r="H320" s="14"/>
      <c r="I320" s="14"/>
      <c r="J320" s="14"/>
    </row>
    <row r="321" spans="5:10" s="11" customFormat="1" x14ac:dyDescent="0.3">
      <c r="E321" s="14"/>
      <c r="F321" s="14"/>
      <c r="G321" s="14"/>
      <c r="H321" s="14"/>
      <c r="I321" s="14"/>
      <c r="J321" s="14"/>
    </row>
    <row r="322" spans="5:10" s="11" customFormat="1" x14ac:dyDescent="0.3">
      <c r="E322" s="14"/>
      <c r="F322" s="14"/>
      <c r="G322" s="14"/>
      <c r="H322" s="14"/>
      <c r="I322" s="14"/>
      <c r="J322" s="14"/>
    </row>
    <row r="323" spans="5:10" s="11" customFormat="1" x14ac:dyDescent="0.3">
      <c r="E323" s="14"/>
      <c r="F323" s="14"/>
      <c r="G323" s="14"/>
      <c r="H323" s="14"/>
      <c r="I323" s="14"/>
      <c r="J323" s="14"/>
    </row>
    <row r="324" spans="5:10" s="11" customFormat="1" x14ac:dyDescent="0.3">
      <c r="E324" s="14"/>
      <c r="F324" s="14"/>
      <c r="G324" s="14"/>
      <c r="H324" s="14"/>
      <c r="I324" s="14"/>
      <c r="J324" s="14"/>
    </row>
    <row r="325" spans="5:10" s="11" customFormat="1" x14ac:dyDescent="0.3">
      <c r="E325" s="14"/>
      <c r="F325" s="14"/>
      <c r="G325" s="14"/>
      <c r="H325" s="14"/>
      <c r="I325" s="14"/>
      <c r="J325" s="14"/>
    </row>
    <row r="326" spans="5:10" s="11" customFormat="1" x14ac:dyDescent="0.3">
      <c r="E326" s="14"/>
      <c r="F326" s="14"/>
      <c r="G326" s="14"/>
      <c r="H326" s="14"/>
      <c r="I326" s="14"/>
      <c r="J326" s="14"/>
    </row>
    <row r="327" spans="5:10" s="11" customFormat="1" x14ac:dyDescent="0.3">
      <c r="E327" s="14"/>
      <c r="F327" s="14"/>
      <c r="G327" s="14"/>
      <c r="H327" s="14"/>
      <c r="I327" s="14"/>
      <c r="J327" s="14"/>
    </row>
    <row r="328" spans="5:10" s="11" customFormat="1" x14ac:dyDescent="0.3">
      <c r="E328" s="14"/>
      <c r="F328" s="14"/>
      <c r="G328" s="14"/>
      <c r="H328" s="14"/>
      <c r="I328" s="14"/>
      <c r="J328" s="14"/>
    </row>
    <row r="329" spans="5:10" s="11" customFormat="1" x14ac:dyDescent="0.3">
      <c r="E329" s="14"/>
      <c r="F329" s="14"/>
      <c r="G329" s="14"/>
      <c r="H329" s="14"/>
      <c r="I329" s="14"/>
      <c r="J329" s="14"/>
    </row>
    <row r="330" spans="5:10" s="11" customFormat="1" x14ac:dyDescent="0.3">
      <c r="E330" s="14"/>
      <c r="F330" s="14"/>
      <c r="G330" s="14"/>
      <c r="H330" s="14"/>
      <c r="I330" s="14"/>
      <c r="J330" s="14"/>
    </row>
    <row r="331" spans="5:10" s="11" customFormat="1" x14ac:dyDescent="0.3">
      <c r="E331" s="14"/>
      <c r="F331" s="14"/>
      <c r="G331" s="14"/>
      <c r="H331" s="14"/>
      <c r="I331" s="14"/>
      <c r="J331" s="14"/>
    </row>
    <row r="332" spans="5:10" s="11" customFormat="1" x14ac:dyDescent="0.3">
      <c r="E332" s="14"/>
      <c r="F332" s="14"/>
      <c r="G332" s="14"/>
      <c r="H332" s="14"/>
      <c r="I332" s="14"/>
      <c r="J332" s="14"/>
    </row>
    <row r="333" spans="5:10" s="11" customFormat="1" x14ac:dyDescent="0.3">
      <c r="E333" s="14"/>
      <c r="F333" s="14"/>
      <c r="G333" s="14"/>
      <c r="H333" s="14"/>
      <c r="I333" s="14"/>
      <c r="J333" s="14"/>
    </row>
    <row r="334" spans="5:10" s="11" customFormat="1" x14ac:dyDescent="0.3">
      <c r="E334" s="14"/>
      <c r="F334" s="14"/>
      <c r="G334" s="14"/>
      <c r="H334" s="14"/>
      <c r="I334" s="14"/>
      <c r="J334" s="14"/>
    </row>
    <row r="335" spans="5:10" s="11" customFormat="1" x14ac:dyDescent="0.3">
      <c r="E335" s="14"/>
      <c r="F335" s="14"/>
      <c r="G335" s="14"/>
      <c r="H335" s="14"/>
      <c r="I335" s="14"/>
      <c r="J335" s="14"/>
    </row>
    <row r="336" spans="5:10" s="11" customFormat="1" x14ac:dyDescent="0.3">
      <c r="E336" s="14"/>
      <c r="F336" s="14"/>
      <c r="G336" s="14"/>
      <c r="H336" s="14"/>
      <c r="I336" s="14"/>
      <c r="J336" s="14"/>
    </row>
    <row r="337" spans="5:10" s="11" customFormat="1" x14ac:dyDescent="0.3">
      <c r="E337" s="14"/>
      <c r="F337" s="14"/>
      <c r="G337" s="14"/>
      <c r="H337" s="14"/>
      <c r="I337" s="14"/>
      <c r="J337" s="14"/>
    </row>
    <row r="338" spans="5:10" s="11" customFormat="1" x14ac:dyDescent="0.3">
      <c r="E338" s="14"/>
      <c r="F338" s="14"/>
      <c r="G338" s="14"/>
      <c r="H338" s="14"/>
      <c r="I338" s="14"/>
      <c r="J338" s="14"/>
    </row>
    <row r="339" spans="5:10" s="11" customFormat="1" x14ac:dyDescent="0.3">
      <c r="E339" s="14"/>
      <c r="F339" s="14"/>
      <c r="G339" s="14"/>
      <c r="H339" s="14"/>
      <c r="I339" s="14"/>
      <c r="J339" s="14"/>
    </row>
    <row r="340" spans="5:10" s="11" customFormat="1" x14ac:dyDescent="0.3">
      <c r="E340" s="14"/>
      <c r="F340" s="14"/>
      <c r="G340" s="14"/>
      <c r="H340" s="14"/>
      <c r="I340" s="14"/>
      <c r="J340" s="14"/>
    </row>
    <row r="341" spans="5:10" s="11" customFormat="1" x14ac:dyDescent="0.3">
      <c r="E341" s="14"/>
      <c r="F341" s="14"/>
      <c r="G341" s="14"/>
      <c r="H341" s="14"/>
      <c r="I341" s="14"/>
      <c r="J341" s="14"/>
    </row>
    <row r="342" spans="5:10" s="11" customFormat="1" x14ac:dyDescent="0.3">
      <c r="E342" s="14"/>
      <c r="F342" s="14"/>
      <c r="G342" s="14"/>
      <c r="H342" s="14"/>
      <c r="I342" s="14"/>
      <c r="J342" s="14"/>
    </row>
    <row r="343" spans="5:10" s="11" customFormat="1" x14ac:dyDescent="0.3">
      <c r="E343" s="14"/>
      <c r="F343" s="14"/>
      <c r="G343" s="14"/>
      <c r="H343" s="14"/>
      <c r="I343" s="14"/>
      <c r="J343" s="14"/>
    </row>
    <row r="344" spans="5:10" s="11" customFormat="1" x14ac:dyDescent="0.3">
      <c r="E344" s="14"/>
      <c r="F344" s="14"/>
      <c r="G344" s="14"/>
      <c r="H344" s="14"/>
      <c r="I344" s="14"/>
      <c r="J344" s="14"/>
    </row>
    <row r="345" spans="5:10" s="11" customFormat="1" x14ac:dyDescent="0.3">
      <c r="E345" s="14"/>
      <c r="F345" s="14"/>
      <c r="G345" s="14"/>
      <c r="H345" s="14"/>
      <c r="I345" s="14"/>
      <c r="J345" s="14"/>
    </row>
    <row r="346" spans="5:10" s="11" customFormat="1" x14ac:dyDescent="0.3">
      <c r="E346" s="14"/>
      <c r="F346" s="14"/>
      <c r="G346" s="14"/>
      <c r="H346" s="14"/>
      <c r="I346" s="14"/>
      <c r="J346" s="14"/>
    </row>
    <row r="347" spans="5:10" s="11" customFormat="1" x14ac:dyDescent="0.3">
      <c r="E347" s="14"/>
      <c r="F347" s="14"/>
      <c r="G347" s="14"/>
      <c r="H347" s="14"/>
      <c r="I347" s="14"/>
      <c r="J347" s="14"/>
    </row>
    <row r="348" spans="5:10" s="11" customFormat="1" x14ac:dyDescent="0.3">
      <c r="E348" s="14"/>
      <c r="F348" s="14"/>
      <c r="G348" s="14"/>
      <c r="H348" s="14"/>
      <c r="I348" s="14"/>
      <c r="J348" s="14"/>
    </row>
    <row r="349" spans="5:10" s="11" customFormat="1" x14ac:dyDescent="0.3">
      <c r="E349" s="14"/>
      <c r="F349" s="14"/>
      <c r="G349" s="14"/>
      <c r="H349" s="14"/>
      <c r="I349" s="14"/>
      <c r="J349" s="14"/>
    </row>
    <row r="350" spans="5:10" s="11" customFormat="1" x14ac:dyDescent="0.3">
      <c r="E350" s="14"/>
      <c r="F350" s="14"/>
      <c r="G350" s="14"/>
      <c r="H350" s="14"/>
      <c r="I350" s="14"/>
      <c r="J350" s="14"/>
    </row>
    <row r="351" spans="5:10" s="11" customFormat="1" x14ac:dyDescent="0.3">
      <c r="E351" s="14"/>
      <c r="F351" s="14"/>
      <c r="G351" s="14"/>
      <c r="H351" s="14"/>
      <c r="I351" s="14"/>
      <c r="J351" s="14"/>
    </row>
    <row r="352" spans="5:10" s="11" customFormat="1" x14ac:dyDescent="0.3">
      <c r="E352" s="14"/>
      <c r="F352" s="14"/>
      <c r="G352" s="14"/>
      <c r="H352" s="14"/>
      <c r="I352" s="14"/>
      <c r="J352" s="14"/>
    </row>
    <row r="353" spans="5:10" s="11" customFormat="1" x14ac:dyDescent="0.3">
      <c r="E353" s="14"/>
      <c r="F353" s="14"/>
      <c r="G353" s="14"/>
      <c r="H353" s="14"/>
      <c r="I353" s="14"/>
      <c r="J353" s="14"/>
    </row>
    <row r="354" spans="5:10" s="11" customFormat="1" x14ac:dyDescent="0.3">
      <c r="E354" s="14"/>
      <c r="F354" s="14"/>
      <c r="G354" s="14"/>
      <c r="H354" s="14"/>
      <c r="I354" s="14"/>
      <c r="J354" s="14"/>
    </row>
    <row r="355" spans="5:10" s="11" customFormat="1" x14ac:dyDescent="0.3">
      <c r="E355" s="14"/>
      <c r="F355" s="14"/>
      <c r="G355" s="14"/>
      <c r="H355" s="14"/>
      <c r="I355" s="14"/>
      <c r="J355" s="14"/>
    </row>
    <row r="356" spans="5:10" s="11" customFormat="1" x14ac:dyDescent="0.3">
      <c r="E356" s="14"/>
      <c r="F356" s="14"/>
      <c r="G356" s="14"/>
      <c r="H356" s="14"/>
      <c r="I356" s="14"/>
      <c r="J356" s="14"/>
    </row>
    <row r="357" spans="5:10" s="11" customFormat="1" x14ac:dyDescent="0.3">
      <c r="E357" s="14"/>
      <c r="F357" s="14"/>
      <c r="G357" s="14"/>
      <c r="H357" s="14"/>
      <c r="I357" s="14"/>
      <c r="J357" s="14"/>
    </row>
    <row r="358" spans="5:10" s="11" customFormat="1" x14ac:dyDescent="0.3">
      <c r="E358" s="14"/>
      <c r="F358" s="14"/>
      <c r="G358" s="14"/>
      <c r="H358" s="14"/>
      <c r="I358" s="14"/>
      <c r="J358" s="14"/>
    </row>
    <row r="359" spans="5:10" s="11" customFormat="1" x14ac:dyDescent="0.3">
      <c r="E359" s="14"/>
      <c r="F359" s="14"/>
      <c r="G359" s="14"/>
      <c r="H359" s="14"/>
      <c r="I359" s="14"/>
      <c r="J359" s="14"/>
    </row>
    <row r="360" spans="5:10" s="11" customFormat="1" x14ac:dyDescent="0.3">
      <c r="E360" s="14"/>
      <c r="F360" s="14"/>
      <c r="G360" s="14"/>
      <c r="H360" s="14"/>
      <c r="I360" s="14"/>
      <c r="J360" s="14"/>
    </row>
    <row r="361" spans="5:10" s="11" customFormat="1" x14ac:dyDescent="0.3">
      <c r="E361" s="14"/>
      <c r="F361" s="14"/>
      <c r="G361" s="14"/>
      <c r="H361" s="14"/>
      <c r="I361" s="14"/>
      <c r="J361" s="14"/>
    </row>
    <row r="362" spans="5:10" s="11" customFormat="1" x14ac:dyDescent="0.3">
      <c r="E362" s="14"/>
      <c r="F362" s="14"/>
      <c r="G362" s="14"/>
      <c r="H362" s="14"/>
      <c r="I362" s="14"/>
      <c r="J362" s="14"/>
    </row>
    <row r="363" spans="5:10" s="11" customFormat="1" x14ac:dyDescent="0.3">
      <c r="E363" s="14"/>
      <c r="F363" s="14"/>
      <c r="G363" s="14"/>
      <c r="H363" s="14"/>
      <c r="I363" s="14"/>
      <c r="J363" s="14"/>
    </row>
    <row r="364" spans="5:10" s="11" customFormat="1" x14ac:dyDescent="0.3">
      <c r="E364" s="14"/>
      <c r="F364" s="14"/>
      <c r="G364" s="14"/>
      <c r="H364" s="14"/>
      <c r="I364" s="14"/>
      <c r="J364" s="14"/>
    </row>
    <row r="365" spans="5:10" s="11" customFormat="1" x14ac:dyDescent="0.3">
      <c r="E365" s="14"/>
      <c r="F365" s="14"/>
      <c r="G365" s="14"/>
      <c r="H365" s="14"/>
      <c r="I365" s="14"/>
      <c r="J365" s="14"/>
    </row>
    <row r="366" spans="5:10" s="11" customFormat="1" x14ac:dyDescent="0.3">
      <c r="E366" s="14"/>
      <c r="F366" s="14"/>
      <c r="G366" s="14"/>
      <c r="H366" s="14"/>
      <c r="I366" s="14"/>
      <c r="J366" s="14"/>
    </row>
    <row r="367" spans="5:10" s="11" customFormat="1" x14ac:dyDescent="0.3">
      <c r="E367" s="14"/>
      <c r="F367" s="14"/>
      <c r="G367" s="14"/>
      <c r="H367" s="14"/>
      <c r="I367" s="14"/>
      <c r="J367" s="14"/>
    </row>
    <row r="368" spans="5:10" s="11" customFormat="1" x14ac:dyDescent="0.3">
      <c r="E368" s="14"/>
      <c r="F368" s="14"/>
      <c r="G368" s="14"/>
      <c r="H368" s="14"/>
      <c r="I368" s="14"/>
      <c r="J368" s="14"/>
    </row>
    <row r="369" spans="5:10" s="11" customFormat="1" x14ac:dyDescent="0.3">
      <c r="E369" s="14"/>
      <c r="F369" s="14"/>
      <c r="G369" s="14"/>
      <c r="H369" s="14"/>
      <c r="I369" s="14"/>
      <c r="J369" s="14"/>
    </row>
    <row r="370" spans="5:10" s="11" customFormat="1" x14ac:dyDescent="0.3">
      <c r="E370" s="14"/>
      <c r="F370" s="14"/>
      <c r="G370" s="14"/>
      <c r="H370" s="14"/>
      <c r="I370" s="14"/>
      <c r="J370" s="14"/>
    </row>
    <row r="371" spans="5:10" s="11" customFormat="1" x14ac:dyDescent="0.3">
      <c r="E371" s="14"/>
      <c r="F371" s="14"/>
      <c r="G371" s="14"/>
      <c r="H371" s="14"/>
      <c r="I371" s="14"/>
      <c r="J371" s="14"/>
    </row>
    <row r="372" spans="5:10" s="11" customFormat="1" x14ac:dyDescent="0.3">
      <c r="E372" s="14"/>
      <c r="F372" s="14"/>
      <c r="G372" s="14"/>
      <c r="H372" s="14"/>
      <c r="I372" s="14"/>
      <c r="J372" s="14"/>
    </row>
    <row r="373" spans="5:10" s="11" customFormat="1" x14ac:dyDescent="0.3">
      <c r="E373" s="14"/>
      <c r="F373" s="14"/>
      <c r="G373" s="14"/>
      <c r="H373" s="14"/>
      <c r="I373" s="14"/>
      <c r="J373" s="14"/>
    </row>
    <row r="374" spans="5:10" s="11" customFormat="1" x14ac:dyDescent="0.3">
      <c r="E374" s="14"/>
      <c r="F374" s="14"/>
      <c r="G374" s="14"/>
      <c r="H374" s="14"/>
      <c r="I374" s="14"/>
      <c r="J374" s="14"/>
    </row>
    <row r="375" spans="5:10" s="11" customFormat="1" x14ac:dyDescent="0.3">
      <c r="E375" s="14"/>
      <c r="F375" s="14"/>
      <c r="G375" s="14"/>
      <c r="H375" s="14"/>
      <c r="I375" s="14"/>
      <c r="J375" s="14"/>
    </row>
    <row r="376" spans="5:10" s="11" customFormat="1" x14ac:dyDescent="0.3">
      <c r="E376" s="14"/>
      <c r="F376" s="14"/>
      <c r="G376" s="14"/>
      <c r="H376" s="14"/>
      <c r="I376" s="14"/>
      <c r="J376" s="14"/>
    </row>
    <row r="377" spans="5:10" s="11" customFormat="1" x14ac:dyDescent="0.3">
      <c r="E377" s="14"/>
      <c r="F377" s="14"/>
      <c r="G377" s="14"/>
      <c r="H377" s="14"/>
      <c r="I377" s="14"/>
      <c r="J377" s="14"/>
    </row>
    <row r="378" spans="5:10" s="11" customFormat="1" x14ac:dyDescent="0.3">
      <c r="E378" s="14"/>
      <c r="F378" s="14"/>
      <c r="G378" s="14"/>
      <c r="H378" s="14"/>
      <c r="I378" s="14"/>
      <c r="J378" s="14"/>
    </row>
    <row r="379" spans="5:10" s="11" customFormat="1" x14ac:dyDescent="0.3">
      <c r="E379" s="14"/>
      <c r="F379" s="14"/>
      <c r="G379" s="14"/>
      <c r="H379" s="14"/>
      <c r="I379" s="14"/>
      <c r="J379" s="14"/>
    </row>
    <row r="380" spans="5:10" s="11" customFormat="1" x14ac:dyDescent="0.3">
      <c r="E380" s="14"/>
      <c r="F380" s="14"/>
      <c r="G380" s="14"/>
      <c r="H380" s="14"/>
      <c r="I380" s="14"/>
      <c r="J380" s="14"/>
    </row>
    <row r="381" spans="5:10" s="11" customFormat="1" x14ac:dyDescent="0.3">
      <c r="E381" s="14"/>
      <c r="F381" s="14"/>
      <c r="G381" s="14"/>
      <c r="H381" s="14"/>
      <c r="I381" s="14"/>
      <c r="J381" s="14"/>
    </row>
    <row r="382" spans="5:10" s="11" customFormat="1" x14ac:dyDescent="0.3">
      <c r="E382" s="14"/>
      <c r="F382" s="14"/>
      <c r="G382" s="14"/>
      <c r="H382" s="14"/>
      <c r="I382" s="14"/>
      <c r="J382" s="14"/>
    </row>
    <row r="383" spans="5:10" s="11" customFormat="1" x14ac:dyDescent="0.3">
      <c r="E383" s="14"/>
      <c r="F383" s="14"/>
      <c r="G383" s="14"/>
      <c r="H383" s="14"/>
      <c r="I383" s="14"/>
      <c r="J383" s="14"/>
    </row>
    <row r="384" spans="5:10" s="11" customFormat="1" x14ac:dyDescent="0.3">
      <c r="E384" s="14"/>
      <c r="F384" s="14"/>
      <c r="G384" s="14"/>
      <c r="H384" s="14"/>
      <c r="I384" s="14"/>
      <c r="J384" s="14"/>
    </row>
    <row r="385" spans="5:10" s="11" customFormat="1" x14ac:dyDescent="0.3">
      <c r="E385" s="14"/>
      <c r="F385" s="14"/>
      <c r="G385" s="14"/>
      <c r="H385" s="14"/>
      <c r="I385" s="14"/>
      <c r="J385" s="14"/>
    </row>
    <row r="386" spans="5:10" s="11" customFormat="1" x14ac:dyDescent="0.3">
      <c r="E386" s="14"/>
      <c r="F386" s="14"/>
      <c r="G386" s="14"/>
      <c r="H386" s="14"/>
      <c r="I386" s="14"/>
      <c r="J386" s="14"/>
    </row>
    <row r="387" spans="5:10" s="11" customFormat="1" x14ac:dyDescent="0.3">
      <c r="E387" s="14"/>
      <c r="F387" s="14"/>
      <c r="G387" s="14"/>
      <c r="H387" s="14"/>
      <c r="I387" s="14"/>
      <c r="J387" s="14"/>
    </row>
    <row r="388" spans="5:10" s="11" customFormat="1" x14ac:dyDescent="0.3">
      <c r="E388" s="14"/>
      <c r="F388" s="14"/>
      <c r="G388" s="14"/>
      <c r="H388" s="14"/>
      <c r="I388" s="14"/>
      <c r="J388" s="14"/>
    </row>
    <row r="389" spans="5:10" s="11" customFormat="1" x14ac:dyDescent="0.3">
      <c r="E389" s="14"/>
      <c r="F389" s="14"/>
      <c r="G389" s="14"/>
      <c r="H389" s="14"/>
      <c r="I389" s="14"/>
      <c r="J389" s="14"/>
    </row>
    <row r="390" spans="5:10" s="11" customFormat="1" x14ac:dyDescent="0.3">
      <c r="E390" s="14"/>
      <c r="F390" s="14"/>
      <c r="G390" s="14"/>
      <c r="H390" s="14"/>
      <c r="I390" s="14"/>
      <c r="J390" s="14"/>
    </row>
    <row r="391" spans="5:10" s="11" customFormat="1" x14ac:dyDescent="0.3">
      <c r="E391" s="14"/>
      <c r="F391" s="14"/>
      <c r="G391" s="14"/>
      <c r="H391" s="14"/>
      <c r="I391" s="14"/>
      <c r="J391" s="14"/>
    </row>
    <row r="392" spans="5:10" s="11" customFormat="1" x14ac:dyDescent="0.3">
      <c r="E392" s="14"/>
      <c r="F392" s="14"/>
      <c r="G392" s="14"/>
      <c r="H392" s="14"/>
      <c r="I392" s="14"/>
      <c r="J392" s="14"/>
    </row>
    <row r="393" spans="5:10" s="11" customFormat="1" x14ac:dyDescent="0.3">
      <c r="E393" s="14"/>
      <c r="F393" s="14"/>
      <c r="G393" s="14"/>
      <c r="H393" s="14"/>
      <c r="I393" s="14"/>
      <c r="J393" s="14"/>
    </row>
    <row r="394" spans="5:10" s="11" customFormat="1" x14ac:dyDescent="0.3">
      <c r="E394" s="14"/>
      <c r="F394" s="14"/>
      <c r="G394" s="14"/>
      <c r="H394" s="14"/>
      <c r="I394" s="14"/>
      <c r="J394" s="14"/>
    </row>
    <row r="395" spans="5:10" s="11" customFormat="1" x14ac:dyDescent="0.3">
      <c r="E395" s="14"/>
      <c r="F395" s="14"/>
      <c r="G395" s="14"/>
      <c r="H395" s="14"/>
      <c r="I395" s="14"/>
      <c r="J395" s="14"/>
    </row>
    <row r="396" spans="5:10" s="11" customFormat="1" x14ac:dyDescent="0.3">
      <c r="E396" s="14"/>
      <c r="F396" s="14"/>
      <c r="G396" s="14"/>
      <c r="H396" s="14"/>
      <c r="I396" s="14"/>
      <c r="J396" s="14"/>
    </row>
    <row r="397" spans="5:10" s="11" customFormat="1" x14ac:dyDescent="0.3">
      <c r="E397" s="14"/>
      <c r="F397" s="14"/>
      <c r="G397" s="14"/>
      <c r="H397" s="14"/>
      <c r="I397" s="14"/>
      <c r="J397" s="14"/>
    </row>
    <row r="398" spans="5:10" s="11" customFormat="1" x14ac:dyDescent="0.3">
      <c r="E398" s="14"/>
      <c r="F398" s="14"/>
      <c r="G398" s="14"/>
      <c r="H398" s="14"/>
      <c r="I398" s="14"/>
      <c r="J398" s="14"/>
    </row>
    <row r="399" spans="5:10" s="11" customFormat="1" x14ac:dyDescent="0.3">
      <c r="E399" s="14"/>
      <c r="F399" s="14"/>
      <c r="G399" s="14"/>
      <c r="H399" s="14"/>
      <c r="I399" s="14"/>
      <c r="J399" s="14"/>
    </row>
    <row r="400" spans="5:10" s="11" customFormat="1" x14ac:dyDescent="0.3">
      <c r="E400" s="14"/>
      <c r="F400" s="14"/>
      <c r="G400" s="14"/>
      <c r="H400" s="14"/>
      <c r="I400" s="14"/>
      <c r="J400" s="14"/>
    </row>
    <row r="401" spans="5:10" s="11" customFormat="1" x14ac:dyDescent="0.3">
      <c r="E401" s="14"/>
      <c r="F401" s="14"/>
      <c r="G401" s="14"/>
      <c r="H401" s="14"/>
      <c r="I401" s="14"/>
      <c r="J401" s="14"/>
    </row>
    <row r="402" spans="5:10" s="11" customFormat="1" x14ac:dyDescent="0.3">
      <c r="E402" s="14"/>
      <c r="F402" s="14"/>
      <c r="G402" s="14"/>
      <c r="H402" s="14"/>
      <c r="I402" s="14"/>
      <c r="J402" s="14"/>
    </row>
    <row r="403" spans="5:10" s="11" customFormat="1" x14ac:dyDescent="0.3">
      <c r="E403" s="14"/>
      <c r="F403" s="14"/>
      <c r="G403" s="14"/>
      <c r="H403" s="14"/>
      <c r="I403" s="14"/>
      <c r="J403" s="14"/>
    </row>
    <row r="404" spans="5:10" s="11" customFormat="1" x14ac:dyDescent="0.3">
      <c r="E404" s="14"/>
      <c r="F404" s="14"/>
      <c r="G404" s="14"/>
      <c r="H404" s="14"/>
      <c r="I404" s="14"/>
      <c r="J404" s="14"/>
    </row>
    <row r="405" spans="5:10" s="11" customFormat="1" x14ac:dyDescent="0.3">
      <c r="E405" s="14"/>
      <c r="F405" s="14"/>
      <c r="G405" s="14"/>
      <c r="H405" s="14"/>
      <c r="I405" s="14"/>
      <c r="J405" s="14"/>
    </row>
    <row r="406" spans="5:10" s="11" customFormat="1" x14ac:dyDescent="0.3">
      <c r="E406" s="14"/>
      <c r="F406" s="14"/>
      <c r="G406" s="14"/>
      <c r="H406" s="14"/>
      <c r="I406" s="14"/>
      <c r="J406" s="14"/>
    </row>
    <row r="407" spans="5:10" s="11" customFormat="1" x14ac:dyDescent="0.3">
      <c r="E407" s="14"/>
      <c r="F407" s="14"/>
      <c r="G407" s="14"/>
      <c r="H407" s="14"/>
      <c r="I407" s="14"/>
      <c r="J407" s="14"/>
    </row>
    <row r="408" spans="5:10" s="11" customFormat="1" x14ac:dyDescent="0.3">
      <c r="E408" s="14"/>
      <c r="F408" s="14"/>
      <c r="G408" s="14"/>
      <c r="H408" s="14"/>
      <c r="I408" s="14"/>
      <c r="J408" s="14"/>
    </row>
    <row r="409" spans="5:10" s="11" customFormat="1" x14ac:dyDescent="0.3">
      <c r="E409" s="14"/>
      <c r="F409" s="14"/>
      <c r="G409" s="14"/>
      <c r="H409" s="14"/>
      <c r="I409" s="14"/>
      <c r="J409" s="14"/>
    </row>
    <row r="410" spans="5:10" s="11" customFormat="1" x14ac:dyDescent="0.3">
      <c r="E410" s="14"/>
      <c r="F410" s="14"/>
      <c r="G410" s="14"/>
      <c r="H410" s="14"/>
      <c r="I410" s="14"/>
      <c r="J410" s="14"/>
    </row>
    <row r="411" spans="5:10" s="11" customFormat="1" x14ac:dyDescent="0.3">
      <c r="E411" s="14"/>
      <c r="F411" s="14"/>
      <c r="G411" s="14"/>
      <c r="H411" s="14"/>
      <c r="I411" s="14"/>
      <c r="J411" s="14"/>
    </row>
    <row r="412" spans="5:10" s="11" customFormat="1" x14ac:dyDescent="0.3">
      <c r="E412" s="14"/>
      <c r="F412" s="14"/>
      <c r="G412" s="14"/>
      <c r="H412" s="14"/>
      <c r="I412" s="14"/>
      <c r="J412" s="14"/>
    </row>
    <row r="413" spans="5:10" s="11" customFormat="1" x14ac:dyDescent="0.3">
      <c r="E413" s="14"/>
      <c r="F413" s="14"/>
      <c r="G413" s="14"/>
      <c r="H413" s="14"/>
      <c r="I413" s="14"/>
      <c r="J413" s="14"/>
    </row>
    <row r="414" spans="5:10" s="11" customFormat="1" x14ac:dyDescent="0.3">
      <c r="E414" s="14"/>
      <c r="F414" s="14"/>
      <c r="G414" s="14"/>
      <c r="H414" s="14"/>
      <c r="I414" s="14"/>
      <c r="J414" s="14"/>
    </row>
    <row r="415" spans="5:10" s="11" customFormat="1" x14ac:dyDescent="0.3">
      <c r="E415" s="14"/>
      <c r="F415" s="14"/>
      <c r="G415" s="14"/>
      <c r="H415" s="14"/>
      <c r="I415" s="14"/>
      <c r="J415" s="14"/>
    </row>
    <row r="416" spans="5:10" s="11" customFormat="1" x14ac:dyDescent="0.3">
      <c r="E416" s="14"/>
      <c r="F416" s="14"/>
      <c r="G416" s="14"/>
      <c r="H416" s="14"/>
      <c r="I416" s="14"/>
      <c r="J416" s="14"/>
    </row>
    <row r="417" spans="5:10" s="11" customFormat="1" x14ac:dyDescent="0.3">
      <c r="E417" s="14"/>
      <c r="F417" s="14"/>
      <c r="G417" s="14"/>
      <c r="H417" s="14"/>
      <c r="I417" s="14"/>
      <c r="J417" s="14"/>
    </row>
    <row r="418" spans="5:10" s="11" customFormat="1" x14ac:dyDescent="0.3">
      <c r="E418" s="14"/>
      <c r="F418" s="14"/>
      <c r="G418" s="14"/>
      <c r="H418" s="14"/>
      <c r="I418" s="14"/>
      <c r="J418" s="14"/>
    </row>
    <row r="419" spans="5:10" s="11" customFormat="1" x14ac:dyDescent="0.3">
      <c r="E419" s="14"/>
      <c r="F419" s="14"/>
      <c r="G419" s="14"/>
      <c r="H419" s="14"/>
      <c r="I419" s="14"/>
      <c r="J419" s="14"/>
    </row>
    <row r="420" spans="5:10" s="11" customFormat="1" x14ac:dyDescent="0.3">
      <c r="E420" s="14"/>
      <c r="F420" s="14"/>
      <c r="G420" s="14"/>
      <c r="H420" s="14"/>
      <c r="I420" s="14"/>
      <c r="J420" s="14"/>
    </row>
    <row r="421" spans="5:10" s="11" customFormat="1" x14ac:dyDescent="0.3">
      <c r="E421" s="14"/>
      <c r="F421" s="14"/>
      <c r="G421" s="14"/>
      <c r="H421" s="14"/>
      <c r="I421" s="14"/>
      <c r="J421" s="14"/>
    </row>
    <row r="422" spans="5:10" s="11" customFormat="1" x14ac:dyDescent="0.3">
      <c r="E422" s="14"/>
      <c r="F422" s="14"/>
      <c r="G422" s="14"/>
      <c r="H422" s="14"/>
      <c r="I422" s="14"/>
      <c r="J422" s="14"/>
    </row>
    <row r="423" spans="5:10" s="11" customFormat="1" x14ac:dyDescent="0.3">
      <c r="E423" s="14"/>
      <c r="F423" s="14"/>
      <c r="G423" s="14"/>
      <c r="H423" s="14"/>
      <c r="I423" s="14"/>
      <c r="J423" s="14"/>
    </row>
    <row r="424" spans="5:10" s="11" customFormat="1" x14ac:dyDescent="0.3">
      <c r="E424" s="14"/>
      <c r="F424" s="14"/>
      <c r="G424" s="14"/>
      <c r="H424" s="14"/>
      <c r="I424" s="14"/>
      <c r="J424" s="14"/>
    </row>
    <row r="425" spans="5:10" s="11" customFormat="1" x14ac:dyDescent="0.3">
      <c r="E425" s="14"/>
      <c r="F425" s="14"/>
      <c r="G425" s="14"/>
      <c r="H425" s="14"/>
      <c r="I425" s="14"/>
      <c r="J425" s="14"/>
    </row>
    <row r="426" spans="5:10" s="11" customFormat="1" x14ac:dyDescent="0.3">
      <c r="E426" s="14"/>
      <c r="F426" s="14"/>
      <c r="G426" s="14"/>
      <c r="H426" s="14"/>
      <c r="I426" s="14"/>
      <c r="J426" s="14"/>
    </row>
    <row r="427" spans="5:10" s="11" customFormat="1" x14ac:dyDescent="0.3">
      <c r="E427" s="14"/>
      <c r="F427" s="14"/>
      <c r="G427" s="14"/>
      <c r="H427" s="14"/>
      <c r="I427" s="14"/>
      <c r="J427" s="14"/>
    </row>
    <row r="428" spans="5:10" s="11" customFormat="1" x14ac:dyDescent="0.3">
      <c r="E428" s="14"/>
      <c r="F428" s="14"/>
      <c r="G428" s="14"/>
      <c r="H428" s="14"/>
      <c r="I428" s="14"/>
      <c r="J428" s="14"/>
    </row>
    <row r="429" spans="5:10" s="11" customFormat="1" x14ac:dyDescent="0.3">
      <c r="E429" s="14"/>
      <c r="F429" s="14"/>
      <c r="G429" s="14"/>
      <c r="H429" s="14"/>
      <c r="I429" s="14"/>
      <c r="J429" s="14"/>
    </row>
    <row r="430" spans="5:10" s="11" customFormat="1" x14ac:dyDescent="0.3">
      <c r="E430" s="14"/>
      <c r="F430" s="14"/>
      <c r="G430" s="14"/>
      <c r="H430" s="14"/>
      <c r="I430" s="14"/>
      <c r="J430" s="14"/>
    </row>
    <row r="431" spans="5:10" s="11" customFormat="1" x14ac:dyDescent="0.3">
      <c r="E431" s="14"/>
      <c r="F431" s="14"/>
      <c r="G431" s="14"/>
      <c r="H431" s="14"/>
      <c r="I431" s="14"/>
      <c r="J431" s="14"/>
    </row>
    <row r="432" spans="5:10" s="11" customFormat="1" x14ac:dyDescent="0.3">
      <c r="E432" s="14"/>
      <c r="F432" s="14"/>
      <c r="G432" s="14"/>
      <c r="H432" s="14"/>
      <c r="I432" s="14"/>
      <c r="J432" s="14"/>
    </row>
    <row r="433" spans="5:10" s="11" customFormat="1" x14ac:dyDescent="0.3">
      <c r="E433" s="14"/>
      <c r="F433" s="14"/>
      <c r="G433" s="14"/>
      <c r="H433" s="14"/>
      <c r="I433" s="14"/>
      <c r="J433" s="14"/>
    </row>
    <row r="434" spans="5:10" s="11" customFormat="1" x14ac:dyDescent="0.3">
      <c r="E434" s="14"/>
      <c r="F434" s="14"/>
      <c r="G434" s="14"/>
      <c r="H434" s="14"/>
      <c r="I434" s="14"/>
      <c r="J434" s="14"/>
    </row>
    <row r="435" spans="5:10" s="11" customFormat="1" x14ac:dyDescent="0.3">
      <c r="E435" s="14"/>
      <c r="F435" s="14"/>
      <c r="G435" s="14"/>
      <c r="H435" s="14"/>
      <c r="I435" s="14"/>
      <c r="J435" s="14"/>
    </row>
    <row r="436" spans="5:10" s="11" customFormat="1" x14ac:dyDescent="0.3">
      <c r="E436" s="14"/>
      <c r="F436" s="14"/>
      <c r="G436" s="14"/>
      <c r="H436" s="14"/>
      <c r="I436" s="14"/>
      <c r="J436" s="14"/>
    </row>
    <row r="437" spans="5:10" s="11" customFormat="1" x14ac:dyDescent="0.3">
      <c r="E437" s="14"/>
      <c r="F437" s="14"/>
      <c r="G437" s="14"/>
      <c r="H437" s="14"/>
      <c r="I437" s="14"/>
      <c r="J437" s="14"/>
    </row>
    <row r="438" spans="5:10" s="11" customFormat="1" x14ac:dyDescent="0.3">
      <c r="E438" s="14"/>
      <c r="F438" s="14"/>
      <c r="G438" s="14"/>
      <c r="H438" s="14"/>
      <c r="I438" s="14"/>
      <c r="J438" s="14"/>
    </row>
    <row r="439" spans="5:10" s="11" customFormat="1" x14ac:dyDescent="0.3">
      <c r="E439" s="14"/>
      <c r="F439" s="14"/>
      <c r="G439" s="14"/>
      <c r="H439" s="14"/>
      <c r="I439" s="14"/>
      <c r="J439" s="14"/>
    </row>
    <row r="440" spans="5:10" s="11" customFormat="1" x14ac:dyDescent="0.3">
      <c r="E440" s="14"/>
      <c r="F440" s="14"/>
      <c r="G440" s="14"/>
      <c r="H440" s="14"/>
      <c r="I440" s="14"/>
      <c r="J440" s="14"/>
    </row>
    <row r="441" spans="5:10" s="11" customFormat="1" x14ac:dyDescent="0.3">
      <c r="E441" s="14"/>
      <c r="F441" s="14"/>
      <c r="G441" s="14"/>
      <c r="H441" s="14"/>
      <c r="I441" s="14"/>
      <c r="J441" s="14"/>
    </row>
    <row r="442" spans="5:10" s="11" customFormat="1" x14ac:dyDescent="0.3">
      <c r="E442" s="14"/>
      <c r="F442" s="14"/>
      <c r="G442" s="14"/>
      <c r="H442" s="14"/>
      <c r="I442" s="14"/>
      <c r="J442" s="14"/>
    </row>
    <row r="443" spans="5:10" s="11" customFormat="1" x14ac:dyDescent="0.3">
      <c r="E443" s="14"/>
      <c r="F443" s="14"/>
      <c r="G443" s="14"/>
      <c r="H443" s="14"/>
      <c r="I443" s="14"/>
      <c r="J443" s="14"/>
    </row>
    <row r="444" spans="5:10" s="11" customFormat="1" x14ac:dyDescent="0.3">
      <c r="E444" s="14"/>
      <c r="F444" s="14"/>
      <c r="G444" s="14"/>
      <c r="H444" s="14"/>
      <c r="I444" s="14"/>
      <c r="J444" s="14"/>
    </row>
    <row r="445" spans="5:10" s="11" customFormat="1" x14ac:dyDescent="0.3">
      <c r="E445" s="14"/>
      <c r="F445" s="14"/>
      <c r="G445" s="14"/>
      <c r="H445" s="14"/>
      <c r="I445" s="14"/>
      <c r="J445" s="14"/>
    </row>
    <row r="446" spans="5:10" s="11" customFormat="1" x14ac:dyDescent="0.3">
      <c r="E446" s="14"/>
      <c r="F446" s="14"/>
      <c r="G446" s="14"/>
      <c r="H446" s="14"/>
      <c r="I446" s="14"/>
      <c r="J446" s="14"/>
    </row>
    <row r="447" spans="5:10" s="11" customFormat="1" x14ac:dyDescent="0.3">
      <c r="E447" s="14"/>
      <c r="F447" s="14"/>
      <c r="G447" s="14"/>
      <c r="H447" s="14"/>
      <c r="I447" s="14"/>
      <c r="J447" s="14"/>
    </row>
    <row r="448" spans="5:10" s="11" customFormat="1" x14ac:dyDescent="0.3">
      <c r="E448" s="14"/>
      <c r="F448" s="14"/>
      <c r="G448" s="14"/>
      <c r="H448" s="14"/>
      <c r="I448" s="14"/>
      <c r="J448" s="14"/>
    </row>
    <row r="449" spans="5:10" s="11" customFormat="1" x14ac:dyDescent="0.3">
      <c r="E449" s="14"/>
      <c r="F449" s="14"/>
      <c r="G449" s="14"/>
      <c r="H449" s="14"/>
      <c r="I449" s="14"/>
      <c r="J449" s="14"/>
    </row>
    <row r="450" spans="5:10" s="11" customFormat="1" x14ac:dyDescent="0.3">
      <c r="E450" s="14"/>
      <c r="F450" s="14"/>
      <c r="G450" s="14"/>
      <c r="H450" s="14"/>
      <c r="I450" s="14"/>
      <c r="J450" s="14"/>
    </row>
    <row r="451" spans="5:10" s="11" customFormat="1" x14ac:dyDescent="0.3">
      <c r="E451" s="14"/>
      <c r="F451" s="14"/>
      <c r="G451" s="14"/>
      <c r="H451" s="14"/>
      <c r="I451" s="14"/>
      <c r="J451" s="14"/>
    </row>
    <row r="452" spans="5:10" s="11" customFormat="1" x14ac:dyDescent="0.3">
      <c r="E452" s="14"/>
      <c r="F452" s="14"/>
      <c r="G452" s="14"/>
      <c r="H452" s="14"/>
      <c r="I452" s="14"/>
      <c r="J452" s="14"/>
    </row>
    <row r="453" spans="5:10" s="11" customFormat="1" x14ac:dyDescent="0.3">
      <c r="E453" s="14"/>
      <c r="F453" s="14"/>
      <c r="G453" s="14"/>
      <c r="H453" s="14"/>
      <c r="I453" s="14"/>
      <c r="J453" s="14"/>
    </row>
    <row r="454" spans="5:10" s="11" customFormat="1" x14ac:dyDescent="0.3">
      <c r="E454" s="14"/>
      <c r="F454" s="14"/>
      <c r="G454" s="14"/>
      <c r="H454" s="14"/>
      <c r="I454" s="14"/>
      <c r="J454" s="14"/>
    </row>
    <row r="455" spans="5:10" s="11" customFormat="1" x14ac:dyDescent="0.3">
      <c r="E455" s="14"/>
      <c r="F455" s="14"/>
      <c r="G455" s="14"/>
      <c r="H455" s="14"/>
      <c r="I455" s="14"/>
      <c r="J455" s="14"/>
    </row>
    <row r="456" spans="5:10" s="11" customFormat="1" x14ac:dyDescent="0.3">
      <c r="E456" s="14"/>
      <c r="F456" s="14"/>
      <c r="G456" s="14"/>
      <c r="H456" s="14"/>
      <c r="I456" s="14"/>
      <c r="J456" s="14"/>
    </row>
    <row r="457" spans="5:10" s="11" customFormat="1" x14ac:dyDescent="0.3">
      <c r="E457" s="14"/>
      <c r="F457" s="14"/>
      <c r="G457" s="14"/>
      <c r="H457" s="14"/>
      <c r="I457" s="14"/>
      <c r="J457" s="14"/>
    </row>
    <row r="458" spans="5:10" s="11" customFormat="1" x14ac:dyDescent="0.3">
      <c r="E458" s="14"/>
      <c r="F458" s="14"/>
      <c r="G458" s="14"/>
      <c r="H458" s="14"/>
      <c r="I458" s="14"/>
      <c r="J458" s="14"/>
    </row>
    <row r="459" spans="5:10" s="11" customFormat="1" x14ac:dyDescent="0.3">
      <c r="E459" s="14"/>
      <c r="F459" s="14"/>
      <c r="G459" s="14"/>
      <c r="H459" s="14"/>
      <c r="I459" s="14"/>
      <c r="J459" s="14"/>
    </row>
    <row r="460" spans="5:10" s="11" customFormat="1" x14ac:dyDescent="0.3">
      <c r="E460" s="14"/>
      <c r="F460" s="14"/>
      <c r="G460" s="14"/>
      <c r="H460" s="14"/>
      <c r="I460" s="14"/>
      <c r="J460" s="14"/>
    </row>
    <row r="461" spans="5:10" s="11" customFormat="1" x14ac:dyDescent="0.3">
      <c r="E461" s="14"/>
      <c r="F461" s="14"/>
      <c r="G461" s="14"/>
      <c r="H461" s="14"/>
      <c r="I461" s="14"/>
      <c r="J461" s="14"/>
    </row>
    <row r="462" spans="5:10" s="11" customFormat="1" x14ac:dyDescent="0.3">
      <c r="E462" s="14"/>
      <c r="F462" s="14"/>
      <c r="G462" s="14"/>
      <c r="H462" s="14"/>
      <c r="I462" s="14"/>
      <c r="J462" s="14"/>
    </row>
    <row r="463" spans="5:10" s="11" customFormat="1" x14ac:dyDescent="0.3">
      <c r="E463" s="14"/>
      <c r="F463" s="14"/>
      <c r="G463" s="14"/>
      <c r="H463" s="14"/>
      <c r="I463" s="14"/>
      <c r="J463" s="14"/>
    </row>
    <row r="464" spans="5:10" s="11" customFormat="1" x14ac:dyDescent="0.3">
      <c r="E464" s="14"/>
      <c r="F464" s="14"/>
      <c r="G464" s="14"/>
      <c r="H464" s="14"/>
      <c r="I464" s="14"/>
      <c r="J464" s="14"/>
    </row>
    <row r="465" spans="5:10" s="11" customFormat="1" x14ac:dyDescent="0.3">
      <c r="E465" s="14"/>
      <c r="F465" s="14"/>
      <c r="G465" s="14"/>
      <c r="H465" s="14"/>
      <c r="I465" s="14"/>
      <c r="J465" s="14"/>
    </row>
    <row r="466" spans="5:10" s="11" customFormat="1" x14ac:dyDescent="0.3">
      <c r="E466" s="14"/>
      <c r="F466" s="14"/>
      <c r="G466" s="14"/>
      <c r="H466" s="14"/>
      <c r="I466" s="14"/>
      <c r="J466" s="14"/>
    </row>
    <row r="467" spans="5:10" s="11" customFormat="1" x14ac:dyDescent="0.3">
      <c r="E467" s="14"/>
      <c r="F467" s="14"/>
      <c r="G467" s="14"/>
      <c r="H467" s="14"/>
      <c r="I467" s="14"/>
      <c r="J467" s="14"/>
    </row>
    <row r="468" spans="5:10" s="11" customFormat="1" x14ac:dyDescent="0.3">
      <c r="E468" s="14"/>
      <c r="F468" s="14"/>
      <c r="G468" s="14"/>
      <c r="H468" s="14"/>
      <c r="I468" s="14"/>
      <c r="J468" s="14"/>
    </row>
    <row r="469" spans="5:10" s="11" customFormat="1" x14ac:dyDescent="0.3">
      <c r="E469" s="14"/>
      <c r="F469" s="14"/>
      <c r="G469" s="14"/>
      <c r="H469" s="14"/>
      <c r="I469" s="14"/>
      <c r="J469" s="14"/>
    </row>
    <row r="470" spans="5:10" s="11" customFormat="1" x14ac:dyDescent="0.3">
      <c r="E470" s="14"/>
      <c r="F470" s="14"/>
      <c r="G470" s="14"/>
      <c r="H470" s="14"/>
      <c r="I470" s="14"/>
      <c r="J470" s="14"/>
    </row>
    <row r="471" spans="5:10" s="11" customFormat="1" x14ac:dyDescent="0.3">
      <c r="E471" s="14"/>
      <c r="F471" s="14"/>
      <c r="G471" s="14"/>
      <c r="H471" s="14"/>
      <c r="I471" s="14"/>
      <c r="J471" s="14"/>
    </row>
    <row r="472" spans="5:10" s="11" customFormat="1" x14ac:dyDescent="0.3">
      <c r="E472" s="14"/>
      <c r="F472" s="14"/>
      <c r="G472" s="14"/>
      <c r="H472" s="14"/>
      <c r="I472" s="14"/>
      <c r="J472" s="14"/>
    </row>
    <row r="473" spans="5:10" s="11" customFormat="1" x14ac:dyDescent="0.3">
      <c r="E473" s="14"/>
      <c r="F473" s="14"/>
      <c r="G473" s="14"/>
      <c r="H473" s="14"/>
      <c r="I473" s="14"/>
      <c r="J473" s="14"/>
    </row>
    <row r="474" spans="5:10" s="11" customFormat="1" x14ac:dyDescent="0.3">
      <c r="E474" s="14"/>
      <c r="F474" s="14"/>
      <c r="G474" s="14"/>
      <c r="H474" s="14"/>
      <c r="I474" s="14"/>
      <c r="J474" s="14"/>
    </row>
    <row r="475" spans="5:10" s="11" customFormat="1" x14ac:dyDescent="0.3">
      <c r="E475" s="14"/>
      <c r="F475" s="14"/>
      <c r="G475" s="14"/>
      <c r="H475" s="14"/>
      <c r="I475" s="14"/>
      <c r="J475" s="14"/>
    </row>
    <row r="476" spans="5:10" s="11" customFormat="1" x14ac:dyDescent="0.3">
      <c r="E476" s="14"/>
      <c r="F476" s="14"/>
      <c r="G476" s="14"/>
      <c r="H476" s="14"/>
      <c r="I476" s="14"/>
      <c r="J476" s="14"/>
    </row>
    <row r="477" spans="5:10" s="11" customFormat="1" x14ac:dyDescent="0.3">
      <c r="E477" s="14"/>
      <c r="F477" s="14"/>
      <c r="G477" s="14"/>
      <c r="H477" s="14"/>
      <c r="I477" s="14"/>
      <c r="J477" s="14"/>
    </row>
    <row r="478" spans="5:10" s="11" customFormat="1" x14ac:dyDescent="0.3">
      <c r="E478" s="14"/>
      <c r="F478" s="14"/>
      <c r="G478" s="14"/>
      <c r="H478" s="14"/>
      <c r="I478" s="14"/>
      <c r="J478" s="14"/>
    </row>
    <row r="479" spans="5:10" s="11" customFormat="1" x14ac:dyDescent="0.3">
      <c r="E479" s="14"/>
      <c r="F479" s="14"/>
      <c r="G479" s="14"/>
      <c r="H479" s="14"/>
      <c r="I479" s="14"/>
      <c r="J479" s="14"/>
    </row>
    <row r="480" spans="5:10" s="11" customFormat="1" x14ac:dyDescent="0.3">
      <c r="E480" s="14"/>
      <c r="F480" s="14"/>
      <c r="G480" s="14"/>
      <c r="H480" s="14"/>
      <c r="I480" s="14"/>
      <c r="J480" s="14"/>
    </row>
    <row r="481" spans="5:10" s="11" customFormat="1" x14ac:dyDescent="0.3">
      <c r="E481" s="14"/>
      <c r="F481" s="14"/>
      <c r="G481" s="14"/>
      <c r="H481" s="14"/>
      <c r="I481" s="14"/>
      <c r="J481" s="14"/>
    </row>
    <row r="482" spans="5:10" s="11" customFormat="1" x14ac:dyDescent="0.3">
      <c r="E482" s="14"/>
      <c r="F482" s="14"/>
      <c r="G482" s="14"/>
      <c r="H482" s="14"/>
      <c r="I482" s="14"/>
      <c r="J482" s="14"/>
    </row>
    <row r="483" spans="5:10" s="11" customFormat="1" x14ac:dyDescent="0.3">
      <c r="E483" s="14"/>
      <c r="F483" s="14"/>
      <c r="G483" s="14"/>
      <c r="H483" s="14"/>
      <c r="I483" s="14"/>
      <c r="J483" s="14"/>
    </row>
    <row r="484" spans="5:10" s="11" customFormat="1" x14ac:dyDescent="0.3">
      <c r="E484" s="14"/>
      <c r="F484" s="14"/>
      <c r="G484" s="14"/>
      <c r="H484" s="14"/>
      <c r="I484" s="14"/>
      <c r="J484" s="14"/>
    </row>
    <row r="485" spans="5:10" s="11" customFormat="1" x14ac:dyDescent="0.3">
      <c r="E485" s="14"/>
      <c r="F485" s="14"/>
      <c r="G485" s="14"/>
      <c r="H485" s="14"/>
      <c r="I485" s="14"/>
      <c r="J485" s="14"/>
    </row>
    <row r="486" spans="5:10" s="11" customFormat="1" x14ac:dyDescent="0.3">
      <c r="E486" s="14"/>
      <c r="F486" s="14"/>
      <c r="G486" s="14"/>
      <c r="H486" s="14"/>
      <c r="I486" s="14"/>
      <c r="J486" s="14"/>
    </row>
    <row r="487" spans="5:10" s="11" customFormat="1" x14ac:dyDescent="0.3">
      <c r="E487" s="14"/>
      <c r="F487" s="14"/>
      <c r="G487" s="14"/>
      <c r="H487" s="14"/>
      <c r="I487" s="14"/>
      <c r="J487" s="14"/>
    </row>
    <row r="488" spans="5:10" s="11" customFormat="1" x14ac:dyDescent="0.3">
      <c r="E488" s="14"/>
      <c r="F488" s="14"/>
      <c r="G488" s="14"/>
      <c r="H488" s="14"/>
      <c r="I488" s="14"/>
      <c r="J488" s="14"/>
    </row>
    <row r="489" spans="5:10" s="11" customFormat="1" x14ac:dyDescent="0.3">
      <c r="E489" s="14"/>
      <c r="F489" s="14"/>
      <c r="G489" s="14"/>
      <c r="H489" s="14"/>
      <c r="I489" s="14"/>
      <c r="J489" s="14"/>
    </row>
    <row r="490" spans="5:10" s="11" customFormat="1" x14ac:dyDescent="0.3">
      <c r="E490" s="14"/>
      <c r="F490" s="14"/>
      <c r="G490" s="14"/>
      <c r="H490" s="14"/>
      <c r="I490" s="14"/>
      <c r="J490" s="14"/>
    </row>
    <row r="491" spans="5:10" s="11" customFormat="1" x14ac:dyDescent="0.3">
      <c r="E491" s="14"/>
      <c r="F491" s="14"/>
      <c r="G491" s="14"/>
      <c r="H491" s="14"/>
      <c r="I491" s="14"/>
      <c r="J491" s="14"/>
    </row>
    <row r="492" spans="5:10" s="11" customFormat="1" x14ac:dyDescent="0.3">
      <c r="E492" s="14"/>
      <c r="F492" s="14"/>
      <c r="G492" s="14"/>
      <c r="H492" s="14"/>
      <c r="I492" s="14"/>
      <c r="J492" s="14"/>
    </row>
    <row r="493" spans="5:10" s="11" customFormat="1" x14ac:dyDescent="0.3">
      <c r="E493" s="14"/>
      <c r="F493" s="14"/>
      <c r="G493" s="14"/>
      <c r="H493" s="14"/>
      <c r="I493" s="14"/>
      <c r="J493" s="14"/>
    </row>
    <row r="494" spans="5:10" s="11" customFormat="1" x14ac:dyDescent="0.3">
      <c r="E494" s="14"/>
      <c r="F494" s="14"/>
      <c r="G494" s="14"/>
      <c r="H494" s="14"/>
      <c r="I494" s="14"/>
      <c r="J494" s="14"/>
    </row>
    <row r="495" spans="5:10" s="11" customFormat="1" x14ac:dyDescent="0.3">
      <c r="E495" s="14"/>
      <c r="F495" s="14"/>
      <c r="G495" s="14"/>
      <c r="H495" s="14"/>
      <c r="I495" s="14"/>
      <c r="J495" s="14"/>
    </row>
    <row r="496" spans="5:10" s="11" customFormat="1" x14ac:dyDescent="0.3">
      <c r="E496" s="14"/>
      <c r="F496" s="14"/>
      <c r="G496" s="14"/>
      <c r="H496" s="14"/>
      <c r="I496" s="14"/>
      <c r="J496" s="14"/>
    </row>
    <row r="497" spans="5:10" s="11" customFormat="1" x14ac:dyDescent="0.3">
      <c r="E497" s="14"/>
      <c r="F497" s="14"/>
      <c r="G497" s="14"/>
      <c r="H497" s="14"/>
      <c r="I497" s="14"/>
      <c r="J497" s="14"/>
    </row>
    <row r="498" spans="5:10" s="11" customFormat="1" x14ac:dyDescent="0.3">
      <c r="E498" s="14"/>
      <c r="F498" s="14"/>
      <c r="G498" s="14"/>
      <c r="H498" s="14"/>
      <c r="I498" s="14"/>
      <c r="J498" s="14"/>
    </row>
    <row r="499" spans="5:10" s="11" customFormat="1" x14ac:dyDescent="0.3">
      <c r="E499" s="14"/>
      <c r="F499" s="14"/>
      <c r="G499" s="14"/>
      <c r="H499" s="14"/>
      <c r="I499" s="14"/>
      <c r="J499" s="14"/>
    </row>
    <row r="500" spans="5:10" s="11" customFormat="1" x14ac:dyDescent="0.3">
      <c r="E500" s="14"/>
      <c r="F500" s="14"/>
      <c r="G500" s="14"/>
      <c r="H500" s="14"/>
      <c r="I500" s="14"/>
      <c r="J500" s="14"/>
    </row>
    <row r="501" spans="5:10" s="11" customFormat="1" x14ac:dyDescent="0.3">
      <c r="E501" s="14"/>
      <c r="F501" s="14"/>
      <c r="G501" s="14"/>
      <c r="H501" s="14"/>
      <c r="I501" s="14"/>
      <c r="J501" s="14"/>
    </row>
    <row r="502" spans="5:10" s="11" customFormat="1" x14ac:dyDescent="0.3">
      <c r="E502" s="14"/>
      <c r="F502" s="14"/>
      <c r="G502" s="14"/>
      <c r="H502" s="14"/>
      <c r="I502" s="14"/>
      <c r="J502" s="14"/>
    </row>
    <row r="503" spans="5:10" s="11" customFormat="1" x14ac:dyDescent="0.3">
      <c r="E503" s="14"/>
      <c r="F503" s="14"/>
      <c r="G503" s="14"/>
      <c r="H503" s="14"/>
      <c r="I503" s="14"/>
      <c r="J503" s="14"/>
    </row>
    <row r="504" spans="5:10" s="11" customFormat="1" x14ac:dyDescent="0.3">
      <c r="E504" s="14"/>
      <c r="F504" s="14"/>
      <c r="G504" s="14"/>
      <c r="H504" s="14"/>
      <c r="I504" s="14"/>
      <c r="J504" s="14"/>
    </row>
    <row r="505" spans="5:10" s="11" customFormat="1" x14ac:dyDescent="0.3">
      <c r="E505" s="14"/>
      <c r="F505" s="14"/>
      <c r="G505" s="14"/>
      <c r="H505" s="14"/>
      <c r="I505" s="14"/>
      <c r="J505" s="14"/>
    </row>
    <row r="506" spans="5:10" s="11" customFormat="1" x14ac:dyDescent="0.3">
      <c r="E506" s="14"/>
      <c r="F506" s="14"/>
      <c r="G506" s="14"/>
      <c r="H506" s="14"/>
      <c r="I506" s="14"/>
      <c r="J506" s="14"/>
    </row>
    <row r="507" spans="5:10" s="11" customFormat="1" x14ac:dyDescent="0.3">
      <c r="E507" s="14"/>
      <c r="F507" s="14"/>
      <c r="G507" s="14"/>
      <c r="H507" s="14"/>
      <c r="I507" s="14"/>
      <c r="J507" s="14"/>
    </row>
    <row r="508" spans="5:10" s="11" customFormat="1" x14ac:dyDescent="0.3">
      <c r="E508" s="14"/>
      <c r="F508" s="14"/>
      <c r="G508" s="14"/>
      <c r="H508" s="14"/>
      <c r="I508" s="14"/>
      <c r="J508" s="14"/>
    </row>
    <row r="509" spans="5:10" s="11" customFormat="1" x14ac:dyDescent="0.3">
      <c r="E509" s="14"/>
      <c r="F509" s="14"/>
      <c r="G509" s="14"/>
      <c r="H509" s="14"/>
      <c r="I509" s="14"/>
      <c r="J509" s="14"/>
    </row>
    <row r="510" spans="5:10" s="11" customFormat="1" x14ac:dyDescent="0.3">
      <c r="E510" s="14"/>
      <c r="F510" s="14"/>
      <c r="G510" s="14"/>
      <c r="H510" s="14"/>
      <c r="I510" s="14"/>
      <c r="J510" s="14"/>
    </row>
    <row r="511" spans="5:10" s="11" customFormat="1" x14ac:dyDescent="0.3">
      <c r="E511" s="14"/>
      <c r="F511" s="14"/>
      <c r="G511" s="14"/>
      <c r="H511" s="14"/>
      <c r="I511" s="14"/>
      <c r="J511" s="14"/>
    </row>
    <row r="512" spans="5:10" s="11" customFormat="1" x14ac:dyDescent="0.3">
      <c r="E512" s="14"/>
      <c r="F512" s="14"/>
      <c r="G512" s="14"/>
      <c r="H512" s="14"/>
      <c r="I512" s="14"/>
      <c r="J512" s="14"/>
    </row>
    <row r="513" spans="5:10" s="11" customFormat="1" x14ac:dyDescent="0.3">
      <c r="E513" s="14"/>
      <c r="F513" s="14"/>
      <c r="G513" s="14"/>
      <c r="H513" s="14"/>
      <c r="I513" s="14"/>
      <c r="J513" s="14"/>
    </row>
    <row r="514" spans="5:10" s="11" customFormat="1" x14ac:dyDescent="0.3">
      <c r="E514" s="14"/>
      <c r="F514" s="14"/>
      <c r="G514" s="14"/>
      <c r="H514" s="14"/>
      <c r="I514" s="14"/>
      <c r="J514" s="14"/>
    </row>
    <row r="515" spans="5:10" s="11" customFormat="1" x14ac:dyDescent="0.3">
      <c r="E515" s="14"/>
      <c r="F515" s="14"/>
      <c r="G515" s="14"/>
      <c r="H515" s="14"/>
      <c r="I515" s="14"/>
      <c r="J515" s="14"/>
    </row>
    <row r="516" spans="5:10" s="11" customFormat="1" x14ac:dyDescent="0.3">
      <c r="E516" s="14"/>
      <c r="F516" s="14"/>
      <c r="G516" s="14"/>
      <c r="H516" s="14"/>
      <c r="I516" s="14"/>
      <c r="J516" s="14"/>
    </row>
    <row r="517" spans="5:10" s="11" customFormat="1" x14ac:dyDescent="0.3">
      <c r="E517" s="14"/>
      <c r="F517" s="14"/>
      <c r="G517" s="14"/>
      <c r="H517" s="14"/>
      <c r="I517" s="14"/>
      <c r="J517" s="14"/>
    </row>
    <row r="518" spans="5:10" s="11" customFormat="1" x14ac:dyDescent="0.3">
      <c r="E518" s="14"/>
      <c r="F518" s="14"/>
      <c r="G518" s="14"/>
      <c r="H518" s="14"/>
      <c r="I518" s="14"/>
      <c r="J518" s="14"/>
    </row>
    <row r="519" spans="5:10" s="11" customFormat="1" x14ac:dyDescent="0.3">
      <c r="E519" s="14"/>
      <c r="F519" s="14"/>
      <c r="G519" s="14"/>
      <c r="H519" s="14"/>
      <c r="I519" s="14"/>
      <c r="J519" s="14"/>
    </row>
    <row r="520" spans="5:10" s="11" customFormat="1" x14ac:dyDescent="0.3">
      <c r="E520" s="14"/>
      <c r="F520" s="14"/>
      <c r="G520" s="14"/>
      <c r="H520" s="14"/>
      <c r="I520" s="14"/>
      <c r="J520" s="14"/>
    </row>
    <row r="521" spans="5:10" s="11" customFormat="1" x14ac:dyDescent="0.3">
      <c r="E521" s="14"/>
      <c r="F521" s="14"/>
      <c r="G521" s="14"/>
      <c r="H521" s="14"/>
      <c r="I521" s="14"/>
      <c r="J521" s="14"/>
    </row>
    <row r="522" spans="5:10" s="11" customFormat="1" x14ac:dyDescent="0.3">
      <c r="E522" s="14"/>
      <c r="F522" s="14"/>
      <c r="G522" s="14"/>
      <c r="H522" s="14"/>
      <c r="I522" s="14"/>
      <c r="J522" s="14"/>
    </row>
    <row r="523" spans="5:10" s="11" customFormat="1" x14ac:dyDescent="0.3">
      <c r="E523" s="14"/>
      <c r="F523" s="14"/>
      <c r="G523" s="14"/>
      <c r="H523" s="14"/>
      <c r="I523" s="14"/>
      <c r="J523" s="14"/>
    </row>
    <row r="524" spans="5:10" s="11" customFormat="1" x14ac:dyDescent="0.3">
      <c r="E524" s="14"/>
      <c r="F524" s="14"/>
      <c r="G524" s="14"/>
      <c r="H524" s="14"/>
      <c r="I524" s="14"/>
      <c r="J524" s="14"/>
    </row>
    <row r="525" spans="5:10" s="11" customFormat="1" x14ac:dyDescent="0.3">
      <c r="E525" s="14"/>
      <c r="F525" s="14"/>
      <c r="G525" s="14"/>
      <c r="H525" s="14"/>
      <c r="I525" s="14"/>
      <c r="J525" s="14"/>
    </row>
    <row r="526" spans="5:10" s="11" customFormat="1" x14ac:dyDescent="0.3">
      <c r="E526" s="14"/>
      <c r="F526" s="14"/>
      <c r="G526" s="14"/>
      <c r="H526" s="14"/>
      <c r="I526" s="14"/>
      <c r="J526" s="14"/>
    </row>
    <row r="527" spans="5:10" s="11" customFormat="1" x14ac:dyDescent="0.3">
      <c r="E527" s="14"/>
      <c r="F527" s="14"/>
      <c r="G527" s="14"/>
      <c r="H527" s="14"/>
      <c r="I527" s="14"/>
      <c r="J527" s="14"/>
    </row>
    <row r="528" spans="5:10" s="11" customFormat="1" x14ac:dyDescent="0.3">
      <c r="E528" s="14"/>
      <c r="F528" s="14"/>
      <c r="G528" s="14"/>
      <c r="H528" s="14"/>
      <c r="I528" s="14"/>
      <c r="J528" s="14"/>
    </row>
    <row r="529" spans="5:10" s="11" customFormat="1" x14ac:dyDescent="0.3">
      <c r="E529" s="14"/>
      <c r="F529" s="14"/>
      <c r="G529" s="14"/>
      <c r="H529" s="14"/>
      <c r="I529" s="14"/>
      <c r="J529" s="14"/>
    </row>
    <row r="530" spans="5:10" s="11" customFormat="1" x14ac:dyDescent="0.3">
      <c r="E530" s="14"/>
      <c r="F530" s="14"/>
      <c r="G530" s="14"/>
      <c r="H530" s="14"/>
      <c r="I530" s="14"/>
      <c r="J530" s="14"/>
    </row>
    <row r="531" spans="5:10" s="11" customFormat="1" x14ac:dyDescent="0.3">
      <c r="E531" s="14"/>
      <c r="F531" s="14"/>
      <c r="G531" s="14"/>
      <c r="H531" s="14"/>
      <c r="I531" s="14"/>
      <c r="J531" s="14"/>
    </row>
    <row r="532" spans="5:10" s="11" customFormat="1" x14ac:dyDescent="0.3">
      <c r="E532" s="14"/>
      <c r="F532" s="14"/>
      <c r="G532" s="14"/>
      <c r="H532" s="14"/>
      <c r="I532" s="14"/>
      <c r="J532" s="14"/>
    </row>
    <row r="533" spans="5:10" s="11" customFormat="1" x14ac:dyDescent="0.3">
      <c r="E533" s="14"/>
      <c r="F533" s="14"/>
      <c r="G533" s="14"/>
      <c r="H533" s="14"/>
      <c r="I533" s="14"/>
      <c r="J533" s="14"/>
    </row>
    <row r="534" spans="5:10" s="11" customFormat="1" x14ac:dyDescent="0.3">
      <c r="E534" s="14"/>
      <c r="F534" s="14"/>
      <c r="G534" s="14"/>
      <c r="H534" s="14"/>
      <c r="I534" s="14"/>
      <c r="J534" s="14"/>
    </row>
    <row r="535" spans="5:10" s="11" customFormat="1" x14ac:dyDescent="0.3">
      <c r="E535" s="14"/>
      <c r="F535" s="14"/>
      <c r="G535" s="14"/>
      <c r="H535" s="14"/>
      <c r="I535" s="14"/>
      <c r="J535" s="14"/>
    </row>
    <row r="536" spans="5:10" s="11" customFormat="1" x14ac:dyDescent="0.3">
      <c r="E536" s="14"/>
      <c r="F536" s="14"/>
      <c r="G536" s="14"/>
      <c r="H536" s="14"/>
      <c r="I536" s="14"/>
      <c r="J536" s="14"/>
    </row>
    <row r="537" spans="5:10" s="11" customFormat="1" x14ac:dyDescent="0.3">
      <c r="E537" s="14"/>
      <c r="F537" s="14"/>
      <c r="G537" s="14"/>
      <c r="H537" s="14"/>
      <c r="I537" s="14"/>
      <c r="J537" s="14"/>
    </row>
    <row r="538" spans="5:10" s="11" customFormat="1" x14ac:dyDescent="0.3">
      <c r="E538" s="14"/>
      <c r="F538" s="14"/>
      <c r="G538" s="14"/>
      <c r="H538" s="14"/>
      <c r="I538" s="14"/>
      <c r="J538" s="14"/>
    </row>
    <row r="539" spans="5:10" s="11" customFormat="1" x14ac:dyDescent="0.3">
      <c r="E539" s="14"/>
      <c r="F539" s="14"/>
      <c r="G539" s="14"/>
      <c r="H539" s="14"/>
      <c r="I539" s="14"/>
      <c r="J539" s="14"/>
    </row>
    <row r="540" spans="5:10" s="11" customFormat="1" x14ac:dyDescent="0.3">
      <c r="E540" s="14"/>
      <c r="F540" s="14"/>
      <c r="G540" s="14"/>
      <c r="H540" s="14"/>
      <c r="I540" s="14"/>
      <c r="J540" s="14"/>
    </row>
    <row r="541" spans="5:10" s="11" customFormat="1" x14ac:dyDescent="0.3">
      <c r="E541" s="14"/>
      <c r="F541" s="14"/>
      <c r="G541" s="14"/>
      <c r="H541" s="14"/>
      <c r="I541" s="14"/>
      <c r="J541" s="14"/>
    </row>
    <row r="542" spans="5:10" s="11" customFormat="1" x14ac:dyDescent="0.3">
      <c r="E542" s="14"/>
      <c r="F542" s="14"/>
      <c r="G542" s="14"/>
      <c r="H542" s="14"/>
      <c r="I542" s="14"/>
      <c r="J542" s="14"/>
    </row>
    <row r="543" spans="5:10" s="11" customFormat="1" x14ac:dyDescent="0.3">
      <c r="E543" s="14"/>
      <c r="F543" s="14"/>
      <c r="G543" s="14"/>
      <c r="H543" s="14"/>
      <c r="I543" s="14"/>
      <c r="J543" s="14"/>
    </row>
    <row r="544" spans="5:10" s="11" customFormat="1" x14ac:dyDescent="0.3">
      <c r="E544" s="14"/>
      <c r="F544" s="14"/>
      <c r="G544" s="14"/>
      <c r="H544" s="14"/>
      <c r="I544" s="14"/>
      <c r="J544" s="14"/>
    </row>
    <row r="545" spans="5:10" s="11" customFormat="1" x14ac:dyDescent="0.3">
      <c r="E545" s="14"/>
      <c r="F545" s="14"/>
      <c r="G545" s="14"/>
      <c r="H545" s="14"/>
      <c r="I545" s="14"/>
      <c r="J545" s="14"/>
    </row>
    <row r="546" spans="5:10" s="11" customFormat="1" x14ac:dyDescent="0.3">
      <c r="E546" s="14"/>
      <c r="F546" s="14"/>
      <c r="G546" s="14"/>
      <c r="H546" s="14"/>
      <c r="I546" s="14"/>
      <c r="J546" s="14"/>
    </row>
    <row r="547" spans="5:10" s="11" customFormat="1" x14ac:dyDescent="0.3">
      <c r="E547" s="14"/>
      <c r="F547" s="14"/>
      <c r="G547" s="14"/>
      <c r="H547" s="14"/>
      <c r="I547" s="14"/>
      <c r="J547" s="14"/>
    </row>
    <row r="548" spans="5:10" s="11" customFormat="1" x14ac:dyDescent="0.3">
      <c r="E548" s="14"/>
      <c r="F548" s="14"/>
      <c r="G548" s="14"/>
      <c r="H548" s="14"/>
      <c r="I548" s="14"/>
      <c r="J548" s="14"/>
    </row>
    <row r="549" spans="5:10" s="11" customFormat="1" x14ac:dyDescent="0.3">
      <c r="E549" s="14"/>
      <c r="F549" s="14"/>
      <c r="G549" s="14"/>
      <c r="H549" s="14"/>
      <c r="I549" s="14"/>
      <c r="J549" s="14"/>
    </row>
    <row r="550" spans="5:10" s="11" customFormat="1" x14ac:dyDescent="0.3">
      <c r="E550" s="14"/>
      <c r="F550" s="14"/>
      <c r="G550" s="14"/>
      <c r="H550" s="14"/>
      <c r="I550" s="14"/>
      <c r="J550" s="14"/>
    </row>
    <row r="551" spans="5:10" s="11" customFormat="1" x14ac:dyDescent="0.3">
      <c r="E551" s="14"/>
      <c r="F551" s="14"/>
      <c r="G551" s="14"/>
      <c r="H551" s="14"/>
      <c r="I551" s="14"/>
      <c r="J551" s="14"/>
    </row>
    <row r="552" spans="5:10" s="11" customFormat="1" x14ac:dyDescent="0.3">
      <c r="E552" s="14"/>
      <c r="F552" s="14"/>
      <c r="G552" s="14"/>
      <c r="H552" s="14"/>
      <c r="I552" s="14"/>
      <c r="J552" s="14"/>
    </row>
    <row r="553" spans="5:10" s="11" customFormat="1" x14ac:dyDescent="0.3">
      <c r="E553" s="14"/>
      <c r="F553" s="14"/>
      <c r="G553" s="14"/>
      <c r="H553" s="14"/>
      <c r="I553" s="14"/>
      <c r="J553" s="14"/>
    </row>
    <row r="554" spans="5:10" s="11" customFormat="1" x14ac:dyDescent="0.3">
      <c r="E554" s="14"/>
      <c r="F554" s="14"/>
      <c r="G554" s="14"/>
      <c r="H554" s="14"/>
      <c r="I554" s="14"/>
      <c r="J554" s="14"/>
    </row>
    <row r="555" spans="5:10" s="11" customFormat="1" x14ac:dyDescent="0.3">
      <c r="E555" s="14"/>
      <c r="F555" s="14"/>
      <c r="G555" s="14"/>
      <c r="H555" s="14"/>
      <c r="I555" s="14"/>
      <c r="J555" s="14"/>
    </row>
    <row r="556" spans="5:10" s="11" customFormat="1" x14ac:dyDescent="0.3">
      <c r="E556" s="14"/>
      <c r="F556" s="14"/>
      <c r="G556" s="14"/>
      <c r="H556" s="14"/>
      <c r="I556" s="14"/>
      <c r="J556" s="14"/>
    </row>
    <row r="557" spans="5:10" s="11" customFormat="1" x14ac:dyDescent="0.3">
      <c r="E557" s="14"/>
      <c r="F557" s="14"/>
      <c r="G557" s="14"/>
      <c r="H557" s="14"/>
      <c r="I557" s="14"/>
      <c r="J557" s="14"/>
    </row>
    <row r="558" spans="5:10" s="11" customFormat="1" x14ac:dyDescent="0.3">
      <c r="E558" s="14"/>
      <c r="F558" s="14"/>
      <c r="G558" s="14"/>
      <c r="H558" s="14"/>
      <c r="I558" s="14"/>
      <c r="J558" s="14"/>
    </row>
    <row r="559" spans="5:10" s="11" customFormat="1" x14ac:dyDescent="0.3">
      <c r="E559" s="14"/>
      <c r="F559" s="14"/>
      <c r="G559" s="14"/>
      <c r="H559" s="14"/>
      <c r="I559" s="14"/>
      <c r="J559" s="14"/>
    </row>
    <row r="560" spans="5:10" s="11" customFormat="1" x14ac:dyDescent="0.3">
      <c r="E560" s="14"/>
      <c r="F560" s="14"/>
      <c r="G560" s="14"/>
      <c r="H560" s="14"/>
      <c r="I560" s="14"/>
      <c r="J560" s="14"/>
    </row>
    <row r="561" spans="5:10" s="11" customFormat="1" x14ac:dyDescent="0.3">
      <c r="E561" s="14"/>
      <c r="F561" s="14"/>
      <c r="G561" s="14"/>
      <c r="H561" s="14"/>
      <c r="I561" s="14"/>
      <c r="J561" s="14"/>
    </row>
    <row r="562" spans="5:10" s="11" customFormat="1" x14ac:dyDescent="0.3">
      <c r="E562" s="14"/>
      <c r="F562" s="14"/>
      <c r="G562" s="14"/>
      <c r="H562" s="14"/>
      <c r="I562" s="14"/>
      <c r="J562" s="14"/>
    </row>
    <row r="563" spans="5:10" s="11" customFormat="1" x14ac:dyDescent="0.3">
      <c r="E563" s="14"/>
      <c r="F563" s="14"/>
      <c r="G563" s="14"/>
      <c r="H563" s="14"/>
      <c r="I563" s="14"/>
      <c r="J563" s="14"/>
    </row>
    <row r="564" spans="5:10" s="11" customFormat="1" x14ac:dyDescent="0.3">
      <c r="E564" s="14"/>
      <c r="F564" s="14"/>
      <c r="G564" s="14"/>
      <c r="H564" s="14"/>
      <c r="I564" s="14"/>
      <c r="J564" s="14"/>
    </row>
    <row r="565" spans="5:10" s="11" customFormat="1" x14ac:dyDescent="0.3">
      <c r="E565" s="14"/>
      <c r="F565" s="14"/>
      <c r="G565" s="14"/>
      <c r="H565" s="14"/>
      <c r="I565" s="14"/>
      <c r="J565" s="14"/>
    </row>
    <row r="566" spans="5:10" s="11" customFormat="1" x14ac:dyDescent="0.3">
      <c r="E566" s="14"/>
      <c r="F566" s="14"/>
      <c r="G566" s="14"/>
      <c r="H566" s="14"/>
      <c r="I566" s="14"/>
      <c r="J566" s="14"/>
    </row>
    <row r="567" spans="5:10" s="11" customFormat="1" x14ac:dyDescent="0.3">
      <c r="E567" s="14"/>
      <c r="F567" s="14"/>
      <c r="G567" s="14"/>
      <c r="H567" s="14"/>
      <c r="I567" s="14"/>
      <c r="J567" s="14"/>
    </row>
    <row r="568" spans="5:10" s="11" customFormat="1" x14ac:dyDescent="0.3">
      <c r="E568" s="14"/>
      <c r="F568" s="14"/>
      <c r="G568" s="14"/>
      <c r="H568" s="14"/>
      <c r="I568" s="14"/>
      <c r="J568" s="14"/>
    </row>
    <row r="569" spans="5:10" s="11" customFormat="1" x14ac:dyDescent="0.3">
      <c r="E569" s="14"/>
      <c r="F569" s="14"/>
      <c r="G569" s="14"/>
      <c r="H569" s="14"/>
      <c r="I569" s="14"/>
      <c r="J569" s="14"/>
    </row>
    <row r="570" spans="5:10" s="11" customFormat="1" x14ac:dyDescent="0.3">
      <c r="E570" s="14"/>
      <c r="F570" s="14"/>
      <c r="G570" s="14"/>
      <c r="H570" s="14"/>
      <c r="I570" s="14"/>
      <c r="J570" s="14"/>
    </row>
    <row r="571" spans="5:10" s="11" customFormat="1" x14ac:dyDescent="0.3">
      <c r="E571" s="14"/>
      <c r="F571" s="14"/>
      <c r="G571" s="14"/>
      <c r="H571" s="14"/>
      <c r="I571" s="14"/>
      <c r="J571" s="14"/>
    </row>
    <row r="572" spans="5:10" s="11" customFormat="1" x14ac:dyDescent="0.3">
      <c r="E572" s="14"/>
      <c r="F572" s="14"/>
      <c r="G572" s="14"/>
      <c r="H572" s="14"/>
      <c r="I572" s="14"/>
      <c r="J572" s="14"/>
    </row>
    <row r="573" spans="5:10" s="11" customFormat="1" x14ac:dyDescent="0.3">
      <c r="E573" s="14"/>
      <c r="F573" s="14"/>
      <c r="G573" s="14"/>
      <c r="H573" s="14"/>
      <c r="I573" s="14"/>
      <c r="J573" s="14"/>
    </row>
    <row r="574" spans="5:10" s="11" customFormat="1" x14ac:dyDescent="0.3">
      <c r="E574" s="14"/>
      <c r="F574" s="14"/>
      <c r="G574" s="14"/>
      <c r="H574" s="14"/>
      <c r="I574" s="14"/>
      <c r="J574" s="14"/>
    </row>
    <row r="575" spans="5:10" s="11" customFormat="1" x14ac:dyDescent="0.3">
      <c r="E575" s="14"/>
      <c r="F575" s="14"/>
      <c r="G575" s="14"/>
      <c r="H575" s="14"/>
      <c r="I575" s="14"/>
      <c r="J575" s="14"/>
    </row>
    <row r="576" spans="5:10" s="11" customFormat="1" x14ac:dyDescent="0.3">
      <c r="E576" s="14"/>
      <c r="F576" s="14"/>
      <c r="G576" s="14"/>
      <c r="H576" s="14"/>
      <c r="I576" s="14"/>
      <c r="J576" s="14"/>
    </row>
    <row r="577" spans="5:10" s="11" customFormat="1" x14ac:dyDescent="0.3">
      <c r="E577" s="14"/>
      <c r="F577" s="14"/>
      <c r="G577" s="14"/>
      <c r="H577" s="14"/>
      <c r="I577" s="14"/>
      <c r="J577" s="14"/>
    </row>
    <row r="578" spans="5:10" s="11" customFormat="1" x14ac:dyDescent="0.3">
      <c r="E578" s="14"/>
      <c r="F578" s="14"/>
      <c r="G578" s="14"/>
      <c r="H578" s="14"/>
      <c r="I578" s="14"/>
      <c r="J578" s="14"/>
    </row>
    <row r="579" spans="5:10" s="11" customFormat="1" x14ac:dyDescent="0.3">
      <c r="E579" s="14"/>
      <c r="F579" s="14"/>
      <c r="G579" s="14"/>
      <c r="H579" s="14"/>
      <c r="I579" s="14"/>
      <c r="J579" s="14"/>
    </row>
    <row r="580" spans="5:10" s="11" customFormat="1" x14ac:dyDescent="0.3">
      <c r="E580" s="14"/>
      <c r="F580" s="14"/>
      <c r="G580" s="14"/>
      <c r="H580" s="14"/>
      <c r="I580" s="14"/>
      <c r="J580" s="14"/>
    </row>
    <row r="581" spans="5:10" s="11" customFormat="1" x14ac:dyDescent="0.3">
      <c r="E581" s="14"/>
      <c r="F581" s="14"/>
      <c r="G581" s="14"/>
      <c r="H581" s="14"/>
      <c r="I581" s="14"/>
      <c r="J581" s="14"/>
    </row>
    <row r="582" spans="5:10" s="11" customFormat="1" x14ac:dyDescent="0.3">
      <c r="E582" s="14"/>
      <c r="F582" s="14"/>
      <c r="G582" s="14"/>
      <c r="H582" s="14"/>
      <c r="I582" s="14"/>
      <c r="J582" s="14"/>
    </row>
    <row r="583" spans="5:10" s="11" customFormat="1" x14ac:dyDescent="0.3">
      <c r="E583" s="14"/>
      <c r="F583" s="14"/>
      <c r="G583" s="14"/>
      <c r="H583" s="14"/>
      <c r="I583" s="14"/>
      <c r="J583" s="14"/>
    </row>
    <row r="584" spans="5:10" s="11" customFormat="1" x14ac:dyDescent="0.3">
      <c r="E584" s="14"/>
      <c r="F584" s="14"/>
      <c r="G584" s="14"/>
      <c r="H584" s="14"/>
      <c r="I584" s="14"/>
      <c r="J584" s="14"/>
    </row>
    <row r="585" spans="5:10" s="11" customFormat="1" x14ac:dyDescent="0.3">
      <c r="E585" s="14"/>
      <c r="F585" s="14"/>
      <c r="G585" s="14"/>
      <c r="H585" s="14"/>
      <c r="I585" s="14"/>
      <c r="J585" s="14"/>
    </row>
    <row r="586" spans="5:10" s="11" customFormat="1" x14ac:dyDescent="0.3">
      <c r="E586" s="14"/>
      <c r="F586" s="14"/>
      <c r="G586" s="14"/>
      <c r="H586" s="14"/>
      <c r="I586" s="14"/>
      <c r="J586" s="14"/>
    </row>
    <row r="587" spans="5:10" s="11" customFormat="1" x14ac:dyDescent="0.3">
      <c r="E587" s="14"/>
      <c r="F587" s="14"/>
      <c r="G587" s="14"/>
      <c r="H587" s="14"/>
      <c r="I587" s="14"/>
      <c r="J587" s="14"/>
    </row>
    <row r="588" spans="5:10" s="11" customFormat="1" x14ac:dyDescent="0.3">
      <c r="E588" s="14"/>
      <c r="F588" s="14"/>
      <c r="G588" s="14"/>
      <c r="H588" s="14"/>
      <c r="I588" s="14"/>
      <c r="J588" s="14"/>
    </row>
    <row r="589" spans="5:10" s="11" customFormat="1" x14ac:dyDescent="0.3">
      <c r="E589" s="14"/>
      <c r="F589" s="14"/>
      <c r="G589" s="14"/>
      <c r="H589" s="14"/>
      <c r="I589" s="14"/>
      <c r="J589" s="14"/>
    </row>
    <row r="590" spans="5:10" s="11" customFormat="1" x14ac:dyDescent="0.3">
      <c r="E590" s="14"/>
      <c r="F590" s="14"/>
      <c r="G590" s="14"/>
      <c r="H590" s="14"/>
      <c r="I590" s="14"/>
      <c r="J590" s="14"/>
    </row>
    <row r="591" spans="5:10" s="11" customFormat="1" x14ac:dyDescent="0.3">
      <c r="E591" s="14"/>
      <c r="F591" s="14"/>
      <c r="G591" s="14"/>
      <c r="H591" s="14"/>
      <c r="I591" s="14"/>
      <c r="J591" s="14"/>
    </row>
    <row r="592" spans="5:10" s="11" customFormat="1" x14ac:dyDescent="0.3">
      <c r="E592" s="14"/>
      <c r="F592" s="14"/>
      <c r="G592" s="14"/>
      <c r="H592" s="14"/>
      <c r="I592" s="14"/>
      <c r="J592" s="14"/>
    </row>
    <row r="593" spans="5:10" s="11" customFormat="1" x14ac:dyDescent="0.3">
      <c r="E593" s="14"/>
      <c r="F593" s="14"/>
      <c r="G593" s="14"/>
      <c r="H593" s="14"/>
      <c r="I593" s="14"/>
      <c r="J593" s="14"/>
    </row>
    <row r="594" spans="5:10" s="11" customFormat="1" x14ac:dyDescent="0.3">
      <c r="E594" s="14"/>
      <c r="F594" s="14"/>
      <c r="G594" s="14"/>
      <c r="H594" s="14"/>
      <c r="I594" s="14"/>
      <c r="J594" s="14"/>
    </row>
    <row r="595" spans="5:10" s="11" customFormat="1" x14ac:dyDescent="0.3">
      <c r="E595" s="14"/>
      <c r="F595" s="14"/>
      <c r="G595" s="14"/>
      <c r="H595" s="14"/>
      <c r="I595" s="14"/>
      <c r="J595" s="14"/>
    </row>
    <row r="596" spans="5:10" s="11" customFormat="1" x14ac:dyDescent="0.3">
      <c r="E596" s="14"/>
      <c r="F596" s="14"/>
      <c r="G596" s="14"/>
      <c r="H596" s="14"/>
      <c r="I596" s="14"/>
      <c r="J596" s="14"/>
    </row>
    <row r="597" spans="5:10" s="11" customFormat="1" x14ac:dyDescent="0.3">
      <c r="E597" s="14"/>
      <c r="F597" s="14"/>
      <c r="G597" s="14"/>
      <c r="H597" s="14"/>
      <c r="I597" s="14"/>
      <c r="J597" s="14"/>
    </row>
    <row r="598" spans="5:10" s="11" customFormat="1" x14ac:dyDescent="0.3">
      <c r="E598" s="14"/>
      <c r="F598" s="14"/>
      <c r="G598" s="14"/>
      <c r="H598" s="14"/>
      <c r="I598" s="14"/>
      <c r="J598" s="14"/>
    </row>
    <row r="599" spans="5:10" s="11" customFormat="1" x14ac:dyDescent="0.3">
      <c r="E599" s="14"/>
      <c r="F599" s="14"/>
      <c r="G599" s="14"/>
      <c r="H599" s="14"/>
      <c r="I599" s="14"/>
      <c r="J599" s="14"/>
    </row>
    <row r="600" spans="5:10" s="11" customFormat="1" x14ac:dyDescent="0.3">
      <c r="E600" s="14"/>
      <c r="F600" s="14"/>
      <c r="G600" s="14"/>
      <c r="H600" s="14"/>
      <c r="I600" s="14"/>
      <c r="J600" s="14"/>
    </row>
    <row r="601" spans="5:10" s="11" customFormat="1" x14ac:dyDescent="0.3">
      <c r="E601" s="14"/>
      <c r="F601" s="14"/>
      <c r="G601" s="14"/>
      <c r="H601" s="14"/>
      <c r="I601" s="14"/>
      <c r="J601" s="14"/>
    </row>
    <row r="602" spans="5:10" s="11" customFormat="1" x14ac:dyDescent="0.3">
      <c r="E602" s="14"/>
      <c r="F602" s="14"/>
      <c r="G602" s="14"/>
      <c r="H602" s="14"/>
      <c r="I602" s="14"/>
      <c r="J602" s="14"/>
    </row>
    <row r="603" spans="5:10" s="11" customFormat="1" x14ac:dyDescent="0.3">
      <c r="E603" s="14"/>
      <c r="F603" s="14"/>
      <c r="G603" s="14"/>
      <c r="H603" s="14"/>
      <c r="I603" s="14"/>
      <c r="J603" s="14"/>
    </row>
    <row r="604" spans="5:10" s="11" customFormat="1" x14ac:dyDescent="0.3">
      <c r="E604" s="14"/>
      <c r="F604" s="14"/>
      <c r="G604" s="14"/>
      <c r="H604" s="14"/>
      <c r="I604" s="14"/>
      <c r="J604" s="14"/>
    </row>
    <row r="605" spans="5:10" s="11" customFormat="1" x14ac:dyDescent="0.3">
      <c r="E605" s="14"/>
      <c r="F605" s="14"/>
      <c r="G605" s="14"/>
      <c r="H605" s="14"/>
      <c r="I605" s="14"/>
      <c r="J605" s="14"/>
    </row>
    <row r="606" spans="5:10" s="11" customFormat="1" x14ac:dyDescent="0.3">
      <c r="E606" s="14"/>
      <c r="F606" s="14"/>
      <c r="G606" s="14"/>
      <c r="H606" s="14"/>
      <c r="I606" s="14"/>
      <c r="J606" s="14"/>
    </row>
    <row r="607" spans="5:10" s="11" customFormat="1" x14ac:dyDescent="0.3">
      <c r="E607" s="14"/>
      <c r="F607" s="14"/>
      <c r="G607" s="14"/>
      <c r="H607" s="14"/>
      <c r="I607" s="14"/>
      <c r="J607" s="14"/>
    </row>
    <row r="608" spans="5:10" s="11" customFormat="1" x14ac:dyDescent="0.3">
      <c r="E608" s="14"/>
      <c r="F608" s="14"/>
      <c r="G608" s="14"/>
      <c r="H608" s="14"/>
      <c r="I608" s="14"/>
      <c r="J608" s="14"/>
    </row>
    <row r="609" spans="5:10" s="11" customFormat="1" x14ac:dyDescent="0.3">
      <c r="E609" s="14"/>
      <c r="F609" s="14"/>
      <c r="G609" s="14"/>
      <c r="H609" s="14"/>
      <c r="I609" s="14"/>
      <c r="J609" s="14"/>
    </row>
    <row r="610" spans="5:10" s="11" customFormat="1" x14ac:dyDescent="0.3">
      <c r="E610" s="14"/>
      <c r="F610" s="14"/>
      <c r="G610" s="14"/>
      <c r="H610" s="14"/>
      <c r="I610" s="14"/>
      <c r="J610" s="14"/>
    </row>
    <row r="611" spans="5:10" s="11" customFormat="1" x14ac:dyDescent="0.3">
      <c r="E611" s="14"/>
      <c r="F611" s="14"/>
      <c r="G611" s="14"/>
      <c r="H611" s="14"/>
      <c r="I611" s="14"/>
      <c r="J611" s="14"/>
    </row>
    <row r="612" spans="5:10" s="11" customFormat="1" x14ac:dyDescent="0.3">
      <c r="E612" s="14"/>
      <c r="F612" s="14"/>
      <c r="G612" s="14"/>
      <c r="H612" s="14"/>
      <c r="I612" s="14"/>
      <c r="J612" s="14"/>
    </row>
    <row r="613" spans="5:10" s="11" customFormat="1" x14ac:dyDescent="0.3">
      <c r="E613" s="14"/>
      <c r="F613" s="14"/>
      <c r="G613" s="14"/>
      <c r="H613" s="14"/>
      <c r="I613" s="14"/>
      <c r="J613" s="14"/>
    </row>
    <row r="614" spans="5:10" s="11" customFormat="1" x14ac:dyDescent="0.3">
      <c r="E614" s="14"/>
      <c r="F614" s="14"/>
      <c r="G614" s="14"/>
      <c r="H614" s="14"/>
      <c r="I614" s="14"/>
      <c r="J614" s="14"/>
    </row>
    <row r="615" spans="5:10" s="11" customFormat="1" x14ac:dyDescent="0.3">
      <c r="E615" s="14"/>
      <c r="F615" s="14"/>
      <c r="G615" s="14"/>
      <c r="H615" s="14"/>
      <c r="I615" s="14"/>
      <c r="J615" s="14"/>
    </row>
    <row r="616" spans="5:10" s="11" customFormat="1" x14ac:dyDescent="0.3">
      <c r="E616" s="14"/>
      <c r="F616" s="14"/>
      <c r="G616" s="14"/>
      <c r="H616" s="14"/>
      <c r="I616" s="14"/>
      <c r="J616" s="14"/>
    </row>
    <row r="617" spans="5:10" s="11" customFormat="1" x14ac:dyDescent="0.3">
      <c r="E617" s="14"/>
      <c r="F617" s="14"/>
      <c r="G617" s="14"/>
      <c r="H617" s="14"/>
      <c r="I617" s="14"/>
      <c r="J617" s="14"/>
    </row>
    <row r="618" spans="5:10" s="11" customFormat="1" x14ac:dyDescent="0.3">
      <c r="E618" s="14"/>
      <c r="F618" s="14"/>
      <c r="G618" s="14"/>
      <c r="H618" s="14"/>
      <c r="I618" s="14"/>
      <c r="J618" s="14"/>
    </row>
    <row r="619" spans="5:10" s="11" customFormat="1" x14ac:dyDescent="0.3">
      <c r="E619" s="14"/>
      <c r="F619" s="14"/>
      <c r="G619" s="14"/>
      <c r="H619" s="14"/>
      <c r="I619" s="14"/>
      <c r="J619" s="14"/>
    </row>
    <row r="620" spans="5:10" s="11" customFormat="1" x14ac:dyDescent="0.3">
      <c r="E620" s="14"/>
      <c r="F620" s="14"/>
      <c r="G620" s="14"/>
      <c r="H620" s="14"/>
      <c r="I620" s="14"/>
      <c r="J620" s="14"/>
    </row>
    <row r="621" spans="5:10" s="11" customFormat="1" x14ac:dyDescent="0.3">
      <c r="E621" s="14"/>
      <c r="F621" s="14"/>
      <c r="G621" s="14"/>
      <c r="H621" s="14"/>
      <c r="I621" s="14"/>
      <c r="J621" s="14"/>
    </row>
    <row r="622" spans="5:10" s="11" customFormat="1" x14ac:dyDescent="0.3">
      <c r="E622" s="14"/>
      <c r="F622" s="14"/>
      <c r="G622" s="14"/>
      <c r="H622" s="14"/>
      <c r="I622" s="14"/>
      <c r="J622" s="14"/>
    </row>
    <row r="623" spans="5:10" s="11" customFormat="1" x14ac:dyDescent="0.3">
      <c r="E623" s="14"/>
      <c r="F623" s="14"/>
      <c r="G623" s="14"/>
      <c r="H623" s="14"/>
      <c r="I623" s="14"/>
      <c r="J623" s="14"/>
    </row>
    <row r="624" spans="5:10" s="11" customFormat="1" x14ac:dyDescent="0.3">
      <c r="E624" s="14"/>
      <c r="F624" s="14"/>
      <c r="G624" s="14"/>
      <c r="H624" s="14"/>
      <c r="I624" s="14"/>
      <c r="J624" s="14"/>
    </row>
    <row r="625" spans="2:10" s="11" customFormat="1" x14ac:dyDescent="0.3">
      <c r="E625" s="14"/>
      <c r="F625" s="14"/>
      <c r="G625" s="14"/>
      <c r="H625" s="14"/>
      <c r="I625" s="14"/>
      <c r="J625" s="14"/>
    </row>
    <row r="626" spans="2:10" s="11" customFormat="1" x14ac:dyDescent="0.3">
      <c r="E626" s="14"/>
      <c r="F626" s="14"/>
      <c r="G626" s="14"/>
      <c r="H626" s="14"/>
      <c r="I626" s="14"/>
      <c r="J626" s="14"/>
    </row>
    <row r="627" spans="2:10" s="11" customFormat="1" x14ac:dyDescent="0.3">
      <c r="E627" s="14"/>
      <c r="F627" s="14"/>
      <c r="G627" s="14"/>
      <c r="H627" s="14"/>
      <c r="I627" s="14"/>
      <c r="J627" s="14"/>
    </row>
    <row r="628" spans="2:10" s="11" customFormat="1" x14ac:dyDescent="0.3">
      <c r="E628" s="14"/>
      <c r="F628" s="14"/>
      <c r="G628" s="14"/>
      <c r="H628" s="14"/>
      <c r="I628" s="14"/>
      <c r="J628" s="14"/>
    </row>
    <row r="629" spans="2:10" x14ac:dyDescent="0.3">
      <c r="B629" s="11"/>
      <c r="C629" s="11"/>
      <c r="D629" s="11"/>
      <c r="E629" s="14"/>
      <c r="F629" s="14"/>
      <c r="G629" s="14"/>
      <c r="H629" s="14"/>
      <c r="I629" s="14"/>
      <c r="J629" s="14"/>
    </row>
    <row r="630" spans="2:10" x14ac:dyDescent="0.3">
      <c r="B630" s="11"/>
      <c r="C630" s="11"/>
      <c r="D630" s="11"/>
      <c r="E630" s="14"/>
      <c r="F630" s="14"/>
      <c r="G630" s="14"/>
      <c r="H630" s="14"/>
      <c r="I630" s="14"/>
      <c r="J630" s="14"/>
    </row>
    <row r="631" spans="2:10" x14ac:dyDescent="0.3">
      <c r="B631" s="11"/>
      <c r="C631" s="11"/>
      <c r="D631" s="11"/>
      <c r="E631" s="14"/>
      <c r="F631" s="14"/>
      <c r="G631" s="14"/>
      <c r="H631" s="14"/>
      <c r="I631" s="14"/>
      <c r="J631" s="14"/>
    </row>
    <row r="632" spans="2:10" x14ac:dyDescent="0.3">
      <c r="B632" s="11"/>
      <c r="C632" s="11"/>
      <c r="D632" s="11"/>
      <c r="E632" s="14"/>
      <c r="F632" s="14"/>
      <c r="G632" s="14"/>
      <c r="H632" s="14"/>
      <c r="I632" s="14"/>
      <c r="J632" s="14"/>
    </row>
    <row r="633" spans="2:10" x14ac:dyDescent="0.3">
      <c r="B633" s="11"/>
      <c r="C633" s="11"/>
      <c r="D633" s="11"/>
      <c r="E633" s="14"/>
      <c r="F633" s="14"/>
      <c r="G633" s="14"/>
      <c r="H633" s="14"/>
      <c r="I633" s="14"/>
      <c r="J633" s="14"/>
    </row>
    <row r="634" spans="2:10" x14ac:dyDescent="0.3">
      <c r="B634" s="11"/>
      <c r="C634" s="11"/>
      <c r="D634" s="11"/>
      <c r="E634" s="14"/>
      <c r="F634" s="14"/>
      <c r="G634" s="14"/>
      <c r="H634" s="14"/>
      <c r="I634" s="14"/>
      <c r="J634" s="14"/>
    </row>
    <row r="635" spans="2:10" x14ac:dyDescent="0.3">
      <c r="B635" s="11"/>
      <c r="C635" s="11"/>
      <c r="D635" s="11"/>
      <c r="E635" s="14"/>
      <c r="F635" s="14"/>
      <c r="G635" s="14"/>
      <c r="H635" s="14"/>
      <c r="I635" s="14"/>
      <c r="J635" s="14"/>
    </row>
    <row r="636" spans="2:10" x14ac:dyDescent="0.3">
      <c r="B636" s="11"/>
      <c r="C636" s="11"/>
      <c r="D636" s="11"/>
      <c r="E636" s="14"/>
      <c r="F636" s="14"/>
      <c r="G636" s="14"/>
      <c r="H636" s="14"/>
      <c r="I636" s="14"/>
      <c r="J636" s="14"/>
    </row>
    <row r="637" spans="2:10" x14ac:dyDescent="0.3">
      <c r="B637" s="11"/>
      <c r="C637" s="11"/>
      <c r="D637" s="11"/>
      <c r="E637" s="14"/>
      <c r="F637" s="14"/>
      <c r="G637" s="14"/>
      <c r="H637" s="14"/>
      <c r="I637" s="14"/>
      <c r="J637" s="14"/>
    </row>
    <row r="638" spans="2:10" x14ac:dyDescent="0.3">
      <c r="B638" s="11"/>
      <c r="C638" s="11"/>
      <c r="D638" s="11"/>
      <c r="E638" s="14"/>
      <c r="F638" s="14"/>
      <c r="G638" s="14"/>
      <c r="H638" s="14"/>
      <c r="I638" s="14"/>
      <c r="J638" s="14"/>
    </row>
    <row r="639" spans="2:10" x14ac:dyDescent="0.3">
      <c r="B639" s="11"/>
      <c r="C639" s="11"/>
      <c r="D639" s="11"/>
      <c r="E639" s="14"/>
      <c r="F639" s="14"/>
      <c r="G639" s="14"/>
      <c r="H639" s="14"/>
      <c r="I639" s="14"/>
      <c r="J639" s="14"/>
    </row>
    <row r="640" spans="2:10" x14ac:dyDescent="0.3">
      <c r="B640" s="11"/>
      <c r="C640" s="11"/>
      <c r="D640" s="11"/>
      <c r="E640" s="14"/>
      <c r="F640" s="14"/>
      <c r="G640" s="14"/>
      <c r="H640" s="14"/>
      <c r="I640" s="14"/>
      <c r="J640" s="14"/>
    </row>
    <row r="641" spans="2:10" x14ac:dyDescent="0.3">
      <c r="B641" s="11"/>
      <c r="C641" s="11"/>
      <c r="D641" s="11"/>
      <c r="E641" s="14"/>
      <c r="F641" s="14"/>
      <c r="G641" s="14"/>
      <c r="H641" s="14"/>
      <c r="I641" s="14"/>
      <c r="J641" s="14"/>
    </row>
    <row r="642" spans="2:10" x14ac:dyDescent="0.3">
      <c r="B642" s="11"/>
      <c r="C642" s="11"/>
      <c r="D642" s="11"/>
      <c r="E642" s="14"/>
      <c r="F642" s="14"/>
      <c r="G642" s="14"/>
      <c r="H642" s="14"/>
      <c r="I642" s="14"/>
      <c r="J642" s="14"/>
    </row>
    <row r="643" spans="2:10" x14ac:dyDescent="0.3">
      <c r="B643" s="11"/>
      <c r="C643" s="11"/>
      <c r="D643" s="11"/>
      <c r="E643" s="14"/>
      <c r="F643" s="14"/>
      <c r="G643" s="14"/>
      <c r="H643" s="14"/>
      <c r="I643" s="14"/>
      <c r="J643" s="14"/>
    </row>
    <row r="644" spans="2:10" x14ac:dyDescent="0.3">
      <c r="B644" s="11"/>
      <c r="C644" s="11"/>
      <c r="D644" s="11"/>
      <c r="E644" s="14"/>
      <c r="F644" s="14"/>
      <c r="G644" s="14"/>
      <c r="H644" s="14"/>
      <c r="I644" s="14"/>
      <c r="J644" s="14"/>
    </row>
    <row r="645" spans="2:10" x14ac:dyDescent="0.3">
      <c r="B645" s="11"/>
      <c r="C645" s="11"/>
      <c r="D645" s="11"/>
      <c r="E645" s="14"/>
      <c r="F645" s="14"/>
      <c r="G645" s="14"/>
      <c r="H645" s="14"/>
      <c r="I645" s="14"/>
      <c r="J645" s="14"/>
    </row>
    <row r="646" spans="2:10" x14ac:dyDescent="0.3">
      <c r="B646" s="11"/>
      <c r="C646" s="11"/>
      <c r="D646" s="11"/>
      <c r="E646" s="14"/>
      <c r="F646" s="14"/>
      <c r="G646" s="14"/>
      <c r="H646" s="14"/>
      <c r="I646" s="14"/>
      <c r="J646" s="14"/>
    </row>
    <row r="647" spans="2:10" x14ac:dyDescent="0.3">
      <c r="B647" s="11"/>
      <c r="C647" s="11"/>
      <c r="D647" s="11"/>
      <c r="E647" s="14"/>
      <c r="F647" s="14"/>
      <c r="G647" s="14"/>
      <c r="H647" s="14"/>
      <c r="I647" s="14"/>
      <c r="J647" s="14"/>
    </row>
    <row r="648" spans="2:10" x14ac:dyDescent="0.3">
      <c r="B648" s="11"/>
      <c r="C648" s="11"/>
      <c r="D648" s="11"/>
      <c r="E648" s="14"/>
      <c r="F648" s="14"/>
      <c r="G648" s="14"/>
      <c r="H648" s="14"/>
      <c r="I648" s="14"/>
      <c r="J648" s="14"/>
    </row>
    <row r="649" spans="2:10" x14ac:dyDescent="0.3">
      <c r="B649" s="11"/>
      <c r="C649" s="11"/>
      <c r="D649" s="11"/>
      <c r="E649" s="14"/>
      <c r="F649" s="14"/>
      <c r="G649" s="14"/>
      <c r="H649" s="14"/>
      <c r="I649" s="14"/>
      <c r="J649" s="14"/>
    </row>
    <row r="650" spans="2:10" x14ac:dyDescent="0.3">
      <c r="B650" s="11"/>
      <c r="C650" s="11"/>
      <c r="D650" s="11"/>
      <c r="E650" s="14"/>
      <c r="F650" s="14"/>
      <c r="G650" s="14"/>
      <c r="H650" s="14"/>
      <c r="I650" s="14"/>
      <c r="J650" s="14"/>
    </row>
    <row r="651" spans="2:10" x14ac:dyDescent="0.3">
      <c r="B651" s="11"/>
      <c r="C651" s="11"/>
      <c r="D651" s="11"/>
      <c r="E651" s="14"/>
      <c r="F651" s="14"/>
      <c r="G651" s="14"/>
      <c r="H651" s="14"/>
      <c r="I651" s="14"/>
      <c r="J651" s="14"/>
    </row>
    <row r="652" spans="2:10" x14ac:dyDescent="0.3">
      <c r="B652" s="11"/>
      <c r="C652" s="11"/>
      <c r="D652" s="11"/>
      <c r="E652" s="14"/>
      <c r="F652" s="14"/>
      <c r="G652" s="14"/>
      <c r="H652" s="14"/>
      <c r="I652" s="14"/>
      <c r="J652" s="14"/>
    </row>
    <row r="653" spans="2:10" x14ac:dyDescent="0.3">
      <c r="B653" s="11"/>
      <c r="C653" s="11"/>
      <c r="D653" s="11"/>
      <c r="E653" s="14"/>
      <c r="F653" s="14"/>
      <c r="G653" s="14"/>
      <c r="H653" s="14"/>
      <c r="I653" s="14"/>
      <c r="J653" s="14"/>
    </row>
    <row r="654" spans="2:10" x14ac:dyDescent="0.3">
      <c r="B654" s="11"/>
      <c r="C654" s="11"/>
      <c r="D654" s="11"/>
      <c r="E654" s="14"/>
      <c r="F654" s="14"/>
      <c r="G654" s="14"/>
      <c r="H654" s="14"/>
      <c r="I654" s="14"/>
      <c r="J654" s="14"/>
    </row>
    <row r="655" spans="2:10" x14ac:dyDescent="0.3">
      <c r="B655" s="11"/>
      <c r="C655" s="11"/>
      <c r="D655" s="11"/>
      <c r="E655" s="14"/>
      <c r="F655" s="14"/>
      <c r="G655" s="14"/>
      <c r="H655" s="14"/>
      <c r="I655" s="14"/>
      <c r="J655" s="14"/>
    </row>
    <row r="656" spans="2:10" x14ac:dyDescent="0.3">
      <c r="B656" s="11"/>
      <c r="C656" s="11"/>
      <c r="D656" s="11"/>
      <c r="E656" s="14"/>
      <c r="F656" s="14"/>
      <c r="G656" s="14"/>
      <c r="H656" s="14"/>
      <c r="I656" s="14"/>
      <c r="J656" s="14"/>
    </row>
    <row r="657" spans="2:10" x14ac:dyDescent="0.3">
      <c r="B657" s="11"/>
      <c r="C657" s="11"/>
      <c r="D657" s="11"/>
      <c r="E657" s="14"/>
      <c r="F657" s="14"/>
      <c r="G657" s="14"/>
      <c r="H657" s="14"/>
      <c r="I657" s="14"/>
      <c r="J657" s="14"/>
    </row>
    <row r="658" spans="2:10" x14ac:dyDescent="0.3">
      <c r="B658" s="11"/>
      <c r="C658" s="11"/>
      <c r="D658" s="11"/>
      <c r="E658" s="14"/>
      <c r="F658" s="14"/>
      <c r="G658" s="14"/>
      <c r="H658" s="14"/>
      <c r="I658" s="14"/>
      <c r="J658" s="14"/>
    </row>
    <row r="659" spans="2:10" x14ac:dyDescent="0.3">
      <c r="B659" s="11"/>
      <c r="C659" s="11"/>
      <c r="D659" s="11"/>
      <c r="E659" s="14"/>
      <c r="F659" s="14"/>
      <c r="G659" s="14"/>
      <c r="H659" s="14"/>
      <c r="I659" s="14"/>
      <c r="J659" s="14"/>
    </row>
    <row r="660" spans="2:10" x14ac:dyDescent="0.3">
      <c r="B660" s="11"/>
      <c r="C660" s="11"/>
      <c r="D660" s="11"/>
      <c r="E660" s="14"/>
      <c r="F660" s="14"/>
      <c r="G660" s="14"/>
      <c r="H660" s="14"/>
      <c r="I660" s="14"/>
      <c r="J660" s="14"/>
    </row>
    <row r="661" spans="2:10" x14ac:dyDescent="0.3">
      <c r="B661" s="11"/>
      <c r="C661" s="11"/>
      <c r="D661" s="11"/>
      <c r="E661" s="14"/>
      <c r="F661" s="14"/>
      <c r="G661" s="14"/>
      <c r="H661" s="14"/>
      <c r="I661" s="14"/>
      <c r="J661" s="14"/>
    </row>
    <row r="662" spans="2:10" x14ac:dyDescent="0.3">
      <c r="B662" s="11"/>
      <c r="C662" s="11"/>
      <c r="D662" s="11"/>
      <c r="E662" s="14"/>
      <c r="F662" s="14"/>
      <c r="G662" s="14"/>
      <c r="H662" s="14"/>
      <c r="I662" s="14"/>
      <c r="J662" s="14"/>
    </row>
    <row r="663" spans="2:10" x14ac:dyDescent="0.3">
      <c r="B663" s="11"/>
      <c r="C663" s="11"/>
      <c r="D663" s="11"/>
      <c r="E663" s="14"/>
      <c r="F663" s="14"/>
      <c r="G663" s="14"/>
      <c r="H663" s="14"/>
      <c r="I663" s="14"/>
      <c r="J663" s="14"/>
    </row>
    <row r="664" spans="2:10" x14ac:dyDescent="0.3">
      <c r="B664" s="11"/>
      <c r="C664" s="11"/>
      <c r="D664" s="11"/>
      <c r="E664" s="14"/>
      <c r="F664" s="14"/>
      <c r="G664" s="14"/>
      <c r="H664" s="14"/>
      <c r="I664" s="14"/>
      <c r="J664" s="14"/>
    </row>
    <row r="665" spans="2:10" x14ac:dyDescent="0.3">
      <c r="B665" s="11"/>
      <c r="C665" s="11"/>
      <c r="D665" s="11"/>
      <c r="E665" s="14"/>
      <c r="F665" s="14"/>
      <c r="G665" s="14"/>
      <c r="H665" s="14"/>
      <c r="I665" s="14"/>
      <c r="J665" s="14"/>
    </row>
    <row r="666" spans="2:10" x14ac:dyDescent="0.3">
      <c r="B666" s="11"/>
      <c r="C666" s="11"/>
      <c r="D666" s="11"/>
      <c r="E666" s="14"/>
      <c r="F666" s="14"/>
      <c r="G666" s="14"/>
      <c r="H666" s="14"/>
      <c r="I666" s="14"/>
      <c r="J666" s="14"/>
    </row>
    <row r="667" spans="2:10" x14ac:dyDescent="0.3">
      <c r="B667" s="11"/>
      <c r="C667" s="11"/>
      <c r="D667" s="11"/>
      <c r="E667" s="14"/>
      <c r="F667" s="14"/>
      <c r="G667" s="14"/>
      <c r="H667" s="14"/>
      <c r="I667" s="14"/>
      <c r="J667" s="14"/>
    </row>
    <row r="668" spans="2:10" x14ac:dyDescent="0.3">
      <c r="B668" s="11"/>
      <c r="C668" s="11"/>
      <c r="D668" s="11"/>
      <c r="E668" s="14"/>
      <c r="F668" s="14"/>
      <c r="G668" s="14"/>
      <c r="H668" s="14"/>
      <c r="I668" s="14"/>
      <c r="J668" s="14"/>
    </row>
    <row r="669" spans="2:10" x14ac:dyDescent="0.3">
      <c r="B669" s="11"/>
      <c r="C669" s="11"/>
      <c r="D669" s="11"/>
      <c r="E669" s="14"/>
      <c r="F669" s="14"/>
      <c r="G669" s="14"/>
      <c r="H669" s="14"/>
      <c r="I669" s="14"/>
      <c r="J669" s="14"/>
    </row>
    <row r="670" spans="2:10" x14ac:dyDescent="0.3">
      <c r="B670" s="11"/>
      <c r="C670" s="11"/>
      <c r="D670" s="11"/>
      <c r="E670" s="14"/>
      <c r="F670" s="14"/>
      <c r="G670" s="14"/>
      <c r="H670" s="14"/>
      <c r="I670" s="14"/>
      <c r="J670" s="14"/>
    </row>
    <row r="671" spans="2:10" x14ac:dyDescent="0.3">
      <c r="B671" s="66"/>
      <c r="C671" s="66"/>
      <c r="D671" s="66"/>
      <c r="E671" s="67"/>
      <c r="F671" s="67"/>
      <c r="G671" s="67"/>
      <c r="H671" s="67"/>
      <c r="I671" s="67"/>
      <c r="J671" s="67"/>
    </row>
    <row r="672" spans="2:10" x14ac:dyDescent="0.3">
      <c r="B672" s="66"/>
      <c r="C672" s="66"/>
      <c r="D672" s="66"/>
      <c r="E672" s="67"/>
      <c r="F672" s="67"/>
      <c r="G672" s="67"/>
      <c r="H672" s="67"/>
      <c r="I672" s="67"/>
      <c r="J672" s="67"/>
    </row>
    <row r="673" spans="2:10" x14ac:dyDescent="0.3">
      <c r="B673" s="66"/>
      <c r="C673" s="66"/>
      <c r="D673" s="66"/>
      <c r="E673" s="67"/>
      <c r="F673" s="67"/>
      <c r="G673" s="67"/>
      <c r="H673" s="67"/>
      <c r="I673" s="67"/>
      <c r="J673" s="67"/>
    </row>
    <row r="674" spans="2:10" x14ac:dyDescent="0.3">
      <c r="B674" s="66"/>
      <c r="C674" s="66"/>
      <c r="D674" s="66"/>
      <c r="E674" s="67"/>
      <c r="F674" s="67"/>
      <c r="G674" s="67"/>
      <c r="H674" s="67"/>
      <c r="I674" s="67"/>
      <c r="J674" s="67"/>
    </row>
    <row r="675" spans="2:10" x14ac:dyDescent="0.3">
      <c r="B675" s="66"/>
      <c r="C675" s="66"/>
      <c r="D675" s="66"/>
      <c r="E675" s="67"/>
      <c r="F675" s="67"/>
      <c r="G675" s="67"/>
      <c r="H675" s="67"/>
      <c r="I675" s="67"/>
      <c r="J675" s="67"/>
    </row>
    <row r="676" spans="2:10" x14ac:dyDescent="0.3">
      <c r="B676" s="66"/>
      <c r="C676" s="66"/>
      <c r="D676" s="66"/>
      <c r="E676" s="67"/>
      <c r="F676" s="67"/>
      <c r="G676" s="67"/>
      <c r="H676" s="67"/>
      <c r="I676" s="67"/>
      <c r="J676" s="67"/>
    </row>
    <row r="677" spans="2:10" x14ac:dyDescent="0.3">
      <c r="B677" s="66"/>
      <c r="C677" s="66"/>
      <c r="D677" s="66"/>
      <c r="E677" s="67"/>
      <c r="F677" s="67"/>
      <c r="G677" s="67"/>
      <c r="H677" s="67"/>
      <c r="I677" s="67"/>
      <c r="J677" s="67"/>
    </row>
    <row r="678" spans="2:10" x14ac:dyDescent="0.3">
      <c r="B678" s="66"/>
      <c r="C678" s="66"/>
      <c r="D678" s="66"/>
      <c r="E678" s="67"/>
      <c r="F678" s="67"/>
      <c r="G678" s="67"/>
      <c r="H678" s="67"/>
      <c r="I678" s="67"/>
      <c r="J678" s="67"/>
    </row>
    <row r="679" spans="2:10" x14ac:dyDescent="0.3">
      <c r="B679" s="66"/>
      <c r="C679" s="66"/>
      <c r="D679" s="66"/>
      <c r="E679" s="67"/>
      <c r="F679" s="67"/>
      <c r="G679" s="67"/>
      <c r="H679" s="67"/>
      <c r="I679" s="67"/>
      <c r="J679" s="67"/>
    </row>
    <row r="680" spans="2:10" x14ac:dyDescent="0.3">
      <c r="B680" s="66"/>
      <c r="C680" s="66"/>
      <c r="D680" s="66"/>
      <c r="E680" s="67"/>
      <c r="F680" s="67"/>
      <c r="G680" s="67"/>
      <c r="H680" s="67"/>
      <c r="I680" s="67"/>
      <c r="J680" s="67"/>
    </row>
  </sheetData>
  <mergeCells count="1">
    <mergeCell ref="C57:D57"/>
  </mergeCells>
  <phoneticPr fontId="52" type="noConversion"/>
  <printOptions horizontalCentered="1"/>
  <pageMargins left="0.5" right="0.5" top="0.5" bottom="0.75" header="0.3" footer="0.3"/>
  <pageSetup scale="89" orientation="portrait" horizontalDpi="4294967292" verticalDpi="4294967292" r:id="rId1"/>
  <headerFooter>
    <oddFooter>&amp;LIntel Corporation Ratios &amp; Financial Statements&amp;RCynthia Kenyon and Michael Davis_x000D_FIN 135, September 23, 2011</oddFooter>
  </headerFooter>
  <rowBreaks count="1" manualBreakCount="1">
    <brk id="66" min="1" max="8" man="1"/>
  </rowBreaks>
  <ignoredErrors>
    <ignoredError sqref="M74 K74 I74 G74 E74"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0FA0E-FA52-446B-B906-02534BD85CEF}">
  <sheetPr>
    <tabColor theme="3" tint="-0.249977111117893"/>
  </sheetPr>
  <dimension ref="A2:S137"/>
  <sheetViews>
    <sheetView topLeftCell="A112" zoomScale="69" zoomScaleNormal="94" workbookViewId="0">
      <selection activeCell="T133" sqref="T133"/>
    </sheetView>
  </sheetViews>
  <sheetFormatPr defaultRowHeight="14.5" x14ac:dyDescent="0.35"/>
  <cols>
    <col min="2" max="2" width="17.54296875" bestFit="1" customWidth="1"/>
    <col min="3" max="3" width="13.453125" bestFit="1" customWidth="1"/>
    <col min="4" max="4" width="11.08984375" bestFit="1" customWidth="1"/>
    <col min="5" max="5" width="12.54296875" bestFit="1" customWidth="1"/>
    <col min="7" max="7" width="13.453125" bestFit="1" customWidth="1"/>
    <col min="8" max="8" width="19.90625" bestFit="1" customWidth="1"/>
    <col min="9" max="9" width="18.54296875" bestFit="1" customWidth="1"/>
    <col min="10" max="10" width="13.54296875" bestFit="1" customWidth="1"/>
    <col min="14" max="15" width="10.08984375" bestFit="1" customWidth="1"/>
    <col min="16" max="16" width="12" customWidth="1"/>
  </cols>
  <sheetData>
    <row r="2" spans="1:17" x14ac:dyDescent="0.35">
      <c r="A2" t="s">
        <v>35</v>
      </c>
    </row>
    <row r="4" spans="1:17" x14ac:dyDescent="0.35">
      <c r="A4" t="s">
        <v>37</v>
      </c>
      <c r="E4" t="s">
        <v>38</v>
      </c>
      <c r="I4" t="s">
        <v>39</v>
      </c>
      <c r="M4" t="s">
        <v>40</v>
      </c>
    </row>
    <row r="5" spans="1:17" x14ac:dyDescent="0.35">
      <c r="O5" s="27"/>
      <c r="P5" s="27"/>
      <c r="Q5" s="27"/>
    </row>
    <row r="6" spans="1:17" x14ac:dyDescent="0.35">
      <c r="A6" t="s">
        <v>360</v>
      </c>
      <c r="B6" t="s">
        <v>361</v>
      </c>
      <c r="D6" s="201"/>
      <c r="E6" t="s">
        <v>360</v>
      </c>
      <c r="F6" t="s">
        <v>361</v>
      </c>
      <c r="I6" t="s">
        <v>360</v>
      </c>
      <c r="J6" t="s">
        <v>361</v>
      </c>
      <c r="M6" t="s">
        <v>360</v>
      </c>
      <c r="N6" t="s">
        <v>361</v>
      </c>
    </row>
    <row r="7" spans="1:17" x14ac:dyDescent="0.35">
      <c r="A7">
        <v>2019</v>
      </c>
      <c r="B7">
        <v>1.1200000000000001</v>
      </c>
      <c r="D7" s="201"/>
      <c r="E7">
        <v>2019</v>
      </c>
      <c r="F7">
        <v>0.72</v>
      </c>
      <c r="H7" s="202"/>
      <c r="I7">
        <v>2019</v>
      </c>
      <c r="J7">
        <v>0.16</v>
      </c>
      <c r="M7">
        <v>2019</v>
      </c>
      <c r="N7">
        <v>0.12</v>
      </c>
      <c r="P7" s="202"/>
    </row>
    <row r="8" spans="1:17" x14ac:dyDescent="0.35">
      <c r="A8">
        <v>2020</v>
      </c>
      <c r="B8">
        <v>2.0099999999999998</v>
      </c>
      <c r="D8" s="201"/>
      <c r="E8">
        <v>2020</v>
      </c>
      <c r="F8">
        <v>1.76</v>
      </c>
      <c r="I8">
        <v>2020</v>
      </c>
      <c r="J8">
        <v>1.35</v>
      </c>
      <c r="M8">
        <v>2020</v>
      </c>
      <c r="N8">
        <v>1.01</v>
      </c>
    </row>
    <row r="9" spans="1:17" x14ac:dyDescent="0.35">
      <c r="A9">
        <v>2021</v>
      </c>
      <c r="B9">
        <v>1.98</v>
      </c>
      <c r="D9" s="201"/>
      <c r="E9">
        <v>2021</v>
      </c>
      <c r="F9">
        <v>1.46</v>
      </c>
      <c r="I9">
        <v>2021</v>
      </c>
      <c r="J9" s="202">
        <v>1</v>
      </c>
      <c r="K9" s="202"/>
      <c r="M9">
        <v>2021</v>
      </c>
      <c r="N9" s="202">
        <v>0.98</v>
      </c>
      <c r="O9" s="202"/>
      <c r="P9" s="202"/>
    </row>
    <row r="10" spans="1:17" x14ac:dyDescent="0.35">
      <c r="A10">
        <v>2022</v>
      </c>
      <c r="B10">
        <v>2.12</v>
      </c>
      <c r="D10" s="201"/>
      <c r="E10">
        <v>2022</v>
      </c>
      <c r="F10">
        <v>1.54</v>
      </c>
      <c r="I10">
        <v>2022</v>
      </c>
      <c r="J10">
        <v>0.72</v>
      </c>
      <c r="M10">
        <v>2022</v>
      </c>
      <c r="N10">
        <v>1.1200000000000001</v>
      </c>
    </row>
    <row r="11" spans="1:17" x14ac:dyDescent="0.35">
      <c r="A11">
        <v>2023</v>
      </c>
      <c r="B11">
        <v>1.83</v>
      </c>
      <c r="E11">
        <v>2023</v>
      </c>
      <c r="F11" s="202">
        <v>1.5</v>
      </c>
      <c r="G11" s="202"/>
      <c r="I11">
        <v>2023</v>
      </c>
      <c r="J11" s="202">
        <v>0.99</v>
      </c>
      <c r="K11" s="202"/>
      <c r="M11">
        <v>2023</v>
      </c>
      <c r="N11" s="202">
        <v>0.83</v>
      </c>
      <c r="O11" s="202"/>
    </row>
    <row r="24" spans="1:19" x14ac:dyDescent="0.35">
      <c r="A24" t="s">
        <v>42</v>
      </c>
      <c r="E24" t="s">
        <v>43</v>
      </c>
      <c r="I24" t="s">
        <v>44</v>
      </c>
      <c r="M24" t="s">
        <v>45</v>
      </c>
      <c r="Q24" t="s">
        <v>46</v>
      </c>
    </row>
    <row r="26" spans="1:19" x14ac:dyDescent="0.35">
      <c r="A26" t="s">
        <v>360</v>
      </c>
      <c r="B26" t="s">
        <v>361</v>
      </c>
      <c r="E26" t="s">
        <v>360</v>
      </c>
      <c r="F26" t="s">
        <v>361</v>
      </c>
      <c r="I26" t="s">
        <v>360</v>
      </c>
      <c r="J26" t="s">
        <v>361</v>
      </c>
      <c r="M26" t="s">
        <v>360</v>
      </c>
      <c r="N26" t="s">
        <v>361</v>
      </c>
      <c r="Q26" t="s">
        <v>360</v>
      </c>
      <c r="R26" t="s">
        <v>361</v>
      </c>
    </row>
    <row r="27" spans="1:19" x14ac:dyDescent="0.35">
      <c r="A27">
        <v>2019</v>
      </c>
      <c r="B27">
        <v>62.43</v>
      </c>
      <c r="E27">
        <v>2019</v>
      </c>
      <c r="F27">
        <v>7.62</v>
      </c>
      <c r="I27">
        <v>2019</v>
      </c>
      <c r="J27">
        <v>7.62</v>
      </c>
      <c r="M27">
        <v>2019</v>
      </c>
      <c r="N27" s="203">
        <v>1.7010711725855214</v>
      </c>
      <c r="O27" s="203"/>
      <c r="Q27">
        <v>2019</v>
      </c>
      <c r="R27" s="203">
        <v>0.84405168238486483</v>
      </c>
      <c r="S27" s="203">
        <v>0.84405168238486483</v>
      </c>
    </row>
    <row r="28" spans="1:19" x14ac:dyDescent="0.35">
      <c r="A28">
        <v>2020</v>
      </c>
      <c r="B28">
        <v>39.729999999999997</v>
      </c>
      <c r="E28">
        <v>2020</v>
      </c>
      <c r="F28">
        <v>13.64</v>
      </c>
      <c r="I28">
        <v>2020</v>
      </c>
      <c r="J28">
        <v>13.64</v>
      </c>
      <c r="M28">
        <v>2020</v>
      </c>
      <c r="N28" s="204">
        <v>2.1440683288511115</v>
      </c>
      <c r="O28" s="204"/>
      <c r="Q28">
        <v>2020</v>
      </c>
      <c r="R28" s="204">
        <v>0.83131827790696122</v>
      </c>
      <c r="S28" s="204">
        <v>0.83131827790696122</v>
      </c>
    </row>
    <row r="29" spans="1:19" x14ac:dyDescent="0.35">
      <c r="A29">
        <v>2021</v>
      </c>
      <c r="B29">
        <v>12.46</v>
      </c>
      <c r="E29">
        <v>2021</v>
      </c>
      <c r="F29">
        <v>14.29</v>
      </c>
      <c r="I29">
        <v>2021</v>
      </c>
      <c r="J29">
        <v>14.29</v>
      </c>
      <c r="M29">
        <v>2021</v>
      </c>
      <c r="N29" s="204">
        <v>3.7212465804396144</v>
      </c>
      <c r="O29" s="204"/>
      <c r="Q29">
        <v>2021</v>
      </c>
      <c r="R29" s="204">
        <v>1.6725346396762193</v>
      </c>
      <c r="S29" s="204">
        <v>1.6725346396762193</v>
      </c>
    </row>
    <row r="30" spans="1:19" x14ac:dyDescent="0.35">
      <c r="A30">
        <v>2022</v>
      </c>
      <c r="B30">
        <v>16.72</v>
      </c>
      <c r="E30">
        <v>2022</v>
      </c>
      <c r="F30" s="205">
        <v>9.6866280060216035</v>
      </c>
      <c r="G30" s="205"/>
      <c r="I30">
        <v>2022</v>
      </c>
      <c r="J30" s="205">
        <v>9.6866280060216035</v>
      </c>
      <c r="K30" s="205"/>
      <c r="M30">
        <v>2022</v>
      </c>
      <c r="N30" s="204">
        <v>1.1204223800205733</v>
      </c>
      <c r="O30" s="204"/>
      <c r="Q30">
        <v>2022</v>
      </c>
      <c r="R30" s="204">
        <v>0.68652803907001725</v>
      </c>
      <c r="S30" s="204">
        <v>0.68652803907001725</v>
      </c>
    </row>
    <row r="31" spans="1:19" x14ac:dyDescent="0.35">
      <c r="A31">
        <v>2023</v>
      </c>
      <c r="B31" s="202">
        <v>29.13</v>
      </c>
      <c r="C31" s="202"/>
      <c r="E31">
        <v>2023</v>
      </c>
      <c r="F31" s="202">
        <v>7.4867361424363841</v>
      </c>
      <c r="G31" s="202"/>
      <c r="I31">
        <v>2023</v>
      </c>
      <c r="J31" s="202">
        <v>7.4867361424363841</v>
      </c>
      <c r="K31" s="202"/>
      <c r="M31">
        <v>2023</v>
      </c>
      <c r="N31" s="204">
        <v>0.50161815462149095</v>
      </c>
      <c r="O31" s="204"/>
      <c r="Q31">
        <v>2023</v>
      </c>
      <c r="R31" s="204">
        <v>0.31964860505524978</v>
      </c>
      <c r="S31" s="204">
        <v>0.31964860505524978</v>
      </c>
    </row>
    <row r="45" spans="1:15" x14ac:dyDescent="0.35">
      <c r="A45" t="s">
        <v>362</v>
      </c>
      <c r="E45" t="s">
        <v>49</v>
      </c>
      <c r="I45" t="s">
        <v>145</v>
      </c>
      <c r="M45" t="s">
        <v>363</v>
      </c>
    </row>
    <row r="47" spans="1:15" x14ac:dyDescent="0.35">
      <c r="A47" t="s">
        <v>360</v>
      </c>
      <c r="B47" t="s">
        <v>361</v>
      </c>
      <c r="E47" t="s">
        <v>360</v>
      </c>
      <c r="F47" t="s">
        <v>361</v>
      </c>
      <c r="I47" t="s">
        <v>360</v>
      </c>
      <c r="J47" t="s">
        <v>361</v>
      </c>
      <c r="M47" t="s">
        <v>360</v>
      </c>
      <c r="N47" t="s">
        <v>361</v>
      </c>
    </row>
    <row r="48" spans="1:15" x14ac:dyDescent="0.35">
      <c r="A48">
        <v>2019</v>
      </c>
      <c r="B48" s="206">
        <v>0.55097592298449161</v>
      </c>
      <c r="C48" s="206"/>
      <c r="E48">
        <v>2019</v>
      </c>
      <c r="F48" s="206">
        <v>1.2270520695607643</v>
      </c>
      <c r="G48" s="206"/>
      <c r="I48">
        <v>2019</v>
      </c>
      <c r="J48" s="206">
        <v>0.44902407701550839</v>
      </c>
      <c r="K48" s="206"/>
      <c r="M48">
        <v>2019</v>
      </c>
      <c r="N48" s="206">
        <v>0.24249635869312025</v>
      </c>
      <c r="O48" s="206"/>
    </row>
    <row r="49" spans="1:15" x14ac:dyDescent="0.35">
      <c r="A49">
        <v>2020</v>
      </c>
      <c r="B49" s="206">
        <v>0.28889172985323625</v>
      </c>
      <c r="C49" s="206"/>
      <c r="E49">
        <v>2020</v>
      </c>
      <c r="F49" s="206">
        <v>0.40625561814041711</v>
      </c>
      <c r="G49" s="206"/>
      <c r="I49">
        <v>2020</v>
      </c>
      <c r="J49" s="206">
        <v>0.71110827014676381</v>
      </c>
      <c r="K49" s="206"/>
      <c r="M49">
        <v>2020</v>
      </c>
      <c r="N49" s="206">
        <v>2.5998269691903161E-2</v>
      </c>
      <c r="O49" s="206"/>
    </row>
    <row r="50" spans="1:15" x14ac:dyDescent="0.35">
      <c r="A50">
        <v>2021</v>
      </c>
      <c r="B50" s="206">
        <v>0.26192526514900599</v>
      </c>
      <c r="C50" s="206"/>
      <c r="E50">
        <v>2021</v>
      </c>
      <c r="F50" s="206">
        <v>0.35487634623055447</v>
      </c>
      <c r="G50" s="206"/>
      <c r="I50">
        <v>2021</v>
      </c>
      <c r="J50" s="206">
        <v>0.73807473485099395</v>
      </c>
      <c r="K50" s="206"/>
      <c r="M50">
        <v>2021</v>
      </c>
      <c r="N50" s="206">
        <v>1.4924930671579968E-2</v>
      </c>
      <c r="O50" s="206"/>
    </row>
    <row r="51" spans="1:15" x14ac:dyDescent="0.35">
      <c r="A51">
        <v>2022</v>
      </c>
      <c r="B51" s="206">
        <v>0.16305559764978667</v>
      </c>
      <c r="C51" s="206"/>
      <c r="E51">
        <v>2022</v>
      </c>
      <c r="F51" s="206">
        <v>0.19482249620394407</v>
      </c>
      <c r="G51" s="206"/>
      <c r="I51">
        <v>2022</v>
      </c>
      <c r="J51" s="206">
        <v>0.83694440235021328</v>
      </c>
      <c r="K51" s="206"/>
      <c r="M51">
        <v>2022</v>
      </c>
      <c r="N51" s="206">
        <v>1.1453409078308822E-2</v>
      </c>
      <c r="O51" s="206"/>
    </row>
    <row r="52" spans="1:15" x14ac:dyDescent="0.35">
      <c r="A52">
        <v>2023</v>
      </c>
      <c r="B52" s="206">
        <v>0.16079356290456656</v>
      </c>
      <c r="C52" s="206"/>
      <c r="E52">
        <v>2023</v>
      </c>
      <c r="F52" s="27">
        <v>0.19160191795130538</v>
      </c>
      <c r="G52" s="27"/>
      <c r="I52">
        <v>2023</v>
      </c>
      <c r="J52" s="27">
        <v>0.83920643709543341</v>
      </c>
      <c r="K52" s="27"/>
      <c r="M52">
        <v>2023</v>
      </c>
      <c r="N52" s="27">
        <v>2.0036620751475945E-3</v>
      </c>
      <c r="O52" s="27"/>
    </row>
    <row r="65" spans="1:15" x14ac:dyDescent="0.35">
      <c r="A65" t="s">
        <v>54</v>
      </c>
      <c r="E65" t="s">
        <v>55</v>
      </c>
      <c r="I65" t="s">
        <v>364</v>
      </c>
      <c r="M65" t="s">
        <v>365</v>
      </c>
    </row>
    <row r="67" spans="1:15" x14ac:dyDescent="0.35">
      <c r="A67" t="s">
        <v>360</v>
      </c>
      <c r="B67" t="s">
        <v>361</v>
      </c>
      <c r="E67" t="s">
        <v>360</v>
      </c>
      <c r="F67" t="s">
        <v>361</v>
      </c>
      <c r="I67" t="s">
        <v>360</v>
      </c>
      <c r="J67" t="s">
        <v>361</v>
      </c>
      <c r="M67" t="s">
        <v>360</v>
      </c>
      <c r="N67" t="s">
        <v>361</v>
      </c>
    </row>
    <row r="68" spans="1:15" x14ac:dyDescent="0.35">
      <c r="B68" s="202">
        <v>0.18412193439931648</v>
      </c>
      <c r="C68" s="202"/>
      <c r="E68">
        <v>2019</v>
      </c>
      <c r="F68" s="202">
        <v>7.6553917726606122E-2</v>
      </c>
      <c r="G68" s="202"/>
      <c r="I68">
        <v>2019</v>
      </c>
      <c r="J68" s="202">
        <v>6.4615463050294419E-2</v>
      </c>
      <c r="K68" s="202"/>
      <c r="M68">
        <v>2019</v>
      </c>
      <c r="N68" s="202">
        <v>0.1439020007117853</v>
      </c>
      <c r="O68" s="202"/>
    </row>
    <row r="69" spans="1:15" x14ac:dyDescent="0.35">
      <c r="B69" s="202">
        <v>0.39384397245043024</v>
      </c>
      <c r="C69" s="202"/>
      <c r="E69">
        <v>2020</v>
      </c>
      <c r="F69" s="202">
        <v>0.24716380559002529</v>
      </c>
      <c r="G69" s="202"/>
      <c r="I69">
        <v>2020</v>
      </c>
      <c r="J69" s="202">
        <v>0.20547178922403078</v>
      </c>
      <c r="K69" s="202"/>
      <c r="M69">
        <v>2020</v>
      </c>
      <c r="N69" s="202">
        <v>0.28894585796565692</v>
      </c>
      <c r="O69" s="202"/>
    </row>
    <row r="70" spans="1:15" x14ac:dyDescent="0.35">
      <c r="B70" s="202">
        <v>0.67855304694090857</v>
      </c>
      <c r="C70" s="202"/>
      <c r="E70">
        <v>2021</v>
      </c>
      <c r="F70" s="202">
        <v>0.47819694143114394</v>
      </c>
      <c r="G70" s="202"/>
      <c r="I70">
        <v>2021</v>
      </c>
      <c r="J70" s="202">
        <v>0.79980094913080846</v>
      </c>
      <c r="K70" s="202"/>
      <c r="M70">
        <v>2021</v>
      </c>
      <c r="N70" s="202">
        <v>1.0836313876700794</v>
      </c>
      <c r="O70" s="202"/>
    </row>
    <row r="71" spans="1:15" x14ac:dyDescent="0.35">
      <c r="B71" s="202">
        <v>0.17109068365962002</v>
      </c>
      <c r="C71" s="202"/>
      <c r="E71">
        <v>2022</v>
      </c>
      <c r="F71" s="202">
        <v>5.0533446487289295E-2</v>
      </c>
      <c r="G71" s="202"/>
      <c r="I71">
        <v>2022</v>
      </c>
      <c r="J71" s="202">
        <v>3.469262792436837E-2</v>
      </c>
      <c r="K71" s="202"/>
      <c r="M71">
        <v>2022</v>
      </c>
      <c r="N71" s="202">
        <v>4.1451532296468474E-2</v>
      </c>
      <c r="O71" s="202"/>
    </row>
    <row r="72" spans="1:15" x14ac:dyDescent="0.35">
      <c r="B72" s="202">
        <v>2.8495216020052977E-2</v>
      </c>
      <c r="C72" s="202"/>
      <c r="E72">
        <v>2023</v>
      </c>
      <c r="F72" s="202">
        <v>-0.39231825328578812</v>
      </c>
      <c r="G72" s="202"/>
      <c r="I72">
        <v>2023</v>
      </c>
      <c r="J72" s="202">
        <v>-0.12540398240051434</v>
      </c>
      <c r="K72" s="202"/>
      <c r="M72">
        <v>2023</v>
      </c>
      <c r="N72" s="202">
        <v>-0.14943162594718462</v>
      </c>
      <c r="O72" s="202"/>
    </row>
    <row r="85" spans="1:16" x14ac:dyDescent="0.35">
      <c r="A85" t="s">
        <v>366</v>
      </c>
      <c r="G85" t="s">
        <v>367</v>
      </c>
      <c r="M85" t="s">
        <v>368</v>
      </c>
    </row>
    <row r="87" spans="1:16" x14ac:dyDescent="0.35">
      <c r="A87" t="s">
        <v>360</v>
      </c>
      <c r="B87" t="s">
        <v>369</v>
      </c>
      <c r="C87" t="s">
        <v>370</v>
      </c>
      <c r="D87" t="s">
        <v>366</v>
      </c>
      <c r="G87" t="s">
        <v>360</v>
      </c>
      <c r="H87" t="s">
        <v>371</v>
      </c>
      <c r="I87" t="s">
        <v>372</v>
      </c>
      <c r="J87" t="s">
        <v>224</v>
      </c>
      <c r="M87" t="s">
        <v>360</v>
      </c>
      <c r="N87" t="s">
        <v>373</v>
      </c>
      <c r="O87" t="s">
        <v>91</v>
      </c>
      <c r="P87" t="s">
        <v>368</v>
      </c>
    </row>
    <row r="88" spans="1:16" x14ac:dyDescent="0.35">
      <c r="A88">
        <v>2019</v>
      </c>
      <c r="B88" s="207">
        <v>3909108</v>
      </c>
      <c r="C88" s="207">
        <v>1779097</v>
      </c>
      <c r="D88" s="208">
        <f>SUM(B88:C88)</f>
        <v>5688205</v>
      </c>
      <c r="G88">
        <v>2019</v>
      </c>
      <c r="H88" s="207">
        <v>1542273</v>
      </c>
      <c r="I88" s="207">
        <v>1591791</v>
      </c>
      <c r="J88" s="208">
        <f>SUM(H88:I88)</f>
        <v>3134064</v>
      </c>
      <c r="M88">
        <v>2019</v>
      </c>
      <c r="N88" s="207">
        <v>2554141</v>
      </c>
      <c r="O88" s="207">
        <v>3134064</v>
      </c>
      <c r="P88" s="208">
        <f>SUM(N88:O88)</f>
        <v>5688205</v>
      </c>
    </row>
    <row r="89" spans="1:16" x14ac:dyDescent="0.35">
      <c r="A89">
        <v>2020</v>
      </c>
      <c r="B89" s="207">
        <v>4418311</v>
      </c>
      <c r="C89" s="207">
        <v>4287653</v>
      </c>
      <c r="D89" s="208">
        <f t="shared" ref="D89:D92" si="0">SUM(B89:C89)</f>
        <v>8705964</v>
      </c>
      <c r="G89">
        <v>2020</v>
      </c>
      <c r="H89" s="207">
        <v>382557</v>
      </c>
      <c r="I89" s="207">
        <v>2132524</v>
      </c>
      <c r="J89" s="208">
        <f t="shared" ref="J89:J92" si="1">SUM(H89:I89)</f>
        <v>2515081</v>
      </c>
      <c r="M89">
        <v>2020</v>
      </c>
      <c r="N89" s="207">
        <v>6190883</v>
      </c>
      <c r="O89" s="207">
        <v>2515081</v>
      </c>
      <c r="P89" s="208">
        <f t="shared" ref="P89:P92" si="2">SUM(N89:O89)</f>
        <v>8705964</v>
      </c>
    </row>
    <row r="90" spans="1:16" x14ac:dyDescent="0.35">
      <c r="A90">
        <v>2021</v>
      </c>
      <c r="B90" s="207">
        <v>5436667</v>
      </c>
      <c r="C90" s="207">
        <v>4345757</v>
      </c>
      <c r="D90" s="208">
        <f t="shared" si="0"/>
        <v>9782424</v>
      </c>
      <c r="G90">
        <v>2021</v>
      </c>
      <c r="H90" s="207">
        <v>363777</v>
      </c>
      <c r="I90" s="207">
        <v>2198487</v>
      </c>
      <c r="J90" s="208">
        <f t="shared" si="1"/>
        <v>2562264</v>
      </c>
      <c r="M90">
        <v>2021</v>
      </c>
      <c r="N90" s="207">
        <v>7220160</v>
      </c>
      <c r="O90" s="207">
        <v>2562264</v>
      </c>
      <c r="P90" s="208">
        <f t="shared" si="2"/>
        <v>9782424</v>
      </c>
    </row>
    <row r="91" spans="1:16" x14ac:dyDescent="0.35">
      <c r="A91">
        <v>2022</v>
      </c>
      <c r="B91" s="207">
        <v>6005593</v>
      </c>
      <c r="C91" s="207">
        <v>2111117</v>
      </c>
      <c r="D91" s="208">
        <f t="shared" si="0"/>
        <v>8116710</v>
      </c>
      <c r="G91">
        <v>2022</v>
      </c>
      <c r="H91" s="207">
        <v>326987</v>
      </c>
      <c r="I91" s="207">
        <v>996488</v>
      </c>
      <c r="J91" s="208">
        <f t="shared" si="1"/>
        <v>1323475</v>
      </c>
      <c r="M91">
        <v>2022</v>
      </c>
      <c r="N91" s="207">
        <v>6793235</v>
      </c>
      <c r="O91" s="207">
        <v>1323475</v>
      </c>
      <c r="P91" s="208">
        <f t="shared" si="2"/>
        <v>8116710</v>
      </c>
    </row>
    <row r="92" spans="1:16" x14ac:dyDescent="0.35">
      <c r="A92">
        <v>2023</v>
      </c>
      <c r="B92" s="207">
        <v>5373545</v>
      </c>
      <c r="C92" s="207">
        <v>1688025</v>
      </c>
      <c r="D92" s="208">
        <f t="shared" si="0"/>
        <v>7061570</v>
      </c>
      <c r="G92">
        <v>2023</v>
      </c>
      <c r="H92" s="207">
        <v>211588</v>
      </c>
      <c r="I92" s="207">
        <v>923867</v>
      </c>
      <c r="J92" s="208">
        <f t="shared" si="1"/>
        <v>1135455</v>
      </c>
      <c r="M92">
        <v>2023</v>
      </c>
      <c r="N92" s="207">
        <v>5926115</v>
      </c>
      <c r="O92" s="207">
        <v>1135455</v>
      </c>
      <c r="P92" s="208">
        <f t="shared" si="2"/>
        <v>7061570</v>
      </c>
    </row>
    <row r="112" spans="1:4" x14ac:dyDescent="0.35">
      <c r="A112" t="s">
        <v>360</v>
      </c>
      <c r="B112" t="s">
        <v>235</v>
      </c>
      <c r="C112" t="s">
        <v>374</v>
      </c>
      <c r="D112" t="s">
        <v>190</v>
      </c>
    </row>
    <row r="113" spans="1:4" x14ac:dyDescent="0.35">
      <c r="A113">
        <v>2019</v>
      </c>
      <c r="B113" s="209">
        <v>4801139</v>
      </c>
      <c r="C113" s="210">
        <f>B113-D113</f>
        <v>4433593</v>
      </c>
      <c r="D113" s="209">
        <v>367546</v>
      </c>
    </row>
    <row r="114" spans="1:4" x14ac:dyDescent="0.35">
      <c r="A114">
        <v>2020</v>
      </c>
      <c r="B114" s="209">
        <v>7237427</v>
      </c>
      <c r="C114" s="210">
        <f t="shared" ref="C114:C117" si="3">B114-D114</f>
        <v>5448597</v>
      </c>
      <c r="D114" s="209">
        <v>1788830</v>
      </c>
    </row>
    <row r="115" spans="1:4" x14ac:dyDescent="0.35">
      <c r="A115">
        <v>2021</v>
      </c>
      <c r="B115" s="209">
        <v>16361443</v>
      </c>
      <c r="C115" s="210">
        <f t="shared" si="3"/>
        <v>8537451</v>
      </c>
      <c r="D115" s="209">
        <v>7823992</v>
      </c>
    </row>
    <row r="116" spans="1:4" x14ac:dyDescent="0.35">
      <c r="A116">
        <v>2022</v>
      </c>
      <c r="B116" s="209">
        <v>5572349</v>
      </c>
      <c r="C116" s="210">
        <f t="shared" si="3"/>
        <v>5290759</v>
      </c>
      <c r="D116" s="209">
        <v>281590</v>
      </c>
    </row>
    <row r="117" spans="1:4" x14ac:dyDescent="0.35">
      <c r="A117">
        <v>2023</v>
      </c>
      <c r="B117" s="209">
        <v>2257221</v>
      </c>
      <c r="C117" s="210">
        <f t="shared" si="3"/>
        <v>3142770</v>
      </c>
      <c r="D117" s="209">
        <v>-885549</v>
      </c>
    </row>
    <row r="131" spans="1:5" x14ac:dyDescent="0.35">
      <c r="A131" t="s">
        <v>360</v>
      </c>
      <c r="B131" t="s">
        <v>358</v>
      </c>
      <c r="C131" t="s">
        <v>359</v>
      </c>
    </row>
    <row r="132" spans="1:5" x14ac:dyDescent="0.35">
      <c r="A132">
        <v>2019</v>
      </c>
      <c r="B132" s="209">
        <v>158724</v>
      </c>
      <c r="C132" s="209">
        <v>159715</v>
      </c>
      <c r="D132" s="23"/>
    </row>
    <row r="133" spans="1:5" x14ac:dyDescent="0.35">
      <c r="A133">
        <v>2020</v>
      </c>
      <c r="B133" s="209">
        <v>159715</v>
      </c>
      <c r="C133" s="209">
        <v>1204947</v>
      </c>
      <c r="D133" s="211"/>
      <c r="E133" s="211"/>
    </row>
    <row r="134" spans="1:5" x14ac:dyDescent="0.35">
      <c r="A134">
        <v>2021</v>
      </c>
      <c r="B134" s="209">
        <v>1204947</v>
      </c>
      <c r="C134" s="209">
        <v>875198</v>
      </c>
      <c r="D134" s="211"/>
      <c r="E134" s="211"/>
    </row>
    <row r="135" spans="1:5" x14ac:dyDescent="0.35">
      <c r="A135">
        <v>2022</v>
      </c>
      <c r="B135" s="209">
        <v>875198</v>
      </c>
      <c r="C135" s="209">
        <v>433437</v>
      </c>
      <c r="D135" s="211"/>
      <c r="E135" s="211"/>
    </row>
    <row r="136" spans="1:5" x14ac:dyDescent="0.35">
      <c r="A136">
        <v>2023</v>
      </c>
      <c r="B136" s="209">
        <v>433437</v>
      </c>
      <c r="C136" s="209">
        <v>280015</v>
      </c>
      <c r="D136" s="211"/>
      <c r="E136" s="211"/>
    </row>
    <row r="137" spans="1:5" x14ac:dyDescent="0.35">
      <c r="B137" s="211"/>
      <c r="C137" s="211"/>
      <c r="D137" s="211"/>
      <c r="E137" s="211"/>
    </row>
  </sheetData>
  <pageMargins left="0.7" right="0.7" top="0.75" bottom="0.75" header="0.3" footer="0.3"/>
  <ignoredErrors>
    <ignoredError sqref="D88:D92 D105 J88:J92 P88:P92" formulaRange="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F95E5-806D-463B-894F-8DFEC74B073C}">
  <sheetPr>
    <tabColor theme="3" tint="-0.249977111117893"/>
  </sheetPr>
  <dimension ref="A2:S137"/>
  <sheetViews>
    <sheetView topLeftCell="A96" zoomScale="69" zoomScaleNormal="94" workbookViewId="0">
      <selection activeCell="C137" sqref="C137"/>
    </sheetView>
  </sheetViews>
  <sheetFormatPr defaultRowHeight="14.5" x14ac:dyDescent="0.35"/>
  <cols>
    <col min="2" max="2" width="17.54296875" bestFit="1" customWidth="1"/>
    <col min="3" max="3" width="13.453125" bestFit="1" customWidth="1"/>
    <col min="4" max="4" width="11.08984375" bestFit="1" customWidth="1"/>
    <col min="5" max="5" width="12.54296875" bestFit="1" customWidth="1"/>
    <col min="7" max="7" width="13.453125" bestFit="1" customWidth="1"/>
    <col min="8" max="8" width="19.90625" bestFit="1" customWidth="1"/>
    <col min="9" max="9" width="18.54296875" bestFit="1" customWidth="1"/>
    <col min="10" max="10" width="13.54296875" bestFit="1" customWidth="1"/>
    <col min="14" max="14" width="13.453125" bestFit="1" customWidth="1"/>
    <col min="15" max="15" width="13" bestFit="1" customWidth="1"/>
    <col min="16" max="16" width="12" customWidth="1"/>
  </cols>
  <sheetData>
    <row r="2" spans="1:17" x14ac:dyDescent="0.35">
      <c r="A2" t="s">
        <v>35</v>
      </c>
    </row>
    <row r="4" spans="1:17" x14ac:dyDescent="0.35">
      <c r="A4" t="s">
        <v>37</v>
      </c>
      <c r="E4" t="s">
        <v>38</v>
      </c>
      <c r="I4" t="s">
        <v>39</v>
      </c>
      <c r="M4" t="s">
        <v>40</v>
      </c>
    </row>
    <row r="5" spans="1:17" x14ac:dyDescent="0.35">
      <c r="O5" s="27"/>
      <c r="P5" s="27"/>
      <c r="Q5" s="27"/>
    </row>
    <row r="6" spans="1:17" x14ac:dyDescent="0.35">
      <c r="A6" t="s">
        <v>360</v>
      </c>
      <c r="B6" t="s">
        <v>361</v>
      </c>
      <c r="D6" s="201"/>
      <c r="E6" t="s">
        <v>360</v>
      </c>
      <c r="F6" t="s">
        <v>361</v>
      </c>
      <c r="I6" t="s">
        <v>360</v>
      </c>
      <c r="J6" t="s">
        <v>361</v>
      </c>
      <c r="M6" t="s">
        <v>360</v>
      </c>
      <c r="N6" t="s">
        <v>361</v>
      </c>
    </row>
    <row r="7" spans="1:17" x14ac:dyDescent="0.35">
      <c r="A7">
        <v>2019</v>
      </c>
      <c r="B7" s="202">
        <v>2.1800000000000002</v>
      </c>
      <c r="D7" s="201"/>
      <c r="E7">
        <v>2019</v>
      </c>
      <c r="F7" s="202">
        <v>1.5</v>
      </c>
      <c r="H7" s="202"/>
      <c r="I7">
        <v>2019</v>
      </c>
      <c r="J7">
        <v>0.37</v>
      </c>
      <c r="M7">
        <v>2019</v>
      </c>
      <c r="N7">
        <v>1.18</v>
      </c>
      <c r="P7" s="202"/>
    </row>
    <row r="8" spans="1:17" x14ac:dyDescent="0.35">
      <c r="A8">
        <v>2020</v>
      </c>
      <c r="B8" s="202">
        <v>2.67</v>
      </c>
      <c r="D8" s="201"/>
      <c r="E8">
        <v>2020</v>
      </c>
      <c r="F8" s="202">
        <v>2</v>
      </c>
      <c r="I8">
        <v>2020</v>
      </c>
      <c r="J8">
        <v>0.75</v>
      </c>
      <c r="M8">
        <v>2020</v>
      </c>
      <c r="N8">
        <v>14.67</v>
      </c>
    </row>
    <row r="9" spans="1:17" x14ac:dyDescent="0.35">
      <c r="A9">
        <v>2021</v>
      </c>
      <c r="B9" s="202">
        <v>3.12</v>
      </c>
      <c r="D9" s="201"/>
      <c r="E9">
        <v>2021</v>
      </c>
      <c r="F9" s="202">
        <v>2.67</v>
      </c>
      <c r="I9">
        <v>2021</v>
      </c>
      <c r="J9" s="202">
        <v>1.88</v>
      </c>
      <c r="K9" s="202"/>
      <c r="M9">
        <v>2021</v>
      </c>
      <c r="N9" s="202">
        <v>2.12</v>
      </c>
      <c r="O9" s="202"/>
      <c r="P9" s="202"/>
    </row>
    <row r="10" spans="1:17" x14ac:dyDescent="0.35">
      <c r="A10">
        <v>2022</v>
      </c>
      <c r="B10" s="202">
        <v>3.91</v>
      </c>
      <c r="D10" s="201"/>
      <c r="E10">
        <v>2022</v>
      </c>
      <c r="F10" s="202">
        <v>3.43</v>
      </c>
      <c r="I10">
        <v>2022</v>
      </c>
      <c r="J10">
        <v>2.91</v>
      </c>
      <c r="M10">
        <v>2022</v>
      </c>
      <c r="N10">
        <v>2.91</v>
      </c>
    </row>
    <row r="11" spans="1:17" x14ac:dyDescent="0.35">
      <c r="A11">
        <v>2023</v>
      </c>
      <c r="B11" s="202">
        <v>6.67</v>
      </c>
      <c r="E11">
        <v>2023</v>
      </c>
      <c r="F11" s="202">
        <v>6.01</v>
      </c>
      <c r="G11" s="202"/>
      <c r="I11">
        <v>2023</v>
      </c>
      <c r="J11" s="202">
        <v>4.87</v>
      </c>
      <c r="K11" s="202"/>
      <c r="M11">
        <v>2023</v>
      </c>
      <c r="N11" s="202">
        <v>5.67</v>
      </c>
      <c r="O11" s="202"/>
    </row>
    <row r="24" spans="1:19" x14ac:dyDescent="0.35">
      <c r="A24" t="s">
        <v>42</v>
      </c>
      <c r="E24" t="s">
        <v>43</v>
      </c>
      <c r="I24" t="s">
        <v>44</v>
      </c>
      <c r="M24" t="s">
        <v>45</v>
      </c>
      <c r="Q24" t="s">
        <v>46</v>
      </c>
    </row>
    <row r="26" spans="1:19" x14ac:dyDescent="0.35">
      <c r="A26" t="s">
        <v>360</v>
      </c>
      <c r="B26" t="s">
        <v>361</v>
      </c>
      <c r="E26" t="s">
        <v>360</v>
      </c>
      <c r="F26" t="s">
        <v>361</v>
      </c>
      <c r="I26" t="s">
        <v>360</v>
      </c>
      <c r="J26" t="s">
        <v>361</v>
      </c>
      <c r="M26" t="s">
        <v>360</v>
      </c>
      <c r="N26" t="s">
        <v>361</v>
      </c>
      <c r="Q26" t="s">
        <v>360</v>
      </c>
      <c r="R26" t="s">
        <v>361</v>
      </c>
    </row>
    <row r="27" spans="1:19" x14ac:dyDescent="0.35">
      <c r="A27">
        <v>2019</v>
      </c>
      <c r="B27">
        <v>58.35</v>
      </c>
      <c r="E27">
        <v>2019</v>
      </c>
      <c r="F27">
        <v>0.1</v>
      </c>
      <c r="I27">
        <v>2019</v>
      </c>
      <c r="J27">
        <v>0.16</v>
      </c>
      <c r="M27">
        <v>2019</v>
      </c>
      <c r="N27" s="203">
        <v>0.22</v>
      </c>
      <c r="O27" s="203"/>
      <c r="Q27">
        <v>2019</v>
      </c>
      <c r="R27" s="203">
        <v>0.94</v>
      </c>
      <c r="S27" s="203"/>
    </row>
    <row r="28" spans="1:19" x14ac:dyDescent="0.35">
      <c r="A28">
        <v>2020</v>
      </c>
      <c r="B28">
        <v>61.81</v>
      </c>
      <c r="E28">
        <v>2020</v>
      </c>
      <c r="F28">
        <v>0.09</v>
      </c>
      <c r="I28">
        <v>2020</v>
      </c>
      <c r="J28">
        <v>0.17</v>
      </c>
      <c r="M28">
        <v>2020</v>
      </c>
      <c r="N28" s="204">
        <v>0.2</v>
      </c>
      <c r="O28" s="204"/>
      <c r="Q28">
        <v>2020</v>
      </c>
      <c r="R28" s="204">
        <v>0.88</v>
      </c>
      <c r="S28" s="204"/>
    </row>
    <row r="29" spans="1:19" x14ac:dyDescent="0.35">
      <c r="A29">
        <v>2021</v>
      </c>
      <c r="B29">
        <v>59.65</v>
      </c>
      <c r="E29">
        <v>2021</v>
      </c>
      <c r="F29">
        <v>0.09</v>
      </c>
      <c r="I29">
        <v>2021</v>
      </c>
      <c r="J29">
        <v>0.17</v>
      </c>
      <c r="M29">
        <v>2021</v>
      </c>
      <c r="N29" s="204">
        <v>1.2</v>
      </c>
      <c r="O29" s="204"/>
      <c r="Q29">
        <v>2021</v>
      </c>
      <c r="R29" s="204">
        <v>0.98</v>
      </c>
      <c r="S29" s="204"/>
    </row>
    <row r="30" spans="1:19" x14ac:dyDescent="0.35">
      <c r="A30">
        <v>2022</v>
      </c>
      <c r="B30">
        <v>19.100000000000001</v>
      </c>
      <c r="E30">
        <v>2022</v>
      </c>
      <c r="F30" s="205">
        <v>0.05</v>
      </c>
      <c r="G30" s="205"/>
      <c r="I30">
        <v>2022</v>
      </c>
      <c r="J30" s="205">
        <v>0.05</v>
      </c>
      <c r="K30" s="205"/>
      <c r="M30">
        <v>2022</v>
      </c>
      <c r="N30" s="204">
        <v>1.04</v>
      </c>
      <c r="O30" s="204"/>
      <c r="Q30">
        <v>2022</v>
      </c>
      <c r="R30" s="204">
        <v>1.24</v>
      </c>
      <c r="S30" s="204"/>
    </row>
    <row r="31" spans="1:19" x14ac:dyDescent="0.35">
      <c r="A31">
        <v>2023</v>
      </c>
      <c r="B31" s="202">
        <v>48.33</v>
      </c>
      <c r="C31" s="202"/>
      <c r="E31">
        <v>2023</v>
      </c>
      <c r="F31" s="202">
        <v>0.1</v>
      </c>
      <c r="G31" s="202"/>
      <c r="I31">
        <v>2023</v>
      </c>
      <c r="J31" s="202">
        <v>0.13</v>
      </c>
      <c r="K31" s="202"/>
      <c r="M31">
        <v>2023</v>
      </c>
      <c r="N31" s="204">
        <v>-0.08</v>
      </c>
      <c r="O31" s="204"/>
      <c r="Q31">
        <v>2023</v>
      </c>
      <c r="R31" s="204">
        <v>0.45</v>
      </c>
      <c r="S31" s="204"/>
    </row>
    <row r="45" spans="1:15" x14ac:dyDescent="0.35">
      <c r="A45" t="s">
        <v>362</v>
      </c>
      <c r="E45" t="s">
        <v>49</v>
      </c>
      <c r="I45" t="s">
        <v>145</v>
      </c>
      <c r="M45" t="s">
        <v>363</v>
      </c>
    </row>
    <row r="47" spans="1:15" x14ac:dyDescent="0.35">
      <c r="A47" t="s">
        <v>360</v>
      </c>
      <c r="B47" t="s">
        <v>361</v>
      </c>
      <c r="E47" t="s">
        <v>360</v>
      </c>
      <c r="F47" t="s">
        <v>361</v>
      </c>
      <c r="I47" t="s">
        <v>360</v>
      </c>
      <c r="J47" t="s">
        <v>361</v>
      </c>
      <c r="M47" t="s">
        <v>360</v>
      </c>
      <c r="N47" t="s">
        <v>361</v>
      </c>
    </row>
    <row r="48" spans="1:15" x14ac:dyDescent="0.35">
      <c r="A48">
        <v>2019</v>
      </c>
      <c r="B48" s="206">
        <v>4.08</v>
      </c>
      <c r="C48" s="206"/>
      <c r="E48">
        <v>2019</v>
      </c>
      <c r="F48" s="206">
        <v>0.32</v>
      </c>
      <c r="G48" s="206"/>
      <c r="I48">
        <v>2019</v>
      </c>
      <c r="J48" s="206">
        <v>1.32</v>
      </c>
      <c r="K48" s="206"/>
      <c r="M48">
        <v>2019</v>
      </c>
      <c r="N48" s="206">
        <v>15.32</v>
      </c>
      <c r="O48" s="206"/>
    </row>
    <row r="49" spans="1:15" x14ac:dyDescent="0.35">
      <c r="A49">
        <v>2020</v>
      </c>
      <c r="B49" s="206">
        <v>4.3</v>
      </c>
      <c r="C49" s="206"/>
      <c r="E49">
        <v>2020</v>
      </c>
      <c r="F49" s="206">
        <v>0.3</v>
      </c>
      <c r="G49" s="206"/>
      <c r="I49">
        <v>2020</v>
      </c>
      <c r="J49" s="206">
        <v>1.3</v>
      </c>
      <c r="K49" s="206"/>
      <c r="M49">
        <v>2020</v>
      </c>
      <c r="N49" s="206">
        <v>17.57</v>
      </c>
      <c r="O49" s="206"/>
    </row>
    <row r="50" spans="1:15" x14ac:dyDescent="0.35">
      <c r="A50">
        <v>2021</v>
      </c>
      <c r="B50" s="206">
        <v>3.68</v>
      </c>
      <c r="C50" s="206"/>
      <c r="E50">
        <v>2021</v>
      </c>
      <c r="F50" s="206">
        <v>0.37</v>
      </c>
      <c r="G50" s="206"/>
      <c r="I50">
        <v>2021</v>
      </c>
      <c r="J50" s="206">
        <v>1.37</v>
      </c>
      <c r="K50" s="206"/>
      <c r="M50">
        <v>2021</v>
      </c>
      <c r="N50" s="206">
        <v>27.54</v>
      </c>
      <c r="O50" s="206"/>
    </row>
    <row r="51" spans="1:15" x14ac:dyDescent="0.35">
      <c r="A51">
        <v>2022</v>
      </c>
      <c r="B51" s="206">
        <v>5.28</v>
      </c>
      <c r="C51" s="206"/>
      <c r="E51">
        <v>2022</v>
      </c>
      <c r="F51" s="206">
        <v>0.23</v>
      </c>
      <c r="G51" s="206"/>
      <c r="I51">
        <v>2022</v>
      </c>
      <c r="J51" s="206">
        <v>1.23</v>
      </c>
      <c r="K51" s="206"/>
      <c r="M51">
        <v>2022</v>
      </c>
      <c r="N51" s="206">
        <v>46.45</v>
      </c>
      <c r="O51" s="206"/>
    </row>
    <row r="52" spans="1:15" x14ac:dyDescent="0.35">
      <c r="A52">
        <v>2023</v>
      </c>
      <c r="B52" s="206">
        <v>8.1999999999999993</v>
      </c>
      <c r="C52" s="206"/>
      <c r="E52">
        <v>2023</v>
      </c>
      <c r="F52" s="27">
        <v>0.14000000000000001</v>
      </c>
      <c r="G52" s="27"/>
      <c r="I52">
        <v>2023</v>
      </c>
      <c r="J52" s="27">
        <v>1.1399999999999999</v>
      </c>
      <c r="K52" s="27"/>
      <c r="M52">
        <v>2023</v>
      </c>
      <c r="N52" s="27">
        <v>85.15</v>
      </c>
      <c r="O52" s="27"/>
    </row>
    <row r="65" spans="1:15" x14ac:dyDescent="0.35">
      <c r="A65" t="s">
        <v>54</v>
      </c>
      <c r="E65" t="s">
        <v>55</v>
      </c>
      <c r="I65" t="s">
        <v>364</v>
      </c>
      <c r="M65" t="s">
        <v>365</v>
      </c>
    </row>
    <row r="67" spans="1:15" x14ac:dyDescent="0.35">
      <c r="A67" t="s">
        <v>360</v>
      </c>
      <c r="B67" t="s">
        <v>361</v>
      </c>
      <c r="E67" t="s">
        <v>360</v>
      </c>
      <c r="F67" t="s">
        <v>361</v>
      </c>
      <c r="I67" t="s">
        <v>360</v>
      </c>
      <c r="J67" t="s">
        <v>361</v>
      </c>
      <c r="M67" t="s">
        <v>360</v>
      </c>
      <c r="N67" t="s">
        <v>361</v>
      </c>
    </row>
    <row r="68" spans="1:15" x14ac:dyDescent="0.35">
      <c r="A68">
        <v>2019</v>
      </c>
      <c r="B68" s="202">
        <v>0.25</v>
      </c>
      <c r="C68" s="202"/>
      <c r="E68">
        <v>2019</v>
      </c>
      <c r="F68" s="202">
        <v>0.16</v>
      </c>
      <c r="G68" s="202"/>
      <c r="I68">
        <v>2019</v>
      </c>
      <c r="J68" s="202">
        <v>0.15</v>
      </c>
      <c r="K68" s="202"/>
      <c r="M68">
        <v>2019</v>
      </c>
      <c r="N68" s="202">
        <v>4.97</v>
      </c>
      <c r="O68" s="202"/>
    </row>
    <row r="69" spans="1:15" x14ac:dyDescent="0.35">
      <c r="A69">
        <v>2020</v>
      </c>
      <c r="B69" s="202">
        <v>0.25</v>
      </c>
      <c r="C69" s="202"/>
      <c r="E69">
        <v>2020</v>
      </c>
      <c r="F69" s="202">
        <v>0.15</v>
      </c>
      <c r="G69" s="202"/>
      <c r="I69">
        <v>2020</v>
      </c>
      <c r="J69" s="202">
        <v>0.13</v>
      </c>
      <c r="K69" s="202"/>
      <c r="M69">
        <v>2020</v>
      </c>
      <c r="N69" s="202">
        <v>5.85</v>
      </c>
      <c r="O69" s="202"/>
    </row>
    <row r="70" spans="1:15" x14ac:dyDescent="0.35">
      <c r="A70">
        <v>2021</v>
      </c>
      <c r="B70" s="202">
        <v>0.61</v>
      </c>
      <c r="C70" s="202"/>
      <c r="E70">
        <v>2021</v>
      </c>
      <c r="F70" s="202">
        <v>0.43</v>
      </c>
      <c r="G70" s="202"/>
      <c r="I70">
        <v>2021</v>
      </c>
      <c r="J70" s="202">
        <v>0.42</v>
      </c>
      <c r="K70" s="202"/>
      <c r="M70">
        <v>2021</v>
      </c>
      <c r="N70" s="202">
        <v>1.72</v>
      </c>
      <c r="O70" s="202"/>
    </row>
    <row r="71" spans="1:15" x14ac:dyDescent="0.35">
      <c r="A71">
        <v>2022</v>
      </c>
      <c r="B71" s="202">
        <v>0.61</v>
      </c>
      <c r="C71" s="202"/>
      <c r="E71">
        <v>2022</v>
      </c>
      <c r="F71" s="202">
        <v>0.41</v>
      </c>
      <c r="G71" s="202"/>
      <c r="I71">
        <v>2022</v>
      </c>
      <c r="J71" s="202">
        <v>0.51</v>
      </c>
      <c r="K71" s="202"/>
      <c r="M71">
        <v>2022</v>
      </c>
      <c r="N71" s="202">
        <v>1.59</v>
      </c>
      <c r="O71" s="202"/>
    </row>
    <row r="72" spans="1:15" x14ac:dyDescent="0.35">
      <c r="A72">
        <v>2023</v>
      </c>
      <c r="B72" s="202">
        <v>0.13</v>
      </c>
      <c r="C72" s="202"/>
      <c r="E72">
        <v>2023</v>
      </c>
      <c r="F72" s="202">
        <v>-0.1</v>
      </c>
      <c r="G72" s="202"/>
      <c r="I72">
        <v>2023</v>
      </c>
      <c r="J72" s="202">
        <v>-0.05</v>
      </c>
      <c r="K72" s="202"/>
      <c r="M72">
        <v>2023</v>
      </c>
      <c r="N72" s="202">
        <v>-19.510000000000002</v>
      </c>
      <c r="O72" s="202"/>
    </row>
    <row r="85" spans="1:16" x14ac:dyDescent="0.35">
      <c r="A85" t="s">
        <v>366</v>
      </c>
      <c r="G85" t="s">
        <v>367</v>
      </c>
      <c r="M85" t="s">
        <v>368</v>
      </c>
    </row>
    <row r="87" spans="1:16" x14ac:dyDescent="0.35">
      <c r="A87" t="s">
        <v>360</v>
      </c>
      <c r="B87" t="s">
        <v>369</v>
      </c>
      <c r="C87" t="s">
        <v>370</v>
      </c>
      <c r="D87" t="s">
        <v>366</v>
      </c>
      <c r="G87" t="s">
        <v>360</v>
      </c>
      <c r="H87" t="s">
        <v>371</v>
      </c>
      <c r="I87" t="s">
        <v>372</v>
      </c>
      <c r="J87" t="s">
        <v>224</v>
      </c>
      <c r="M87" t="s">
        <v>360</v>
      </c>
      <c r="N87" t="s">
        <v>373</v>
      </c>
      <c r="O87" t="s">
        <v>91</v>
      </c>
      <c r="P87" t="s">
        <v>368</v>
      </c>
    </row>
    <row r="88" spans="1:16" x14ac:dyDescent="0.35">
      <c r="A88">
        <v>2019</v>
      </c>
      <c r="B88" s="207">
        <v>2094652</v>
      </c>
      <c r="C88" s="207">
        <v>897440</v>
      </c>
      <c r="D88" s="208">
        <f>SUM(B88:C88)</f>
        <v>2992092</v>
      </c>
      <c r="G88">
        <v>2019</v>
      </c>
      <c r="H88" s="207">
        <v>320975</v>
      </c>
      <c r="I88" s="207">
        <v>411888</v>
      </c>
      <c r="J88" s="208">
        <f>SUM(H88:I88)</f>
        <v>732863</v>
      </c>
      <c r="M88">
        <v>2019</v>
      </c>
      <c r="N88" s="207">
        <v>2259228</v>
      </c>
      <c r="O88" s="207">
        <v>732863</v>
      </c>
      <c r="P88" s="208">
        <f>SUM(N88:O88)</f>
        <v>2992091</v>
      </c>
    </row>
    <row r="89" spans="1:16" x14ac:dyDescent="0.35">
      <c r="A89">
        <v>2020</v>
      </c>
      <c r="B89" s="207">
        <v>2225399</v>
      </c>
      <c r="C89" s="207">
        <v>1088518</v>
      </c>
      <c r="D89" s="208">
        <f>SUM(B89:C89)</f>
        <v>3313917</v>
      </c>
      <c r="G89">
        <v>2020</v>
      </c>
      <c r="H89" s="207">
        <v>363760</v>
      </c>
      <c r="I89" s="207">
        <v>407037</v>
      </c>
      <c r="J89" s="208">
        <f>SUM(H89:I89)</f>
        <v>770797</v>
      </c>
      <c r="M89">
        <v>2020</v>
      </c>
      <c r="N89" s="207">
        <v>2543122</v>
      </c>
      <c r="O89" s="207">
        <v>770797</v>
      </c>
      <c r="P89" s="208">
        <f>SUM(N89:O89)</f>
        <v>3313919</v>
      </c>
    </row>
    <row r="90" spans="1:16" x14ac:dyDescent="0.35">
      <c r="A90">
        <v>2021</v>
      </c>
      <c r="B90" s="207">
        <v>2451782</v>
      </c>
      <c r="C90" s="207">
        <v>4414186</v>
      </c>
      <c r="D90" s="208">
        <f>SUM(B90:C90)</f>
        <v>6865968</v>
      </c>
      <c r="G90">
        <v>2021</v>
      </c>
      <c r="H90" s="207">
        <v>450254</v>
      </c>
      <c r="I90" s="207">
        <v>1416602</v>
      </c>
      <c r="J90" s="208">
        <f>SUM(H90:I90)</f>
        <v>1866856</v>
      </c>
      <c r="M90">
        <v>2021</v>
      </c>
      <c r="N90" s="207">
        <v>4999112</v>
      </c>
      <c r="O90" s="207">
        <v>1866856</v>
      </c>
      <c r="P90" s="208">
        <f>SUM(N90:O90)</f>
        <v>6865968</v>
      </c>
    </row>
    <row r="91" spans="1:16" x14ac:dyDescent="0.35">
      <c r="A91">
        <v>2022</v>
      </c>
      <c r="B91" s="207">
        <v>3150050</v>
      </c>
      <c r="C91" s="207">
        <v>3197346</v>
      </c>
      <c r="D91" s="208">
        <f>SUM(B91:C91)</f>
        <v>6347396</v>
      </c>
      <c r="G91">
        <v>2022</v>
      </c>
      <c r="H91" s="207">
        <v>285687</v>
      </c>
      <c r="I91" s="207">
        <v>816835</v>
      </c>
      <c r="J91" s="208">
        <f>SUM(H91:I91)</f>
        <v>1102522</v>
      </c>
      <c r="M91">
        <v>2022</v>
      </c>
      <c r="N91" s="207">
        <v>5144874</v>
      </c>
      <c r="O91" s="207">
        <v>1202522</v>
      </c>
      <c r="P91" s="208">
        <f>SUM(N91:O91)</f>
        <v>6347396</v>
      </c>
    </row>
    <row r="92" spans="1:16" x14ac:dyDescent="0.35">
      <c r="A92">
        <v>2023</v>
      </c>
      <c r="B92" s="207">
        <v>2944524</v>
      </c>
      <c r="C92" s="207">
        <v>2360393</v>
      </c>
      <c r="D92" s="208">
        <f>SUM(B92:C92)</f>
        <v>5304917</v>
      </c>
      <c r="G92">
        <v>2023</v>
      </c>
      <c r="H92" s="207">
        <v>292433</v>
      </c>
      <c r="I92" s="207">
        <v>354121</v>
      </c>
      <c r="J92" s="208">
        <f>SUM(H92:I92)</f>
        <v>646554</v>
      </c>
      <c r="M92">
        <v>2023</v>
      </c>
      <c r="N92" s="207">
        <v>4658363</v>
      </c>
      <c r="O92" s="207">
        <v>646554</v>
      </c>
      <c r="P92" s="208">
        <f>SUM(N92:O92)</f>
        <v>5304917</v>
      </c>
    </row>
    <row r="112" spans="1:4" x14ac:dyDescent="0.35">
      <c r="A112" t="s">
        <v>360</v>
      </c>
      <c r="B112" t="s">
        <v>235</v>
      </c>
      <c r="C112" t="s">
        <v>374</v>
      </c>
      <c r="D112" t="s">
        <v>190</v>
      </c>
    </row>
    <row r="113" spans="1:4" x14ac:dyDescent="0.35">
      <c r="A113">
        <v>2019</v>
      </c>
      <c r="B113" s="209">
        <v>2827218</v>
      </c>
      <c r="C113" s="210">
        <v>-160407</v>
      </c>
      <c r="D113" s="209">
        <v>454938</v>
      </c>
    </row>
    <row r="114" spans="1:4" x14ac:dyDescent="0.35">
      <c r="A114">
        <v>2020</v>
      </c>
      <c r="B114" s="209">
        <v>2924314</v>
      </c>
      <c r="C114" s="210">
        <v>-186795</v>
      </c>
      <c r="D114" s="209">
        <v>434396</v>
      </c>
    </row>
    <row r="115" spans="1:4" x14ac:dyDescent="0.35">
      <c r="A115">
        <v>2021</v>
      </c>
      <c r="B115" s="209">
        <v>6703485</v>
      </c>
      <c r="C115" s="210">
        <v>-331425</v>
      </c>
      <c r="D115" s="209">
        <v>2903747</v>
      </c>
    </row>
    <row r="116" spans="1:4" x14ac:dyDescent="0.35">
      <c r="A116">
        <v>2022</v>
      </c>
      <c r="B116" s="209">
        <v>7888286</v>
      </c>
      <c r="C116" s="210">
        <v>-248758</v>
      </c>
      <c r="D116" s="209">
        <v>3242278</v>
      </c>
    </row>
    <row r="117" spans="1:4" x14ac:dyDescent="0.35">
      <c r="A117">
        <v>2023</v>
      </c>
      <c r="B117" s="209">
        <v>2409618</v>
      </c>
      <c r="C117" s="210">
        <v>-587517</v>
      </c>
      <c r="D117" s="209">
        <v>-238810</v>
      </c>
    </row>
    <row r="131" spans="1:5" x14ac:dyDescent="0.35">
      <c r="A131" t="s">
        <v>360</v>
      </c>
      <c r="B131" t="s">
        <v>358</v>
      </c>
      <c r="C131" t="s">
        <v>359</v>
      </c>
    </row>
    <row r="132" spans="1:5" x14ac:dyDescent="0.35">
      <c r="A132">
        <v>2019</v>
      </c>
      <c r="B132" s="209">
        <v>156561</v>
      </c>
      <c r="C132" s="209">
        <v>150392</v>
      </c>
      <c r="D132" s="23"/>
    </row>
    <row r="133" spans="1:5" x14ac:dyDescent="0.35">
      <c r="A133">
        <v>2020</v>
      </c>
      <c r="B133" s="209">
        <v>150392</v>
      </c>
      <c r="C133" s="209">
        <v>305161</v>
      </c>
      <c r="D133" s="211"/>
      <c r="E133" s="211"/>
    </row>
    <row r="134" spans="1:5" x14ac:dyDescent="0.35">
      <c r="A134">
        <v>2021</v>
      </c>
      <c r="B134" s="209">
        <v>305161</v>
      </c>
      <c r="C134" s="209">
        <v>2668741</v>
      </c>
      <c r="D134" s="211"/>
      <c r="E134" s="211"/>
    </row>
    <row r="135" spans="1:5" x14ac:dyDescent="0.35">
      <c r="A135">
        <v>2022</v>
      </c>
      <c r="B135" s="209">
        <v>2668741</v>
      </c>
      <c r="C135" s="209">
        <v>2378127</v>
      </c>
      <c r="D135" s="211"/>
      <c r="E135" s="211"/>
    </row>
    <row r="136" spans="1:5" x14ac:dyDescent="0.35">
      <c r="A136">
        <v>2023</v>
      </c>
      <c r="B136" s="209">
        <v>2378127</v>
      </c>
      <c r="C136" s="209">
        <v>1724468</v>
      </c>
      <c r="D136" s="211"/>
      <c r="E136" s="211"/>
    </row>
    <row r="137" spans="1:5" x14ac:dyDescent="0.35">
      <c r="B137" s="211"/>
      <c r="C137" s="211"/>
      <c r="D137" s="211"/>
      <c r="E137" s="21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720927A7B9664EB2D210B6EA53E02E" ma:contentTypeVersion="10" ma:contentTypeDescription="Create a new document." ma:contentTypeScope="" ma:versionID="ed8feb7478acd912f4b83c0fc293a624">
  <xsd:schema xmlns:xsd="http://www.w3.org/2001/XMLSchema" xmlns:xs="http://www.w3.org/2001/XMLSchema" xmlns:p="http://schemas.microsoft.com/office/2006/metadata/properties" xmlns:ns3="162970f3-80ba-4fc6-be84-b27676eab218" targetNamespace="http://schemas.microsoft.com/office/2006/metadata/properties" ma:root="true" ma:fieldsID="9b4a04d21cb885fecd22dd6c6dbba413" ns3:_="">
    <xsd:import namespace="162970f3-80ba-4fc6-be84-b27676eab218"/>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2970f3-80ba-4fc6-be84-b27676eab2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62970f3-80ba-4fc6-be84-b27676eab218" xsi:nil="true"/>
  </documentManagement>
</p:properties>
</file>

<file path=customXml/itemProps1.xml><?xml version="1.0" encoding="utf-8"?>
<ds:datastoreItem xmlns:ds="http://schemas.openxmlformats.org/officeDocument/2006/customXml" ds:itemID="{E9C50564-EA2C-4B35-976D-7E682A53ED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2970f3-80ba-4fc6-be84-b27676eab2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C3D855-F861-4680-989A-DF21071D39C8}">
  <ds:schemaRefs>
    <ds:schemaRef ds:uri="http://schemas.microsoft.com/sharepoint/v3/contenttype/forms"/>
  </ds:schemaRefs>
</ds:datastoreItem>
</file>

<file path=customXml/itemProps3.xml><?xml version="1.0" encoding="utf-8"?>
<ds:datastoreItem xmlns:ds="http://schemas.openxmlformats.org/officeDocument/2006/customXml" ds:itemID="{742BB1B8-37E5-41A2-BF45-1C6638C5FCE2}">
  <ds:schemaRefs>
    <ds:schemaRef ds:uri="http://schemas.microsoft.com/office/2006/metadata/properties"/>
    <ds:schemaRef ds:uri="http://schemas.microsoft.com/office/infopath/2007/PartnerControls"/>
    <ds:schemaRef ds:uri="162970f3-80ba-4fc6-be84-b27676eab2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About Apple</vt:lpstr>
      <vt:lpstr>FINANCIAL STATEMENTS</vt:lpstr>
      <vt:lpstr>RATIO COMPARISON</vt:lpstr>
      <vt:lpstr>FIN. STMNTS for MSFT-Competitor</vt:lpstr>
      <vt:lpstr>FINANCIALSTATEMENTS</vt:lpstr>
      <vt:lpstr>Data Preparation (TOPGLOVE)</vt:lpstr>
      <vt:lpstr>Data Preparation hartalega</vt:lpstr>
      <vt:lpstr>'FIN. STMNTS for MSFT-Competitor'!Print_Area</vt:lpstr>
      <vt:lpstr>'FINANCIAL STATEMENTS'!Print_Area</vt:lpstr>
      <vt:lpstr>FINANCIALSTATEMENTS!Print_Area</vt:lpstr>
      <vt:lpstr>'RATIO COMPARISON'!Print_Area</vt:lpstr>
    </vt:vector>
  </TitlesOfParts>
  <Manager/>
  <Company>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Cindy</dc:creator>
  <cp:keywords/>
  <dc:description/>
  <cp:lastModifiedBy>USER</cp:lastModifiedBy>
  <cp:revision/>
  <dcterms:created xsi:type="dcterms:W3CDTF">2011-09-23T01:01:55Z</dcterms:created>
  <dcterms:modified xsi:type="dcterms:W3CDTF">2025-06-18T01:44:44Z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0x010100FB720927A7B9664EB2D210B6EA53E02E</vt:lpwstr>
  </property>
</Properties>
</file>