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60" windowHeight="7425" tabRatio="952"/>
  </bookViews>
  <sheets>
    <sheet name="SIM" sheetId="11" r:id="rId1"/>
    <sheet name="音频" sheetId="16" state="hidden" r:id="rId2"/>
    <sheet name="磁传感器" sheetId="17" state="hidden" r:id="rId3"/>
  </sheets>
  <calcPr calcId="144525"/>
</workbook>
</file>

<file path=xl/sharedStrings.xml><?xml version="1.0" encoding="utf-8"?>
<sst xmlns="http://schemas.openxmlformats.org/spreadsheetml/2006/main" count="142" uniqueCount="106">
  <si>
    <t>二、</t>
  </si>
  <si>
    <t>SPEC时序标准</t>
  </si>
  <si>
    <t>VSIM上电时序</t>
  </si>
  <si>
    <t>上电时序</t>
  </si>
  <si>
    <t>下电时序</t>
  </si>
  <si>
    <t>三.信号时序实测</t>
  </si>
  <si>
    <t xml:space="preserve">VCC先送1.8V,未检测到卡再送3.0V,还未检测到卡，最后信号全部关断，测试pass
</t>
  </si>
  <si>
    <t>CLK信号质量1.8VSIM卡,0＜tr=6.226ns,tf=5.88ns＜0.09/f=23.4ms,pass</t>
  </si>
  <si>
    <t>CLK信号质量3.0VSIM卡，0＜tr=6.346ns,tf=6.183ns＜0.09/f=23.4ms,pass</t>
  </si>
  <si>
    <t xml:space="preserve">    1.8V SIM卡1上电时序，满足时序要求，测试pass</t>
  </si>
  <si>
    <t>tb=20.8ms≥400/f=105us 测试pass</t>
  </si>
  <si>
    <t>400/f=105us≤tc=6.7ms≤40000/f=10.5ms 测试pass</t>
  </si>
  <si>
    <t>ta=-610us≤200/f=52us 测试pass</t>
  </si>
  <si>
    <t>1.8V SIM1卡下电时序，测试pass</t>
  </si>
  <si>
    <t xml:space="preserve">       </t>
  </si>
  <si>
    <t xml:space="preserve">    1.8V SIM卡2上电时序，满足时序要求，测试pass</t>
  </si>
  <si>
    <r>
      <rPr>
        <sz val="12"/>
        <rFont val="宋体"/>
        <charset val="134"/>
      </rPr>
      <t>tb=20.</t>
    </r>
    <r>
      <rPr>
        <sz val="12"/>
        <rFont val="宋体"/>
        <charset val="134"/>
      </rPr>
      <t>6</t>
    </r>
    <r>
      <rPr>
        <sz val="12"/>
        <rFont val="宋体"/>
        <charset val="134"/>
      </rPr>
      <t>ms≥400/f=105us 测试pass</t>
    </r>
  </si>
  <si>
    <t>400/f=105us≤tc=6.6ms≤40000/f=10.5ms 测试pass</t>
  </si>
  <si>
    <t>ta=-492us≤200/f=52us 测试pass</t>
  </si>
  <si>
    <t>1.8V SIM2卡下电时序，测试pass</t>
  </si>
  <si>
    <r>
      <rPr>
        <sz val="12"/>
        <rFont val="宋体"/>
        <charset val="134"/>
      </rPr>
      <t>I</t>
    </r>
    <r>
      <rPr>
        <sz val="12"/>
        <rFont val="宋体"/>
        <charset val="134"/>
      </rPr>
      <t>/O口信号质量</t>
    </r>
  </si>
  <si>
    <t>测试结果：</t>
  </si>
  <si>
    <t>一、</t>
  </si>
  <si>
    <t>测试结果汇总</t>
  </si>
  <si>
    <t>编号</t>
  </si>
  <si>
    <t>测试项目</t>
  </si>
  <si>
    <t>测试关键点</t>
  </si>
  <si>
    <t>预期结果</t>
  </si>
  <si>
    <t>是否需要测试</t>
  </si>
  <si>
    <t>测试结果</t>
  </si>
  <si>
    <t>遗留问题</t>
  </si>
  <si>
    <t>备注</t>
  </si>
  <si>
    <t>1</t>
  </si>
  <si>
    <t>REV</t>
  </si>
  <si>
    <t>功率测试:用测试部的测试波形，或者网络运营商的客服电话，音量调试到最大(根据平台选择，高通平台采用测试部的音源进行测试，MTK平台拨打客服电话测试)，测试RCVP/RCVN的波形，以及RMS值（测试方式补充）</t>
  </si>
  <si>
    <t>计算功率，要满足SPEC要求。</t>
  </si>
  <si>
    <t>2</t>
  </si>
  <si>
    <t>SPK音压等级测试</t>
  </si>
  <si>
    <t>1.音压等级测试：SPK和声压级在同一水平线，距离为10cm(测试默认10首铃声)；
2.功率测试</t>
  </si>
  <si>
    <t>1.相邻音量等级相差约3dB，最大音量约为80-90dB；
2.((RMS)^2)/R要满足SPK的SPC的额定功率要求。</t>
  </si>
  <si>
    <t>器件相关详细信息</t>
  </si>
  <si>
    <t>MIC</t>
  </si>
  <si>
    <t>编码</t>
  </si>
  <si>
    <t>厂家</t>
  </si>
  <si>
    <t>型号</t>
  </si>
  <si>
    <t>RCV</t>
  </si>
  <si>
    <t>SPK</t>
  </si>
  <si>
    <t>三、</t>
  </si>
  <si>
    <t>详细测试结果</t>
  </si>
  <si>
    <t>1 REV</t>
  </si>
  <si>
    <t>测试项</t>
  </si>
  <si>
    <t>RCV功率（特定音源）</t>
  </si>
  <si>
    <t>测试数据</t>
  </si>
  <si>
    <t>添加波形(包含RCVN,RCVP以及RMS值)</t>
  </si>
  <si>
    <t>结论</t>
  </si>
  <si>
    <t>2 SPK调测</t>
  </si>
  <si>
    <t>功率测试(粉噪)</t>
  </si>
  <si>
    <t>音量</t>
  </si>
  <si>
    <t>样机1#</t>
  </si>
  <si>
    <t>样机2#</t>
  </si>
  <si>
    <t>添加波形(包含SPK_N,SPK_P以及RMS值)</t>
  </si>
  <si>
    <t>声压等级(dB)</t>
  </si>
  <si>
    <t>Level1</t>
  </si>
  <si>
    <t>Level2</t>
  </si>
  <si>
    <t>Level3</t>
  </si>
  <si>
    <t>Level4</t>
  </si>
  <si>
    <t>Level5</t>
  </si>
  <si>
    <t>Level6</t>
  </si>
  <si>
    <t>Level7</t>
  </si>
  <si>
    <t>上电/下电时序</t>
  </si>
  <si>
    <t>开机过程/工作过程</t>
  </si>
  <si>
    <t>满足IC规范</t>
  </si>
  <si>
    <t>I2C时序</t>
  </si>
  <si>
    <t>I2C读写的时序</t>
  </si>
  <si>
    <t>3</t>
  </si>
  <si>
    <t>静置状态下的噪声</t>
  </si>
  <si>
    <t>手机恢复出厂设置，默认状态下，噪声</t>
  </si>
  <si>
    <t>X、Y、Z轴均方差小于&lt;0.5uT</t>
  </si>
  <si>
    <t>4</t>
  </si>
  <si>
    <t>方向角精度测试</t>
  </si>
  <si>
    <t>校准成功之后，每45度测试一个数据</t>
  </si>
  <si>
    <r>
      <rPr>
        <sz val="10"/>
        <rFont val="宋体"/>
        <charset val="134"/>
      </rPr>
      <t>方向角小于+</t>
    </r>
    <r>
      <rPr>
        <sz val="10"/>
        <rFont val="宋体"/>
        <charset val="134"/>
      </rPr>
      <t>/-</t>
    </r>
    <r>
      <rPr>
        <sz val="10"/>
        <rFont val="宋体"/>
        <charset val="134"/>
      </rPr>
      <t>5度</t>
    </r>
  </si>
  <si>
    <t>5</t>
  </si>
  <si>
    <t>校准性能测试</t>
  </si>
  <si>
    <t>选择校准，记录校准成功所需要的划立体8字的圈数。</t>
  </si>
  <si>
    <r>
      <rPr>
        <sz val="10"/>
        <rFont val="宋体"/>
        <charset val="134"/>
      </rPr>
      <t>校准圈数小于1</t>
    </r>
    <r>
      <rPr>
        <sz val="10"/>
        <rFont val="宋体"/>
        <charset val="134"/>
      </rPr>
      <t>0圈</t>
    </r>
  </si>
  <si>
    <t>1。上电/下电时序</t>
  </si>
  <si>
    <t>2。I2C时序</t>
  </si>
  <si>
    <t>3。噪声测试</t>
  </si>
  <si>
    <t>x</t>
  </si>
  <si>
    <t>y</t>
  </si>
  <si>
    <t>z</t>
  </si>
  <si>
    <t>X</t>
  </si>
  <si>
    <t>Y</t>
  </si>
  <si>
    <t>Z</t>
  </si>
  <si>
    <t>STD</t>
  </si>
  <si>
    <t>&lt;0.5uT</t>
  </si>
  <si>
    <t>4。方向角精度测试</t>
  </si>
  <si>
    <t>No.1</t>
  </si>
  <si>
    <t>误差</t>
  </si>
  <si>
    <t>方位</t>
  </si>
  <si>
    <t>校准次数</t>
  </si>
  <si>
    <t>No.2</t>
  </si>
  <si>
    <t>No.3</t>
  </si>
  <si>
    <t>No.4</t>
  </si>
  <si>
    <t>No.5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</si>
</sst>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mm:ss."/>
  </numFmts>
  <fonts count="36">
    <font>
      <sz val="12"/>
      <name val="宋体"/>
      <charset val="134"/>
    </font>
    <font>
      <sz val="12"/>
      <name val="宋体"/>
      <charset val="134"/>
    </font>
    <font>
      <b/>
      <sz val="12"/>
      <name val="宋体"/>
      <charset val="134"/>
    </font>
    <font>
      <sz val="10"/>
      <name val="宋体"/>
      <charset val="134"/>
    </font>
    <font>
      <sz val="12"/>
      <color indexed="10"/>
      <name val="宋体"/>
      <charset val="134"/>
    </font>
    <font>
      <sz val="12"/>
      <color indexed="23"/>
      <name val="宋体"/>
      <charset val="134"/>
    </font>
    <font>
      <b/>
      <sz val="12"/>
      <color indexed="8"/>
      <name val="宋体"/>
      <charset val="134"/>
    </font>
    <font>
      <sz val="12"/>
      <color indexed="8"/>
      <name val="宋体"/>
      <charset val="134"/>
    </font>
    <font>
      <sz val="12"/>
      <color indexed="12"/>
      <name val="宋体"/>
      <charset val="134"/>
    </font>
    <font>
      <sz val="10"/>
      <color indexed="8"/>
      <name val="宋体"/>
      <charset val="134"/>
    </font>
    <font>
      <b/>
      <sz val="12"/>
      <color indexed="10"/>
      <name val="宋体"/>
      <charset val="134"/>
    </font>
    <font>
      <b/>
      <sz val="9"/>
      <color indexed="0"/>
      <name val="宋体"/>
      <charset val="134"/>
    </font>
    <font>
      <sz val="10"/>
      <color indexed="0"/>
      <name val="宋体"/>
      <charset val="134"/>
    </font>
    <font>
      <sz val="11"/>
      <color indexed="9"/>
      <name val="宋体"/>
      <charset val="134"/>
    </font>
    <font>
      <sz val="11"/>
      <color indexed="62"/>
      <name val="宋体"/>
      <charset val="134"/>
    </font>
    <font>
      <b/>
      <sz val="11"/>
      <color indexed="56"/>
      <name val="宋体"/>
      <charset val="134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b/>
      <sz val="11"/>
      <color indexed="52"/>
      <name val="宋体"/>
      <charset val="134"/>
    </font>
    <font>
      <b/>
      <sz val="13"/>
      <color indexed="56"/>
      <name val="宋体"/>
      <charset val="134"/>
    </font>
    <font>
      <sz val="11"/>
      <color indexed="10"/>
      <name val="宋体"/>
      <charset val="134"/>
    </font>
    <font>
      <b/>
      <sz val="11"/>
      <color indexed="8"/>
      <name val="宋体"/>
      <charset val="134"/>
    </font>
    <font>
      <sz val="11"/>
      <color indexed="17"/>
      <name val="宋体"/>
      <charset val="134"/>
    </font>
    <font>
      <sz val="11"/>
      <color indexed="52"/>
      <name val="宋体"/>
      <charset val="134"/>
    </font>
    <font>
      <sz val="11"/>
      <color indexed="60"/>
      <name val="宋体"/>
      <charset val="134"/>
    </font>
    <font>
      <b/>
      <sz val="11"/>
      <color indexed="9"/>
      <name val="宋体"/>
      <charset val="134"/>
    </font>
    <font>
      <sz val="11"/>
      <color indexed="20"/>
      <name val="宋体"/>
      <charset val="134"/>
    </font>
    <font>
      <b/>
      <sz val="11"/>
      <color indexed="63"/>
      <name val="宋体"/>
      <charset val="134"/>
    </font>
    <font>
      <i/>
      <sz val="11"/>
      <color indexed="23"/>
      <name val="宋体"/>
      <charset val="134"/>
    </font>
    <font>
      <u/>
      <sz val="11"/>
      <color rgb="FF800080"/>
      <name val="宋体"/>
      <charset val="0"/>
      <scheme val="minor"/>
    </font>
    <font>
      <b/>
      <sz val="15"/>
      <color indexed="56"/>
      <name val="宋体"/>
      <charset val="134"/>
    </font>
    <font>
      <b/>
      <sz val="18"/>
      <color indexed="56"/>
      <name val="宋体"/>
      <charset val="134"/>
    </font>
    <font>
      <u/>
      <sz val="11"/>
      <color rgb="FF0000FF"/>
      <name val="宋体"/>
      <charset val="0"/>
      <scheme val="minor"/>
    </font>
    <font>
      <sz val="10"/>
      <color indexed="8"/>
      <name val="Arial"/>
      <charset val="134"/>
    </font>
    <font>
      <sz val="10"/>
      <name val="Arial"/>
      <charset val="134"/>
    </font>
    <font>
      <sz val="12"/>
      <name val="FrutigerNext LT Regular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</borders>
  <cellStyleXfs count="141">
    <xf numFmtId="0" fontId="0" fillId="0" borderId="0">
      <alignment vertical="center"/>
    </xf>
    <xf numFmtId="42" fontId="16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4" fillId="6" borderId="24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10" borderId="24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" fillId="18" borderId="30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32" applyNumberFormat="0" applyFill="0" applyAlignment="0" applyProtection="0">
      <alignment vertical="center"/>
    </xf>
    <xf numFmtId="0" fontId="19" fillId="0" borderId="25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0" borderId="28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7" fillId="10" borderId="31" applyNumberFormat="0" applyAlignment="0" applyProtection="0">
      <alignment vertical="center"/>
    </xf>
    <xf numFmtId="0" fontId="14" fillId="6" borderId="24" applyNumberFormat="0" applyAlignment="0" applyProtection="0">
      <alignment vertical="center"/>
    </xf>
    <xf numFmtId="0" fontId="18" fillId="10" borderId="24" applyNumberFormat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5" fillId="17" borderId="29" applyNumberFormat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3" fillId="0" borderId="27" applyNumberFormat="0" applyFill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5" fillId="0" borderId="28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7" fillId="10" borderId="31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9" fillId="0" borderId="25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5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18" fillId="10" borderId="24" applyNumberFormat="0" applyAlignment="0" applyProtection="0">
      <alignment vertical="center"/>
    </xf>
    <xf numFmtId="0" fontId="25" fillId="17" borderId="29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30" fillId="0" borderId="32" applyNumberFormat="0" applyFill="0" applyAlignment="0" applyProtection="0">
      <alignment vertical="center"/>
    </xf>
    <xf numFmtId="0" fontId="25" fillId="17" borderId="29" applyNumberFormat="0" applyAlignment="0" applyProtection="0">
      <alignment vertical="center"/>
    </xf>
    <xf numFmtId="0" fontId="23" fillId="0" borderId="27" applyNumberFormat="0" applyFill="0" applyAlignment="0" applyProtection="0">
      <alignment vertical="center"/>
    </xf>
    <xf numFmtId="0" fontId="34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" fillId="18" borderId="30" applyNumberFormat="0" applyFont="0" applyAlignment="0" applyProtection="0">
      <alignment vertical="center"/>
    </xf>
    <xf numFmtId="0" fontId="27" fillId="10" borderId="31" applyNumberFormat="0" applyAlignment="0" applyProtection="0">
      <alignment vertical="center"/>
    </xf>
    <xf numFmtId="0" fontId="1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0" fillId="0" borderId="32" applyNumberFormat="0" applyFill="0" applyAlignment="0" applyProtection="0">
      <alignment vertical="center"/>
    </xf>
    <xf numFmtId="0" fontId="19" fillId="0" borderId="25" applyNumberFormat="0" applyFill="0" applyAlignment="0" applyProtection="0">
      <alignment vertical="center"/>
    </xf>
    <xf numFmtId="0" fontId="15" fillId="0" borderId="2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7" fillId="0" borderId="0" applyNumberFormat="0" applyFont="0" applyFill="0" applyBorder="0" applyAlignment="0" applyProtection="0">
      <alignment vertical="center"/>
    </xf>
    <xf numFmtId="0" fontId="17" fillId="0" borderId="0">
      <alignment vertical="center"/>
    </xf>
    <xf numFmtId="0" fontId="22" fillId="13" borderId="0" applyNumberFormat="0" applyBorder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0" borderId="27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6" borderId="24" applyNumberFormat="0" applyAlignment="0" applyProtection="0">
      <alignment vertical="center"/>
    </xf>
    <xf numFmtId="0" fontId="1" fillId="18" borderId="30" applyNumberFormat="0" applyFont="0" applyAlignment="0" applyProtection="0">
      <alignment vertical="center"/>
    </xf>
  </cellStyleXfs>
  <cellXfs count="116">
    <xf numFmtId="0" fontId="0" fillId="0" borderId="0" xfId="0">
      <alignment vertical="center"/>
    </xf>
    <xf numFmtId="0" fontId="0" fillId="2" borderId="0" xfId="117" applyFont="1" applyFill="1" applyAlignment="1">
      <alignment vertical="center" wrapText="1"/>
    </xf>
    <xf numFmtId="0" fontId="1" fillId="2" borderId="0" xfId="117" applyFill="1" applyAlignment="1">
      <alignment vertical="center" wrapText="1"/>
    </xf>
    <xf numFmtId="49" fontId="1" fillId="2" borderId="0" xfId="117" applyNumberFormat="1" applyFill="1" applyAlignment="1">
      <alignment vertical="center" wrapText="1"/>
    </xf>
    <xf numFmtId="0" fontId="2" fillId="2" borderId="0" xfId="117" applyFont="1" applyFill="1" applyAlignment="1">
      <alignment vertical="center" wrapText="1"/>
    </xf>
    <xf numFmtId="49" fontId="2" fillId="2" borderId="1" xfId="117" applyNumberFormat="1" applyFont="1" applyFill="1" applyBorder="1" applyAlignment="1">
      <alignment horizontal="left" vertical="center" wrapText="1"/>
    </xf>
    <xf numFmtId="49" fontId="2" fillId="3" borderId="2" xfId="0" applyNumberFormat="1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3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49" fontId="2" fillId="2" borderId="2" xfId="0" applyNumberFormat="1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3" fillId="2" borderId="3" xfId="117" applyFont="1" applyFill="1" applyBorder="1" applyAlignment="1">
      <alignment horizontal="left" vertical="center" wrapText="1"/>
    </xf>
    <xf numFmtId="0" fontId="3" fillId="2" borderId="4" xfId="117" applyFont="1" applyFill="1" applyBorder="1" applyAlignment="1">
      <alignment horizontal="left" vertical="center" wrapText="1"/>
    </xf>
    <xf numFmtId="49" fontId="2" fillId="2" borderId="2" xfId="117" applyNumberFormat="1" applyFont="1" applyFill="1" applyBorder="1" applyAlignment="1">
      <alignment vertical="center" wrapText="1"/>
    </xf>
    <xf numFmtId="0" fontId="2" fillId="0" borderId="2" xfId="0" applyFont="1" applyBorder="1">
      <alignment vertical="center"/>
    </xf>
    <xf numFmtId="0" fontId="3" fillId="2" borderId="2" xfId="117" applyFont="1" applyFill="1" applyBorder="1" applyAlignment="1">
      <alignment vertical="center" wrapText="1"/>
    </xf>
    <xf numFmtId="0" fontId="3" fillId="2" borderId="3" xfId="117" applyFont="1" applyFill="1" applyBorder="1" applyAlignment="1">
      <alignment horizontal="left" vertical="top" wrapText="1"/>
    </xf>
    <xf numFmtId="0" fontId="3" fillId="2" borderId="4" xfId="117" applyFont="1" applyFill="1" applyBorder="1" applyAlignment="1">
      <alignment horizontal="left" vertical="top" wrapText="1"/>
    </xf>
    <xf numFmtId="49" fontId="2" fillId="2" borderId="0" xfId="117" applyNumberFormat="1" applyFont="1" applyFill="1" applyAlignment="1">
      <alignment horizontal="left" vertical="center" wrapText="1"/>
    </xf>
    <xf numFmtId="49" fontId="0" fillId="2" borderId="0" xfId="117" applyNumberFormat="1" applyFont="1" applyFill="1" applyAlignment="1">
      <alignment vertical="center" wrapText="1"/>
    </xf>
    <xf numFmtId="0" fontId="0" fillId="0" borderId="0" xfId="0" applyAlignment="1"/>
    <xf numFmtId="176" fontId="0" fillId="0" borderId="0" xfId="0" applyNumberFormat="1" applyAlignment="1"/>
    <xf numFmtId="0" fontId="3" fillId="0" borderId="0" xfId="0" applyFo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0" xfId="117" applyFont="1" applyFill="1" applyAlignment="1">
      <alignment vertical="center" wrapText="1"/>
    </xf>
    <xf numFmtId="0" fontId="5" fillId="2" borderId="0" xfId="117" applyFont="1" applyFill="1" applyAlignment="1">
      <alignment vertical="center" wrapText="1"/>
    </xf>
    <xf numFmtId="0" fontId="1" fillId="2" borderId="0" xfId="117" applyFill="1" applyBorder="1" applyAlignment="1">
      <alignment vertical="center" wrapText="1"/>
    </xf>
    <xf numFmtId="0" fontId="1" fillId="2" borderId="0" xfId="117" applyFill="1" applyAlignment="1">
      <alignment horizontal="center" vertical="center" wrapText="1"/>
    </xf>
    <xf numFmtId="49" fontId="2" fillId="3" borderId="2" xfId="0" applyNumberFormat="1" applyFont="1" applyFill="1" applyBorder="1" applyAlignment="1">
      <alignment horizontal="center" wrapText="1"/>
    </xf>
    <xf numFmtId="49" fontId="2" fillId="2" borderId="13" xfId="117" applyNumberFormat="1" applyFont="1" applyFill="1" applyBorder="1" applyAlignment="1">
      <alignment horizontal="center" vertical="center" wrapText="1"/>
    </xf>
    <xf numFmtId="0" fontId="2" fillId="2" borderId="2" xfId="117" applyFont="1" applyFill="1" applyBorder="1" applyAlignment="1">
      <alignment horizontal="left" vertical="center" wrapText="1"/>
    </xf>
    <xf numFmtId="0" fontId="0" fillId="2" borderId="3" xfId="117" applyFont="1" applyFill="1" applyBorder="1" applyAlignment="1">
      <alignment horizontal="left" vertical="center" wrapText="1"/>
    </xf>
    <xf numFmtId="0" fontId="0" fillId="2" borderId="4" xfId="117" applyFont="1" applyFill="1" applyBorder="1" applyAlignment="1">
      <alignment horizontal="left" vertical="center" wrapText="1"/>
    </xf>
    <xf numFmtId="0" fontId="0" fillId="2" borderId="2" xfId="117" applyFont="1" applyFill="1" applyBorder="1" applyAlignment="1">
      <alignment vertical="center" wrapText="1"/>
    </xf>
    <xf numFmtId="49" fontId="2" fillId="2" borderId="2" xfId="117" applyNumberFormat="1" applyFont="1" applyFill="1" applyBorder="1" applyAlignment="1">
      <alignment horizontal="center" vertical="center" wrapText="1"/>
    </xf>
    <xf numFmtId="0" fontId="1" fillId="2" borderId="3" xfId="117" applyFill="1" applyBorder="1" applyAlignment="1">
      <alignment horizontal="left" vertical="center" wrapText="1"/>
    </xf>
    <xf numFmtId="0" fontId="1" fillId="2" borderId="4" xfId="117" applyFill="1" applyBorder="1" applyAlignment="1">
      <alignment horizontal="left" vertical="center" wrapText="1"/>
    </xf>
    <xf numFmtId="49" fontId="5" fillId="2" borderId="0" xfId="117" applyNumberFormat="1" applyFont="1" applyFill="1" applyBorder="1" applyAlignment="1">
      <alignment horizontal="center" vertical="center" wrapText="1"/>
    </xf>
    <xf numFmtId="0" fontId="5" fillId="2" borderId="0" xfId="117" applyFont="1" applyFill="1" applyBorder="1" applyAlignment="1">
      <alignment vertical="center" wrapText="1"/>
    </xf>
    <xf numFmtId="49" fontId="1" fillId="2" borderId="0" xfId="117" applyNumberFormat="1" applyFill="1" applyBorder="1" applyAlignment="1">
      <alignment vertical="center" wrapText="1"/>
    </xf>
    <xf numFmtId="0" fontId="4" fillId="2" borderId="0" xfId="117" applyFont="1" applyFill="1" applyBorder="1" applyAlignment="1">
      <alignment vertical="center" wrapText="1"/>
    </xf>
    <xf numFmtId="49" fontId="6" fillId="3" borderId="14" xfId="117" applyNumberFormat="1" applyFont="1" applyFill="1" applyBorder="1" applyAlignment="1">
      <alignment horizontal="center" vertical="center" wrapText="1"/>
    </xf>
    <xf numFmtId="0" fontId="2" fillId="3" borderId="2" xfId="117" applyFont="1" applyFill="1" applyBorder="1" applyAlignment="1">
      <alignment vertical="center" wrapText="1"/>
    </xf>
    <xf numFmtId="49" fontId="6" fillId="3" borderId="15" xfId="117" applyNumberFormat="1" applyFont="1" applyFill="1" applyBorder="1" applyAlignment="1">
      <alignment horizontal="center" vertical="center" wrapText="1"/>
    </xf>
    <xf numFmtId="0" fontId="1" fillId="2" borderId="14" xfId="117" applyFill="1" applyBorder="1" applyAlignment="1">
      <alignment horizontal="center" vertical="center" wrapText="1"/>
    </xf>
    <xf numFmtId="49" fontId="7" fillId="2" borderId="2" xfId="117" applyNumberFormat="1" applyFont="1" applyFill="1" applyBorder="1" applyAlignment="1">
      <alignment horizontal="left" vertical="center" wrapText="1"/>
    </xf>
    <xf numFmtId="0" fontId="1" fillId="2" borderId="2" xfId="117" applyFill="1" applyBorder="1" applyAlignment="1">
      <alignment vertical="center" wrapText="1"/>
    </xf>
    <xf numFmtId="49" fontId="6" fillId="3" borderId="13" xfId="117" applyNumberFormat="1" applyFont="1" applyFill="1" applyBorder="1" applyAlignment="1">
      <alignment horizontal="center" vertical="center" wrapText="1"/>
    </xf>
    <xf numFmtId="0" fontId="1" fillId="2" borderId="13" xfId="117" applyFill="1" applyBorder="1" applyAlignment="1">
      <alignment horizontal="center" vertical="center" wrapText="1"/>
    </xf>
    <xf numFmtId="49" fontId="7" fillId="2" borderId="0" xfId="117" applyNumberFormat="1" applyFont="1" applyFill="1" applyBorder="1" applyAlignment="1">
      <alignment horizontal="left" vertical="center" wrapText="1"/>
    </xf>
    <xf numFmtId="49" fontId="1" fillId="2" borderId="0" xfId="117" applyNumberFormat="1" applyFill="1" applyBorder="1" applyAlignment="1">
      <alignment horizontal="center" vertical="center" wrapText="1"/>
    </xf>
    <xf numFmtId="0" fontId="1" fillId="2" borderId="0" xfId="117" applyFill="1" applyBorder="1" applyAlignment="1">
      <alignment horizontal="center" vertical="center" wrapText="1"/>
    </xf>
    <xf numFmtId="49" fontId="2" fillId="2" borderId="1" xfId="117" applyNumberFormat="1" applyFont="1" applyFill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49" fontId="6" fillId="3" borderId="2" xfId="117" applyNumberFormat="1" applyFont="1" applyFill="1" applyBorder="1" applyAlignment="1">
      <alignment horizontal="center" vertical="center" wrapText="1"/>
    </xf>
    <xf numFmtId="49" fontId="1" fillId="2" borderId="2" xfId="117" applyNumberFormat="1" applyFill="1" applyBorder="1" applyAlignment="1">
      <alignment horizontal="center" vertical="center" wrapText="1"/>
    </xf>
    <xf numFmtId="49" fontId="8" fillId="2" borderId="2" xfId="117" applyNumberFormat="1" applyFont="1" applyFill="1" applyBorder="1" applyAlignment="1">
      <alignment horizontal="center" vertical="center" wrapText="1"/>
    </xf>
    <xf numFmtId="0" fontId="1" fillId="2" borderId="2" xfId="117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49" fontId="1" fillId="2" borderId="14" xfId="117" applyNumberFormat="1" applyFill="1" applyBorder="1" applyAlignment="1">
      <alignment horizontal="center" vertical="center" wrapText="1"/>
    </xf>
    <xf numFmtId="49" fontId="8" fillId="2" borderId="14" xfId="117" applyNumberFormat="1" applyFont="1" applyFill="1" applyBorder="1" applyAlignment="1">
      <alignment horizontal="center" vertical="center" wrapText="1"/>
    </xf>
    <xf numFmtId="49" fontId="0" fillId="2" borderId="14" xfId="117" applyNumberFormat="1" applyFont="1" applyFill="1" applyBorder="1" applyAlignment="1">
      <alignment horizontal="center" vertical="center" wrapText="1"/>
    </xf>
    <xf numFmtId="49" fontId="1" fillId="2" borderId="15" xfId="117" applyNumberFormat="1" applyFill="1" applyBorder="1" applyAlignment="1">
      <alignment horizontal="center" vertical="center" wrapText="1"/>
    </xf>
    <xf numFmtId="49" fontId="8" fillId="2" borderId="15" xfId="117" applyNumberFormat="1" applyFont="1" applyFill="1" applyBorder="1" applyAlignment="1">
      <alignment horizontal="center" vertical="center" wrapText="1"/>
    </xf>
    <xf numFmtId="49" fontId="0" fillId="2" borderId="15" xfId="117" applyNumberFormat="1" applyFont="1" applyFill="1" applyBorder="1" applyAlignment="1">
      <alignment horizontal="center" vertical="center" wrapText="1"/>
    </xf>
    <xf numFmtId="49" fontId="0" fillId="2" borderId="13" xfId="117" applyNumberFormat="1" applyFont="1" applyFill="1" applyBorder="1" applyAlignment="1">
      <alignment horizontal="center" vertical="center" wrapText="1"/>
    </xf>
    <xf numFmtId="49" fontId="0" fillId="2" borderId="0" xfId="117" applyNumberFormat="1" applyFont="1" applyFill="1" applyBorder="1" applyAlignment="1">
      <alignment horizontal="center" vertical="center" wrapText="1"/>
    </xf>
    <xf numFmtId="49" fontId="2" fillId="2" borderId="0" xfId="117" applyNumberFormat="1" applyFont="1" applyFill="1" applyBorder="1" applyAlignment="1">
      <alignment horizontal="left" vertical="center" wrapText="1"/>
    </xf>
    <xf numFmtId="49" fontId="6" fillId="3" borderId="3" xfId="117" applyNumberFormat="1" applyFont="1" applyFill="1" applyBorder="1" applyAlignment="1">
      <alignment horizontal="center" vertical="center" wrapText="1"/>
    </xf>
    <xf numFmtId="49" fontId="6" fillId="3" borderId="16" xfId="117" applyNumberFormat="1" applyFont="1" applyFill="1" applyBorder="1" applyAlignment="1">
      <alignment horizontal="center" vertical="center" wrapText="1"/>
    </xf>
    <xf numFmtId="49" fontId="6" fillId="3" borderId="4" xfId="117" applyNumberFormat="1" applyFont="1" applyFill="1" applyBorder="1" applyAlignment="1">
      <alignment horizontal="center" vertical="center" wrapText="1"/>
    </xf>
    <xf numFmtId="49" fontId="6" fillId="2" borderId="2" xfId="117" applyNumberFormat="1" applyFont="1" applyFill="1" applyBorder="1" applyAlignment="1">
      <alignment horizontal="center" vertical="center" wrapText="1"/>
    </xf>
    <xf numFmtId="49" fontId="6" fillId="2" borderId="2" xfId="117" applyNumberFormat="1" applyFont="1" applyFill="1" applyBorder="1" applyAlignment="1">
      <alignment horizontal="left" vertical="center" wrapText="1"/>
    </xf>
    <xf numFmtId="49" fontId="6" fillId="2" borderId="3" xfId="117" applyNumberFormat="1" applyFont="1" applyFill="1" applyBorder="1" applyAlignment="1">
      <alignment horizontal="left" vertical="center" wrapText="1"/>
    </xf>
    <xf numFmtId="49" fontId="9" fillId="2" borderId="3" xfId="117" applyNumberFormat="1" applyFont="1" applyFill="1" applyBorder="1" applyAlignment="1">
      <alignment horizontal="left" vertical="center" wrapText="1"/>
    </xf>
    <xf numFmtId="49" fontId="9" fillId="2" borderId="16" xfId="117" applyNumberFormat="1" applyFont="1" applyFill="1" applyBorder="1" applyAlignment="1">
      <alignment horizontal="left" vertical="center" wrapText="1"/>
    </xf>
    <xf numFmtId="49" fontId="9" fillId="2" borderId="4" xfId="117" applyNumberFormat="1" applyFont="1" applyFill="1" applyBorder="1" applyAlignment="1">
      <alignment horizontal="left" vertical="center" wrapText="1"/>
    </xf>
    <xf numFmtId="49" fontId="2" fillId="2" borderId="0" xfId="117" applyNumberFormat="1" applyFont="1" applyFill="1" applyBorder="1" applyAlignment="1">
      <alignment horizontal="center" vertical="center" wrapText="1"/>
    </xf>
    <xf numFmtId="0" fontId="2" fillId="2" borderId="0" xfId="117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left" vertical="center" wrapText="1"/>
    </xf>
    <xf numFmtId="0" fontId="0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0" fillId="0" borderId="0" xfId="117" applyFont="1" applyFill="1" applyAlignment="1">
      <alignment horizontal="left" vertical="center" wrapText="1"/>
    </xf>
    <xf numFmtId="0" fontId="1" fillId="2" borderId="0" xfId="117" applyFont="1" applyFill="1" applyAlignment="1">
      <alignment horizontal="center" vertical="center" wrapText="1"/>
    </xf>
    <xf numFmtId="49" fontId="1" fillId="2" borderId="0" xfId="117" applyNumberFormat="1" applyFill="1" applyAlignment="1">
      <alignment horizontal="left" vertical="center"/>
    </xf>
    <xf numFmtId="0" fontId="3" fillId="2" borderId="16" xfId="117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10" fillId="2" borderId="0" xfId="0" applyFont="1" applyFill="1" applyBorder="1" applyAlignment="1">
      <alignment vertical="center"/>
    </xf>
    <xf numFmtId="0" fontId="1" fillId="2" borderId="0" xfId="117" applyFill="1" applyAlignment="1">
      <alignment horizontal="left" vertical="center" wrapText="1"/>
    </xf>
    <xf numFmtId="0" fontId="0" fillId="2" borderId="0" xfId="117" applyFont="1" applyFill="1" applyAlignment="1">
      <alignment horizontal="left" vertical="center" wrapText="1"/>
    </xf>
    <xf numFmtId="0" fontId="0" fillId="2" borderId="0" xfId="117" applyFont="1" applyFill="1" applyAlignment="1">
      <alignment horizontal="center" vertical="center" wrapText="1"/>
    </xf>
    <xf numFmtId="0" fontId="1" fillId="2" borderId="0" xfId="117" applyFont="1" applyFill="1" applyAlignment="1">
      <alignment horizontal="left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vertical="center" wrapText="1"/>
    </xf>
    <xf numFmtId="0" fontId="1" fillId="2" borderId="17" xfId="117" applyFill="1" applyBorder="1" applyAlignment="1">
      <alignment vertical="center" wrapText="1"/>
    </xf>
    <xf numFmtId="0" fontId="1" fillId="2" borderId="18" xfId="117" applyFill="1" applyBorder="1" applyAlignment="1">
      <alignment vertical="center" wrapText="1"/>
    </xf>
    <xf numFmtId="0" fontId="1" fillId="2" borderId="19" xfId="117" applyFill="1" applyBorder="1" applyAlignment="1">
      <alignment vertical="center" wrapText="1"/>
    </xf>
    <xf numFmtId="0" fontId="1" fillId="2" borderId="20" xfId="117" applyFill="1" applyBorder="1" applyAlignment="1">
      <alignment vertical="center" wrapText="1"/>
    </xf>
    <xf numFmtId="0" fontId="1" fillId="2" borderId="21" xfId="117" applyFill="1" applyBorder="1" applyAlignment="1">
      <alignment vertical="center" wrapText="1"/>
    </xf>
    <xf numFmtId="0" fontId="1" fillId="2" borderId="22" xfId="117" applyFill="1" applyBorder="1" applyAlignment="1">
      <alignment vertical="center" wrapText="1"/>
    </xf>
    <xf numFmtId="0" fontId="1" fillId="2" borderId="1" xfId="117" applyFill="1" applyBorder="1" applyAlignment="1">
      <alignment vertical="center" wrapText="1"/>
    </xf>
    <xf numFmtId="0" fontId="1" fillId="2" borderId="23" xfId="117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</cellXfs>
  <cellStyles count="141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20% - Accent4" xfId="7"/>
    <cellStyle name="计算 2" xfId="8"/>
    <cellStyle name="40% - 强调文字颜色 3" xfId="9" builtinId="39"/>
    <cellStyle name="差" xfId="10" builtinId="27"/>
    <cellStyle name="千位分隔" xfId="11" builtinId="3"/>
    <cellStyle name="60% - 强调文字颜色 3" xfId="12" builtinId="40"/>
    <cellStyle name="超链接" xfId="13" builtinId="8"/>
    <cellStyle name="百分比" xfId="14" builtinId="5"/>
    <cellStyle name="已访问的超链接" xfId="15" builtinId="9"/>
    <cellStyle name="注释" xfId="16" builtinId="10"/>
    <cellStyle name="60% - 强调文字颜色 2" xfId="17" builtinId="36"/>
    <cellStyle name="标题 4" xfId="18" builtinId="19"/>
    <cellStyle name="警告文本" xfId="19" builtinId="11"/>
    <cellStyle name="标题" xfId="20" builtinId="15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Input" xfId="28"/>
    <cellStyle name="计算" xfId="29" builtinId="22"/>
    <cellStyle name="40% - 强调文字颜色 4 2" xfId="30"/>
    <cellStyle name="检查单元格" xfId="31" builtinId="23"/>
    <cellStyle name="20% - 强调文字颜色 6" xfId="32" builtinId="50"/>
    <cellStyle name="强调文字颜色 2" xfId="33" builtinId="33"/>
    <cellStyle name="链接单元格" xfId="34" builtinId="24"/>
    <cellStyle name="汇总" xfId="35" builtinId="25"/>
    <cellStyle name="好" xfId="36" builtinId="26"/>
    <cellStyle name="Heading 3" xfId="37"/>
    <cellStyle name="适中" xfId="38" builtinId="28"/>
    <cellStyle name="20% - 强调文字颜色 5" xfId="39" builtinId="46"/>
    <cellStyle name="强调文字颜色 1" xfId="40" builtinId="29"/>
    <cellStyle name="20% - 强调文字颜色 1" xfId="41" builtinId="30"/>
    <cellStyle name="20% - Accent2" xfId="42"/>
    <cellStyle name="40% - 强调文字颜色 1" xfId="43" builtinId="31"/>
    <cellStyle name="输出 2" xfId="44"/>
    <cellStyle name="20% - 强调文字颜色 2" xfId="45" builtinId="34"/>
    <cellStyle name="20% - Accent3" xfId="46"/>
    <cellStyle name="40% - 强调文字颜色 2" xfId="47" builtinId="35"/>
    <cellStyle name="强调文字颜色 3" xfId="48" builtinId="37"/>
    <cellStyle name="强调文字颜色 4" xfId="49" builtinId="41"/>
    <cellStyle name="20% - 强调文字颜色 4" xfId="50" builtinId="42"/>
    <cellStyle name="20% - Accent5" xfId="51"/>
    <cellStyle name="40% - 强调文字颜色 4" xfId="52" builtinId="43"/>
    <cellStyle name="强调文字颜色 5" xfId="53" builtinId="45"/>
    <cellStyle name="20% - Accent6" xfId="54"/>
    <cellStyle name="40% - 强调文字颜色 5" xfId="55" builtinId="47"/>
    <cellStyle name="60% - 强调文字颜色 5" xfId="56" builtinId="48"/>
    <cellStyle name="强调文字颜色 6" xfId="57" builtinId="49"/>
    <cellStyle name="适中 2" xfId="58"/>
    <cellStyle name="40% - 强调文字颜色 6" xfId="59" builtinId="51"/>
    <cellStyle name="60% - 强调文字颜色 6" xfId="60" builtinId="52"/>
    <cellStyle name="20% - Accent1" xfId="61"/>
    <cellStyle name="20% - 强调文字颜色 2 2" xfId="62"/>
    <cellStyle name="Heading 2" xfId="63"/>
    <cellStyle name="20% - 强调文字颜色 3 2" xfId="64"/>
    <cellStyle name="40% - Accent3" xfId="65"/>
    <cellStyle name="常规 3" xfId="66"/>
    <cellStyle name="20% - 强调文字颜色 4 2" xfId="67"/>
    <cellStyle name="20% - 强调文字颜色 5 2" xfId="68"/>
    <cellStyle name="20% - 强调文字颜色 6 2" xfId="69"/>
    <cellStyle name="40% - Accent1" xfId="70"/>
    <cellStyle name="40% - Accent2" xfId="71"/>
    <cellStyle name="40% - Accent4" xfId="72"/>
    <cellStyle name="警告文本 2" xfId="73"/>
    <cellStyle name="40% - Accent5" xfId="74"/>
    <cellStyle name="40% - Accent6" xfId="75"/>
    <cellStyle name="40% - 强调文字颜色 1 2" xfId="76"/>
    <cellStyle name="40% - 强调文字颜色 2 2" xfId="77"/>
    <cellStyle name="40% - 强调文字颜色 3 2" xfId="78"/>
    <cellStyle name="40% - 强调文字颜色 5 2" xfId="79"/>
    <cellStyle name="40% - 强调文字颜色 6 2" xfId="80"/>
    <cellStyle name="60% - Accent1" xfId="81"/>
    <cellStyle name="60% - Accent2" xfId="82"/>
    <cellStyle name="60% - Accent3" xfId="83"/>
    <cellStyle name="60% - Accent4" xfId="84"/>
    <cellStyle name="强调文字颜色 4 2" xfId="85"/>
    <cellStyle name="60% - Accent5" xfId="86"/>
    <cellStyle name="60% - Accent6" xfId="87"/>
    <cellStyle name="Heading 4" xfId="88"/>
    <cellStyle name="60% - 强调文字颜色 1 2" xfId="89"/>
    <cellStyle name="常规 5" xfId="90"/>
    <cellStyle name="60% - 强调文字颜色 2 2" xfId="91"/>
    <cellStyle name="60% - 强调文字颜色 3 2" xfId="92"/>
    <cellStyle name="Neutral" xfId="93"/>
    <cellStyle name="60% - 强调文字颜色 4 2" xfId="94"/>
    <cellStyle name="60% - 强调文字颜色 5 2" xfId="95"/>
    <cellStyle name="60% - 强调文字颜色 6 2" xfId="96"/>
    <cellStyle name="Accent1" xfId="97"/>
    <cellStyle name="Accent2" xfId="98"/>
    <cellStyle name="Accent3" xfId="99"/>
    <cellStyle name="Accent4" xfId="100"/>
    <cellStyle name="Accent5" xfId="101"/>
    <cellStyle name="Accent6" xfId="102"/>
    <cellStyle name="Bad" xfId="103"/>
    <cellStyle name="Calculation" xfId="104"/>
    <cellStyle name="Check Cell" xfId="105"/>
    <cellStyle name="强调文字颜色 1 2" xfId="106"/>
    <cellStyle name="Explanatory Text" xfId="107"/>
    <cellStyle name="Good" xfId="108"/>
    <cellStyle name="Heading 1" xfId="109"/>
    <cellStyle name="检查单元格 2" xfId="110"/>
    <cellStyle name="Linked Cell" xfId="111"/>
    <cellStyle name="Normal 12 2 2" xfId="112"/>
    <cellStyle name="Normal 14 3" xfId="113"/>
    <cellStyle name="Normal 2 10 10" xfId="114"/>
    <cellStyle name="Note" xfId="115"/>
    <cellStyle name="Output" xfId="116"/>
    <cellStyle name="常规 2" xfId="117"/>
    <cellStyle name="Title" xfId="118"/>
    <cellStyle name="Total" xfId="119"/>
    <cellStyle name="Warning Text" xfId="120"/>
    <cellStyle name="标题 1 2" xfId="121"/>
    <cellStyle name="标题 2 2" xfId="122"/>
    <cellStyle name="标题 3 2" xfId="123"/>
    <cellStyle name="标题 4 2" xfId="124"/>
    <cellStyle name="标题 5" xfId="125"/>
    <cellStyle name="差 2" xfId="126"/>
    <cellStyle name="常规 4" xfId="127"/>
    <cellStyle name="常规 4 2" xfId="128"/>
    <cellStyle name="常规 7" xfId="129"/>
    <cellStyle name="常规 8" xfId="130"/>
    <cellStyle name="好 2" xfId="131"/>
    <cellStyle name="汇总 2" xfId="132"/>
    <cellStyle name="解释性文本 2" xfId="133"/>
    <cellStyle name="链接单元格 2" xfId="134"/>
    <cellStyle name="强调文字颜色 2 2" xfId="135"/>
    <cellStyle name="强调文字颜色 3 2" xfId="136"/>
    <cellStyle name="强调文字颜色 5 2" xfId="137"/>
    <cellStyle name="强调文字颜色 6 2" xfId="138"/>
    <cellStyle name="输入 2" xfId="139"/>
    <cellStyle name="注释 2" xfId="14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0" Type="http://schemas.openxmlformats.org/officeDocument/2006/relationships/image" Target="../media/image20.png"/><Relationship Id="rId2" Type="http://schemas.openxmlformats.org/officeDocument/2006/relationships/image" Target="../media/image2.png"/><Relationship Id="rId19" Type="http://schemas.openxmlformats.org/officeDocument/2006/relationships/image" Target="../media/image19.png"/><Relationship Id="rId18" Type="http://schemas.openxmlformats.org/officeDocument/2006/relationships/image" Target="../media/image18.png"/><Relationship Id="rId17" Type="http://schemas.openxmlformats.org/officeDocument/2006/relationships/image" Target="../media/image17.png"/><Relationship Id="rId16" Type="http://schemas.openxmlformats.org/officeDocument/2006/relationships/image" Target="../media/image16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jpeg"/><Relationship Id="rId1" Type="http://schemas.openxmlformats.org/officeDocument/2006/relationships/image" Target="../media/image2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1</xdr:colOff>
      <xdr:row>11</xdr:row>
      <xdr:rowOff>0</xdr:rowOff>
    </xdr:from>
    <xdr:to>
      <xdr:col>12</xdr:col>
      <xdr:colOff>605119</xdr:colOff>
      <xdr:row>30</xdr:row>
      <xdr:rowOff>85725</xdr:rowOff>
    </xdr:to>
    <xdr:pic>
      <xdr:nvPicPr>
        <xdr:cNvPr id="36138" name="Picture 29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6096000" y="1990725"/>
          <a:ext cx="6690995" cy="3524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0</xdr:colOff>
      <xdr:row>11</xdr:row>
      <xdr:rowOff>0</xdr:rowOff>
    </xdr:from>
    <xdr:to>
      <xdr:col>23</xdr:col>
      <xdr:colOff>44823</xdr:colOff>
      <xdr:row>30</xdr:row>
      <xdr:rowOff>123264</xdr:rowOff>
    </xdr:to>
    <xdr:pic>
      <xdr:nvPicPr>
        <xdr:cNvPr id="36139" name="Picture 299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2963525" y="1990725"/>
          <a:ext cx="7883525" cy="356171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33</xdr:row>
      <xdr:rowOff>235324</xdr:rowOff>
    </xdr:from>
    <xdr:to>
      <xdr:col>4</xdr:col>
      <xdr:colOff>874059</xdr:colOff>
      <xdr:row>58</xdr:row>
      <xdr:rowOff>145675</xdr:rowOff>
    </xdr:to>
    <xdr:pic>
      <xdr:nvPicPr>
        <xdr:cNvPr id="36124" name="Picture 284"/>
        <xdr:cNvPicPr>
          <a:picLocks noChangeAspect="1" noChangeArrowheads="1"/>
        </xdr:cNvPicPr>
      </xdr:nvPicPr>
      <xdr:blipFill>
        <a:blip r:embed="rId3"/>
        <a:srcRect/>
        <a:stretch>
          <a:fillRect/>
        </a:stretch>
      </xdr:blipFill>
      <xdr:spPr>
        <a:xfrm>
          <a:off x="0" y="6378575"/>
          <a:ext cx="5693410" cy="45491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974912</xdr:colOff>
      <xdr:row>33</xdr:row>
      <xdr:rowOff>280146</xdr:rowOff>
    </xdr:from>
    <xdr:to>
      <xdr:col>10</xdr:col>
      <xdr:colOff>44824</xdr:colOff>
      <xdr:row>59</xdr:row>
      <xdr:rowOff>44823</xdr:rowOff>
    </xdr:to>
    <xdr:pic>
      <xdr:nvPicPr>
        <xdr:cNvPr id="36125" name="Picture 285"/>
        <xdr:cNvPicPr>
          <a:picLocks noChangeAspect="1" noChangeArrowheads="1"/>
        </xdr:cNvPicPr>
      </xdr:nvPicPr>
      <xdr:blipFill>
        <a:blip r:embed="rId4"/>
        <a:srcRect/>
        <a:stretch>
          <a:fillRect/>
        </a:stretch>
      </xdr:blipFill>
      <xdr:spPr>
        <a:xfrm>
          <a:off x="5794375" y="6423660"/>
          <a:ext cx="5746750" cy="458406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89647</xdr:colOff>
      <xdr:row>33</xdr:row>
      <xdr:rowOff>235324</xdr:rowOff>
    </xdr:from>
    <xdr:to>
      <xdr:col>17</xdr:col>
      <xdr:colOff>560294</xdr:colOff>
      <xdr:row>59</xdr:row>
      <xdr:rowOff>33618</xdr:rowOff>
    </xdr:to>
    <xdr:pic>
      <xdr:nvPicPr>
        <xdr:cNvPr id="36126" name="Picture 286"/>
        <xdr:cNvPicPr>
          <a:picLocks noChangeAspect="1" noChangeArrowheads="1"/>
        </xdr:cNvPicPr>
      </xdr:nvPicPr>
      <xdr:blipFill>
        <a:blip r:embed="rId5"/>
        <a:srcRect/>
        <a:stretch>
          <a:fillRect/>
        </a:stretch>
      </xdr:blipFill>
      <xdr:spPr>
        <a:xfrm>
          <a:off x="11586210" y="6378575"/>
          <a:ext cx="5661660" cy="46177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27</xdr:col>
      <xdr:colOff>392207</xdr:colOff>
      <xdr:row>33</xdr:row>
      <xdr:rowOff>212912</xdr:rowOff>
    </xdr:from>
    <xdr:to>
      <xdr:col>38</xdr:col>
      <xdr:colOff>439832</xdr:colOff>
      <xdr:row>58</xdr:row>
      <xdr:rowOff>93009</xdr:rowOff>
    </xdr:to>
    <xdr:pic>
      <xdr:nvPicPr>
        <xdr:cNvPr id="36127" name="Picture 287"/>
        <xdr:cNvPicPr>
          <a:picLocks noChangeAspect="1" noChangeArrowheads="1"/>
        </xdr:cNvPicPr>
      </xdr:nvPicPr>
      <xdr:blipFill>
        <a:blip r:embed="rId6"/>
        <a:srcRect/>
        <a:stretch>
          <a:fillRect/>
        </a:stretch>
      </xdr:blipFill>
      <xdr:spPr>
        <a:xfrm>
          <a:off x="23832820" y="6356350"/>
          <a:ext cx="7591425" cy="451866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17</xdr:col>
      <xdr:colOff>549088</xdr:colOff>
      <xdr:row>34</xdr:row>
      <xdr:rowOff>89647</xdr:rowOff>
    </xdr:from>
    <xdr:to>
      <xdr:col>27</xdr:col>
      <xdr:colOff>305921</xdr:colOff>
      <xdr:row>58</xdr:row>
      <xdr:rowOff>168087</xdr:rowOff>
    </xdr:to>
    <xdr:pic>
      <xdr:nvPicPr>
        <xdr:cNvPr id="36128" name="Picture 288"/>
        <xdr:cNvPicPr>
          <a:picLocks noChangeAspect="1" noChangeArrowheads="1"/>
        </xdr:cNvPicPr>
      </xdr:nvPicPr>
      <xdr:blipFill>
        <a:blip r:embed="rId7"/>
        <a:srcRect/>
        <a:stretch>
          <a:fillRect/>
        </a:stretch>
      </xdr:blipFill>
      <xdr:spPr>
        <a:xfrm>
          <a:off x="17236440" y="6528435"/>
          <a:ext cx="6510020" cy="44215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56030</xdr:colOff>
      <xdr:row>60</xdr:row>
      <xdr:rowOff>264306</xdr:rowOff>
    </xdr:from>
    <xdr:to>
      <xdr:col>2</xdr:col>
      <xdr:colOff>593912</xdr:colOff>
      <xdr:row>86</xdr:row>
      <xdr:rowOff>89646</xdr:rowOff>
    </xdr:to>
    <xdr:pic>
      <xdr:nvPicPr>
        <xdr:cNvPr id="36129" name="Picture 289"/>
        <xdr:cNvPicPr>
          <a:picLocks noChangeAspect="1" noChangeArrowheads="1"/>
        </xdr:cNvPicPr>
      </xdr:nvPicPr>
      <xdr:blipFill>
        <a:blip r:embed="rId8"/>
        <a:srcRect/>
        <a:stretch>
          <a:fillRect/>
        </a:stretch>
      </xdr:blipFill>
      <xdr:spPr>
        <a:xfrm>
          <a:off x="55880" y="11408410"/>
          <a:ext cx="2709545" cy="4721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616322</xdr:colOff>
      <xdr:row>61</xdr:row>
      <xdr:rowOff>33619</xdr:rowOff>
    </xdr:from>
    <xdr:to>
      <xdr:col>4</xdr:col>
      <xdr:colOff>705971</xdr:colOff>
      <xdr:row>85</xdr:row>
      <xdr:rowOff>154643</xdr:rowOff>
    </xdr:to>
    <xdr:pic>
      <xdr:nvPicPr>
        <xdr:cNvPr id="36130" name="Picture 290"/>
        <xdr:cNvPicPr>
          <a:picLocks noChangeAspect="1" noChangeArrowheads="1"/>
        </xdr:cNvPicPr>
      </xdr:nvPicPr>
      <xdr:blipFill>
        <a:blip r:embed="rId9"/>
        <a:srcRect/>
        <a:stretch>
          <a:fillRect/>
        </a:stretch>
      </xdr:blipFill>
      <xdr:spPr>
        <a:xfrm>
          <a:off x="2787650" y="11443970"/>
          <a:ext cx="2737485" cy="452183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728382</xdr:colOff>
      <xdr:row>61</xdr:row>
      <xdr:rowOff>78442</xdr:rowOff>
    </xdr:from>
    <xdr:to>
      <xdr:col>10</xdr:col>
      <xdr:colOff>44823</xdr:colOff>
      <xdr:row>85</xdr:row>
      <xdr:rowOff>82924</xdr:rowOff>
    </xdr:to>
    <xdr:pic>
      <xdr:nvPicPr>
        <xdr:cNvPr id="36131" name="Picture 291"/>
        <xdr:cNvPicPr>
          <a:picLocks noChangeAspect="1" noChangeArrowheads="1"/>
        </xdr:cNvPicPr>
      </xdr:nvPicPr>
      <xdr:blipFill>
        <a:blip r:embed="rId10"/>
        <a:srcRect/>
        <a:stretch>
          <a:fillRect/>
        </a:stretch>
      </xdr:blipFill>
      <xdr:spPr>
        <a:xfrm>
          <a:off x="5547995" y="11489055"/>
          <a:ext cx="5993130" cy="440499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179294</xdr:colOff>
      <xdr:row>61</xdr:row>
      <xdr:rowOff>145678</xdr:rowOff>
    </xdr:from>
    <xdr:to>
      <xdr:col>17</xdr:col>
      <xdr:colOff>672353</xdr:colOff>
      <xdr:row>85</xdr:row>
      <xdr:rowOff>156884</xdr:rowOff>
    </xdr:to>
    <xdr:pic>
      <xdr:nvPicPr>
        <xdr:cNvPr id="36132" name="Picture 292"/>
        <xdr:cNvPicPr>
          <a:picLocks noChangeAspect="1" noChangeArrowheads="1"/>
        </xdr:cNvPicPr>
      </xdr:nvPicPr>
      <xdr:blipFill>
        <a:blip r:embed="rId11"/>
        <a:srcRect/>
        <a:stretch>
          <a:fillRect/>
        </a:stretch>
      </xdr:blipFill>
      <xdr:spPr>
        <a:xfrm>
          <a:off x="11675745" y="11556365"/>
          <a:ext cx="5683885" cy="44119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18</xdr:col>
      <xdr:colOff>0</xdr:colOff>
      <xdr:row>62</xdr:row>
      <xdr:rowOff>78442</xdr:rowOff>
    </xdr:from>
    <xdr:to>
      <xdr:col>26</xdr:col>
      <xdr:colOff>627530</xdr:colOff>
      <xdr:row>85</xdr:row>
      <xdr:rowOff>100853</xdr:rowOff>
    </xdr:to>
    <xdr:pic>
      <xdr:nvPicPr>
        <xdr:cNvPr id="36133" name="Picture 293"/>
        <xdr:cNvPicPr>
          <a:picLocks noChangeAspect="1" noChangeArrowheads="1"/>
        </xdr:cNvPicPr>
      </xdr:nvPicPr>
      <xdr:blipFill>
        <a:blip r:embed="rId12"/>
        <a:srcRect/>
        <a:stretch>
          <a:fillRect/>
        </a:stretch>
      </xdr:blipFill>
      <xdr:spPr>
        <a:xfrm>
          <a:off x="17373600" y="11670030"/>
          <a:ext cx="6009005" cy="4241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27</xdr:col>
      <xdr:colOff>179294</xdr:colOff>
      <xdr:row>61</xdr:row>
      <xdr:rowOff>44825</xdr:rowOff>
    </xdr:from>
    <xdr:to>
      <xdr:col>38</xdr:col>
      <xdr:colOff>188819</xdr:colOff>
      <xdr:row>85</xdr:row>
      <xdr:rowOff>182097</xdr:rowOff>
    </xdr:to>
    <xdr:pic>
      <xdr:nvPicPr>
        <xdr:cNvPr id="36134" name="Picture 294"/>
        <xdr:cNvPicPr>
          <a:picLocks noChangeAspect="1" noChangeArrowheads="1"/>
        </xdr:cNvPicPr>
      </xdr:nvPicPr>
      <xdr:blipFill>
        <a:blip r:embed="rId13"/>
        <a:srcRect/>
        <a:stretch>
          <a:fillRect/>
        </a:stretch>
      </xdr:blipFill>
      <xdr:spPr>
        <a:xfrm>
          <a:off x="23620095" y="11455400"/>
          <a:ext cx="7553325" cy="45377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683559</xdr:colOff>
      <xdr:row>88</xdr:row>
      <xdr:rowOff>78443</xdr:rowOff>
    </xdr:from>
    <xdr:to>
      <xdr:col>9</xdr:col>
      <xdr:colOff>560294</xdr:colOff>
      <xdr:row>106</xdr:row>
      <xdr:rowOff>145676</xdr:rowOff>
    </xdr:to>
    <xdr:pic>
      <xdr:nvPicPr>
        <xdr:cNvPr id="36136" name="Picture 296"/>
        <xdr:cNvPicPr>
          <a:picLocks noChangeAspect="1" noChangeArrowheads="1"/>
        </xdr:cNvPicPr>
      </xdr:nvPicPr>
      <xdr:blipFill>
        <a:blip r:embed="rId14"/>
        <a:srcRect/>
        <a:stretch>
          <a:fillRect/>
        </a:stretch>
      </xdr:blipFill>
      <xdr:spPr>
        <a:xfrm>
          <a:off x="5502910" y="16575405"/>
          <a:ext cx="5801360" cy="41821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649941</xdr:colOff>
      <xdr:row>88</xdr:row>
      <xdr:rowOff>134471</xdr:rowOff>
    </xdr:from>
    <xdr:to>
      <xdr:col>17</xdr:col>
      <xdr:colOff>649941</xdr:colOff>
      <xdr:row>106</xdr:row>
      <xdr:rowOff>100853</xdr:rowOff>
    </xdr:to>
    <xdr:pic>
      <xdr:nvPicPr>
        <xdr:cNvPr id="36137" name="Picture 297"/>
        <xdr:cNvPicPr>
          <a:picLocks noChangeAspect="1" noChangeArrowheads="1"/>
        </xdr:cNvPicPr>
      </xdr:nvPicPr>
      <xdr:blipFill>
        <a:blip r:embed="rId15"/>
        <a:srcRect/>
        <a:stretch>
          <a:fillRect/>
        </a:stretch>
      </xdr:blipFill>
      <xdr:spPr>
        <a:xfrm>
          <a:off x="11393805" y="16631285"/>
          <a:ext cx="5943600" cy="408114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18</xdr:col>
      <xdr:colOff>44824</xdr:colOff>
      <xdr:row>89</xdr:row>
      <xdr:rowOff>56031</xdr:rowOff>
    </xdr:from>
    <xdr:to>
      <xdr:col>26</xdr:col>
      <xdr:colOff>433108</xdr:colOff>
      <xdr:row>106</xdr:row>
      <xdr:rowOff>22413</xdr:rowOff>
    </xdr:to>
    <xdr:pic>
      <xdr:nvPicPr>
        <xdr:cNvPr id="2" name="Picture 298"/>
        <xdr:cNvPicPr>
          <a:picLocks noChangeAspect="1" noChangeArrowheads="1"/>
        </xdr:cNvPicPr>
      </xdr:nvPicPr>
      <xdr:blipFill>
        <a:blip r:embed="rId16"/>
        <a:srcRect/>
        <a:stretch>
          <a:fillRect/>
        </a:stretch>
      </xdr:blipFill>
      <xdr:spPr>
        <a:xfrm>
          <a:off x="17418050" y="16781780"/>
          <a:ext cx="5770245" cy="385254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67235</xdr:colOff>
      <xdr:row>110</xdr:row>
      <xdr:rowOff>-1</xdr:rowOff>
    </xdr:from>
    <xdr:to>
      <xdr:col>12</xdr:col>
      <xdr:colOff>248210</xdr:colOff>
      <xdr:row>129</xdr:row>
      <xdr:rowOff>180975</xdr:rowOff>
    </xdr:to>
    <xdr:pic>
      <xdr:nvPicPr>
        <xdr:cNvPr id="36140" name="Picture 300"/>
        <xdr:cNvPicPr>
          <a:picLocks noChangeAspect="1" noChangeArrowheads="1"/>
        </xdr:cNvPicPr>
      </xdr:nvPicPr>
      <xdr:blipFill>
        <a:blip r:embed="rId17"/>
        <a:srcRect/>
        <a:stretch>
          <a:fillRect/>
        </a:stretch>
      </xdr:blipFill>
      <xdr:spPr>
        <a:xfrm>
          <a:off x="4886325" y="21525865"/>
          <a:ext cx="7543800" cy="45250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26</xdr:col>
      <xdr:colOff>560295</xdr:colOff>
      <xdr:row>88</xdr:row>
      <xdr:rowOff>212912</xdr:rowOff>
    </xdr:from>
    <xdr:to>
      <xdr:col>37</xdr:col>
      <xdr:colOff>646020</xdr:colOff>
      <xdr:row>106</xdr:row>
      <xdr:rowOff>78441</xdr:rowOff>
    </xdr:to>
    <xdr:pic>
      <xdr:nvPicPr>
        <xdr:cNvPr id="36141" name="Picture 301"/>
        <xdr:cNvPicPr>
          <a:picLocks noChangeAspect="1" noChangeArrowheads="1"/>
        </xdr:cNvPicPr>
      </xdr:nvPicPr>
      <xdr:blipFill>
        <a:blip r:embed="rId18"/>
        <a:srcRect/>
        <a:stretch>
          <a:fillRect/>
        </a:stretch>
      </xdr:blipFill>
      <xdr:spPr>
        <a:xfrm>
          <a:off x="23315295" y="16710025"/>
          <a:ext cx="7629525" cy="39801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89</xdr:row>
      <xdr:rowOff>134471</xdr:rowOff>
    </xdr:from>
    <xdr:to>
      <xdr:col>4</xdr:col>
      <xdr:colOff>582706</xdr:colOff>
      <xdr:row>106</xdr:row>
      <xdr:rowOff>156882</xdr:rowOff>
    </xdr:to>
    <xdr:pic>
      <xdr:nvPicPr>
        <xdr:cNvPr id="36143" name="Picture 303"/>
        <xdr:cNvPicPr>
          <a:picLocks noChangeAspect="1" noChangeArrowheads="1"/>
        </xdr:cNvPicPr>
      </xdr:nvPicPr>
      <xdr:blipFill>
        <a:blip r:embed="rId19"/>
        <a:srcRect/>
        <a:stretch>
          <a:fillRect/>
        </a:stretch>
      </xdr:blipFill>
      <xdr:spPr>
        <a:xfrm>
          <a:off x="0" y="16859885"/>
          <a:ext cx="5401945" cy="390906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390525</xdr:colOff>
      <xdr:row>9</xdr:row>
      <xdr:rowOff>104775</xdr:rowOff>
    </xdr:from>
    <xdr:to>
      <xdr:col>4</xdr:col>
      <xdr:colOff>552450</xdr:colOff>
      <xdr:row>31</xdr:row>
      <xdr:rowOff>47625</xdr:rowOff>
    </xdr:to>
    <xdr:pic>
      <xdr:nvPicPr>
        <xdr:cNvPr id="36123" name="图片 14" descr="VSIM0.bmp"/>
        <xdr:cNvPicPr>
          <a:picLocks noChangeAspect="1" noChangeArrowheads="1"/>
        </xdr:cNvPicPr>
      </xdr:nvPicPr>
      <xdr:blipFill>
        <a:blip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525" y="1733550"/>
          <a:ext cx="4981575" cy="392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28575</xdr:colOff>
      <xdr:row>12</xdr:row>
      <xdr:rowOff>95250</xdr:rowOff>
    </xdr:from>
    <xdr:to>
      <xdr:col>3</xdr:col>
      <xdr:colOff>419100</xdr:colOff>
      <xdr:row>25</xdr:row>
      <xdr:rowOff>47625</xdr:rowOff>
    </xdr:to>
    <xdr:pic>
      <xdr:nvPicPr>
        <xdr:cNvPr id="57345" name="图片 1" descr="上电过程CH1=VDD28 VS CH2=VDD18.JPG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1975" y="2447925"/>
          <a:ext cx="3067050" cy="2305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47625</xdr:colOff>
      <xdr:row>28</xdr:row>
      <xdr:rowOff>104775</xdr:rowOff>
    </xdr:from>
    <xdr:to>
      <xdr:col>4</xdr:col>
      <xdr:colOff>247650</xdr:colOff>
      <xdr:row>45</xdr:row>
      <xdr:rowOff>76200</xdr:rowOff>
    </xdr:to>
    <xdr:pic>
      <xdr:nvPicPr>
        <xdr:cNvPr id="57344" name="图片 2" descr="工作CH1=SCL3 VS CH2=SDA3_SCL3=100k.JPG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1025" y="5353050"/>
          <a:ext cx="4067175" cy="304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round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L147"/>
  <sheetViews>
    <sheetView tabSelected="1" zoomScale="85" zoomScaleNormal="85" topLeftCell="A25" workbookViewId="0">
      <selection activeCell="E30" sqref="E30"/>
    </sheetView>
  </sheetViews>
  <sheetFormatPr defaultColWidth="9" defaultRowHeight="14.25"/>
  <cols>
    <col min="1" max="1" width="11.75" style="2" customWidth="1"/>
    <col min="2" max="2" width="16.75" style="3" customWidth="1"/>
    <col min="3" max="3" width="18.375" style="2" customWidth="1"/>
    <col min="4" max="4" width="16.375" style="2" customWidth="1"/>
    <col min="5" max="6" width="16.75" style="2" customWidth="1"/>
    <col min="7" max="7" width="15.5" style="2" customWidth="1"/>
    <col min="8" max="8" width="17" style="2" customWidth="1"/>
    <col min="9" max="9" width="11.75" style="2" customWidth="1"/>
    <col min="10" max="10" width="9.875" style="2" customWidth="1"/>
    <col min="11" max="11" width="9" style="2" customWidth="1"/>
    <col min="12" max="12" width="16.125" style="2" hidden="1" customWidth="1"/>
    <col min="13" max="13" width="10.25" style="2" customWidth="1"/>
    <col min="14" max="14" width="14.625" style="2" customWidth="1"/>
    <col min="15" max="15" width="13.5" style="2" customWidth="1"/>
    <col min="16" max="16" width="11.75" style="2" customWidth="1"/>
    <col min="17" max="23" width="9" style="2"/>
    <col min="24" max="24" width="7.625" style="2" customWidth="1"/>
    <col min="25" max="16384" width="9" style="2"/>
  </cols>
  <sheetData>
    <row r="2" spans="1:4">
      <c r="A2" s="4"/>
      <c r="B2" s="78"/>
      <c r="C2" s="78"/>
      <c r="D2" s="78"/>
    </row>
    <row r="3" s="1" customFormat="1" spans="2:15">
      <c r="B3" s="65"/>
      <c r="C3" s="65"/>
      <c r="D3" s="79"/>
      <c r="E3" s="79"/>
      <c r="F3" s="80"/>
      <c r="G3" s="80"/>
      <c r="H3" s="81"/>
      <c r="I3" s="79"/>
      <c r="J3" s="80"/>
      <c r="K3" s="81"/>
      <c r="L3" s="65"/>
      <c r="M3" s="65"/>
      <c r="N3" s="65"/>
      <c r="O3" s="65"/>
    </row>
    <row r="4" customHeight="1" spans="2:15">
      <c r="B4" s="82"/>
      <c r="C4" s="83"/>
      <c r="D4" s="84"/>
      <c r="E4" s="85"/>
      <c r="F4" s="86"/>
      <c r="G4" s="86"/>
      <c r="H4" s="87"/>
      <c r="I4" s="12"/>
      <c r="J4" s="97"/>
      <c r="K4" s="13"/>
      <c r="L4" s="98"/>
      <c r="M4" s="98"/>
      <c r="N4" s="99"/>
      <c r="O4" s="99"/>
    </row>
    <row r="5" customHeight="1" spans="2:15">
      <c r="B5" s="82"/>
      <c r="C5" s="83"/>
      <c r="D5" s="84"/>
      <c r="E5" s="85"/>
      <c r="F5" s="86"/>
      <c r="G5" s="86"/>
      <c r="H5" s="87"/>
      <c r="I5" s="85"/>
      <c r="J5" s="86"/>
      <c r="K5" s="87"/>
      <c r="L5" s="98"/>
      <c r="M5" s="98"/>
      <c r="N5" s="99"/>
      <c r="O5" s="99"/>
    </row>
    <row r="6" s="2" customFormat="1" customHeight="1" spans="2:15">
      <c r="B6" s="82"/>
      <c r="C6" s="83"/>
      <c r="D6" s="84"/>
      <c r="E6" s="85"/>
      <c r="F6" s="86"/>
      <c r="G6" s="86"/>
      <c r="H6" s="87"/>
      <c r="I6" s="85"/>
      <c r="J6" s="86"/>
      <c r="K6" s="87"/>
      <c r="L6" s="98"/>
      <c r="M6" s="98"/>
      <c r="N6" s="99"/>
      <c r="O6" s="99"/>
    </row>
    <row r="7" spans="2:6">
      <c r="B7" s="88"/>
      <c r="C7" s="89"/>
      <c r="D7" s="89"/>
      <c r="E7" s="89"/>
      <c r="F7" s="89"/>
    </row>
    <row r="8" spans="1:4">
      <c r="A8" s="4" t="s">
        <v>0</v>
      </c>
      <c r="B8" s="19" t="s">
        <v>1</v>
      </c>
      <c r="C8" s="19"/>
      <c r="D8" s="19"/>
    </row>
    <row r="9" s="37" customFormat="1" spans="2:12">
      <c r="B9" s="90" t="s">
        <v>2</v>
      </c>
      <c r="C9" s="90"/>
      <c r="D9" s="90"/>
      <c r="E9" s="90"/>
      <c r="F9" s="91"/>
      <c r="G9" s="92"/>
      <c r="H9" s="93"/>
      <c r="I9" s="93"/>
      <c r="J9" s="93"/>
      <c r="K9" s="100"/>
      <c r="L9" s="100"/>
    </row>
    <row r="10" s="37" customFormat="1" spans="2:14">
      <c r="B10" s="91"/>
      <c r="C10" s="91"/>
      <c r="D10" s="91"/>
      <c r="E10" s="91"/>
      <c r="F10" s="90" t="s">
        <v>3</v>
      </c>
      <c r="G10" s="92"/>
      <c r="I10" s="93"/>
      <c r="J10" s="93"/>
      <c r="K10" s="100"/>
      <c r="L10" s="100"/>
      <c r="N10" s="37" t="s">
        <v>4</v>
      </c>
    </row>
    <row r="33" ht="27.75" customHeight="1" spans="1:11">
      <c r="A33" s="19" t="s">
        <v>5</v>
      </c>
      <c r="B33" s="19"/>
      <c r="C33" s="19"/>
      <c r="E33" s="94"/>
      <c r="F33" s="94"/>
      <c r="G33" s="94"/>
      <c r="H33" s="94"/>
      <c r="I33" s="94"/>
      <c r="J33" s="94"/>
      <c r="K33" s="94"/>
    </row>
    <row r="34" ht="23.25" customHeight="1" spans="1:27">
      <c r="A34" s="95" t="s">
        <v>6</v>
      </c>
      <c r="B34" s="95"/>
      <c r="C34" s="95"/>
      <c r="D34" s="95"/>
      <c r="E34" s="95"/>
      <c r="F34" s="38" t="s">
        <v>7</v>
      </c>
      <c r="G34" s="38"/>
      <c r="H34" s="38"/>
      <c r="I34" s="38"/>
      <c r="J34" s="38"/>
      <c r="O34" s="101"/>
      <c r="P34" s="101"/>
      <c r="S34" s="38" t="s">
        <v>8</v>
      </c>
      <c r="T34" s="38"/>
      <c r="U34" s="38"/>
      <c r="V34" s="38"/>
      <c r="W34" s="38"/>
      <c r="X34" s="38"/>
      <c r="Y34" s="38"/>
      <c r="Z34" s="38"/>
      <c r="AA34" s="38"/>
    </row>
    <row r="35" spans="2:2">
      <c r="B35" s="2"/>
    </row>
    <row r="36" spans="2:2">
      <c r="B36" s="2"/>
    </row>
    <row r="37" spans="2:2">
      <c r="B37" s="2"/>
    </row>
    <row r="38" spans="2:2">
      <c r="B38" s="2"/>
    </row>
    <row r="39" spans="2:2">
      <c r="B39" s="2"/>
    </row>
    <row r="40" spans="2:2">
      <c r="B40" s="2"/>
    </row>
    <row r="41" spans="2:2">
      <c r="B41" s="2"/>
    </row>
    <row r="42" spans="2:2">
      <c r="B42" s="2"/>
    </row>
    <row r="43" spans="2:2">
      <c r="B43" s="2"/>
    </row>
    <row r="44" spans="2:2">
      <c r="B44" s="2"/>
    </row>
    <row r="45" spans="2:2">
      <c r="B45" s="2"/>
    </row>
    <row r="46" spans="2:2">
      <c r="B46" s="2"/>
    </row>
    <row r="47" spans="2:2">
      <c r="B47" s="2"/>
    </row>
    <row r="48" spans="2:2">
      <c r="B48" s="2"/>
    </row>
    <row r="49" spans="2:2">
      <c r="B49" s="2"/>
    </row>
    <row r="50" spans="2:2">
      <c r="B50" s="2"/>
    </row>
    <row r="51" spans="2:2">
      <c r="B51" s="2"/>
    </row>
    <row r="52" spans="2:2">
      <c r="B52" s="2"/>
    </row>
    <row r="53" spans="2:2">
      <c r="B53" s="2"/>
    </row>
    <row r="54" spans="2:2">
      <c r="B54" s="2"/>
    </row>
    <row r="55" spans="2:2">
      <c r="B55" s="2"/>
    </row>
    <row r="56" spans="2:2">
      <c r="B56" s="2"/>
    </row>
    <row r="57" spans="2:2">
      <c r="B57" s="2"/>
    </row>
    <row r="58" spans="2:2">
      <c r="B58" s="2"/>
    </row>
    <row r="59" spans="2:2">
      <c r="B59" s="2"/>
    </row>
    <row r="60" spans="2:2">
      <c r="B60" s="1"/>
    </row>
    <row r="61" ht="21" customHeight="1" spans="1:38">
      <c r="A61" s="96" t="s">
        <v>9</v>
      </c>
      <c r="B61" s="96"/>
      <c r="C61" s="96"/>
      <c r="D61" s="96"/>
      <c r="E61" s="96"/>
      <c r="F61" s="38" t="s">
        <v>10</v>
      </c>
      <c r="G61" s="38"/>
      <c r="H61" s="38"/>
      <c r="I61" s="38"/>
      <c r="K61" s="38" t="s">
        <v>11</v>
      </c>
      <c r="L61" s="38"/>
      <c r="M61" s="38"/>
      <c r="N61" s="38"/>
      <c r="O61" s="38"/>
      <c r="P61" s="38"/>
      <c r="T61" s="95" t="s">
        <v>12</v>
      </c>
      <c r="U61" s="95"/>
      <c r="V61" s="95"/>
      <c r="W61" s="95"/>
      <c r="X61" s="95"/>
      <c r="AC61" s="38" t="s">
        <v>13</v>
      </c>
      <c r="AD61" s="38"/>
      <c r="AE61" s="38"/>
      <c r="AF61" s="38"/>
      <c r="AG61" s="38"/>
      <c r="AH61" s="38"/>
      <c r="AI61" s="101"/>
      <c r="AJ61" s="101"/>
      <c r="AK61" s="101"/>
      <c r="AL61" s="101"/>
    </row>
    <row r="63" spans="4:4">
      <c r="D63" s="2" t="s">
        <v>14</v>
      </c>
    </row>
    <row r="66" spans="1:2">
      <c r="A66" s="102"/>
      <c r="B66" s="102"/>
    </row>
    <row r="67" spans="1:2">
      <c r="A67" s="102"/>
      <c r="B67" s="102"/>
    </row>
    <row r="68" spans="1:2">
      <c r="A68" s="102"/>
      <c r="B68" s="102"/>
    </row>
    <row r="69" spans="1:2">
      <c r="A69" s="102"/>
      <c r="B69" s="102"/>
    </row>
    <row r="70" spans="1:2">
      <c r="A70" s="102"/>
      <c r="B70" s="102"/>
    </row>
    <row r="71" spans="1:2">
      <c r="A71" s="102"/>
      <c r="B71" s="102"/>
    </row>
    <row r="72" spans="1:2">
      <c r="A72" s="102"/>
      <c r="B72" s="102"/>
    </row>
    <row r="73" spans="1:2">
      <c r="A73" s="102"/>
      <c r="B73" s="102"/>
    </row>
    <row r="74" spans="1:2">
      <c r="A74" s="102"/>
      <c r="B74" s="102"/>
    </row>
    <row r="75" spans="1:2">
      <c r="A75" s="102"/>
      <c r="B75" s="102"/>
    </row>
    <row r="76" spans="1:2">
      <c r="A76" s="102"/>
      <c r="B76" s="102"/>
    </row>
    <row r="77" spans="1:2">
      <c r="A77" s="102"/>
      <c r="B77" s="102"/>
    </row>
    <row r="78" spans="1:2">
      <c r="A78" s="102"/>
      <c r="B78" s="102"/>
    </row>
    <row r="79" spans="1:2">
      <c r="A79" s="102"/>
      <c r="B79" s="102"/>
    </row>
    <row r="80" spans="1:2">
      <c r="A80" s="102"/>
      <c r="B80" s="102"/>
    </row>
    <row r="83" s="2" customFormat="1" spans="2:2">
      <c r="B83" s="3"/>
    </row>
    <row r="84" ht="16.5" customHeight="1" spans="2:6">
      <c r="B84" s="102"/>
      <c r="C84" s="102"/>
      <c r="D84" s="102"/>
      <c r="E84" s="102"/>
      <c r="F84" s="102"/>
    </row>
    <row r="85" s="2" customFormat="1" ht="16.5" customHeight="1" spans="2:6">
      <c r="B85" s="102"/>
      <c r="C85" s="102"/>
      <c r="D85" s="102"/>
      <c r="E85" s="102"/>
      <c r="F85" s="102"/>
    </row>
    <row r="86" ht="18" customHeight="1" spans="2:6">
      <c r="B86" s="102"/>
      <c r="C86" s="102"/>
      <c r="D86" s="102"/>
      <c r="E86" s="102"/>
      <c r="F86" s="102"/>
    </row>
    <row r="87" s="2" customFormat="1" ht="18" customHeight="1" spans="2:6">
      <c r="B87" s="102"/>
      <c r="C87" s="102"/>
      <c r="D87" s="102"/>
      <c r="E87" s="102"/>
      <c r="F87" s="102"/>
    </row>
    <row r="88" s="2" customFormat="1" ht="18" customHeight="1" spans="1:33">
      <c r="A88" s="101" t="s">
        <v>15</v>
      </c>
      <c r="B88" s="101"/>
      <c r="C88" s="101"/>
      <c r="D88" s="101"/>
      <c r="E88" s="101"/>
      <c r="F88" s="95" t="s">
        <v>16</v>
      </c>
      <c r="G88" s="103"/>
      <c r="H88" s="103"/>
      <c r="I88" s="103"/>
      <c r="M88" s="38" t="s">
        <v>17</v>
      </c>
      <c r="N88" s="38"/>
      <c r="O88" s="38"/>
      <c r="P88" s="38"/>
      <c r="Q88" s="38"/>
      <c r="T88" s="38" t="s">
        <v>18</v>
      </c>
      <c r="U88" s="38"/>
      <c r="V88" s="38"/>
      <c r="W88" s="38"/>
      <c r="X88" s="38"/>
      <c r="Y88" s="38"/>
      <c r="AC88" s="38" t="s">
        <v>19</v>
      </c>
      <c r="AD88" s="38"/>
      <c r="AE88" s="38"/>
      <c r="AF88" s="38"/>
      <c r="AG88" s="38"/>
    </row>
    <row r="89" s="2" customFormat="1" ht="18" customHeight="1" spans="2:6">
      <c r="B89" s="102"/>
      <c r="C89" s="102"/>
      <c r="D89" s="102"/>
      <c r="E89" s="102"/>
      <c r="F89" s="102"/>
    </row>
    <row r="90" s="2" customFormat="1" ht="18" customHeight="1" spans="2:6">
      <c r="B90" s="102"/>
      <c r="C90" s="102"/>
      <c r="D90" s="102"/>
      <c r="E90" s="102"/>
      <c r="F90" s="102"/>
    </row>
    <row r="91" s="2" customFormat="1" ht="18" customHeight="1" spans="2:6">
      <c r="B91" s="102"/>
      <c r="C91" s="102"/>
      <c r="D91" s="102"/>
      <c r="E91" s="102"/>
      <c r="F91" s="102"/>
    </row>
    <row r="92" s="2" customFormat="1" ht="18" customHeight="1" spans="2:6">
      <c r="B92" s="102"/>
      <c r="C92" s="102"/>
      <c r="D92" s="102"/>
      <c r="E92" s="102"/>
      <c r="F92" s="102"/>
    </row>
    <row r="93" s="2" customFormat="1" ht="18" customHeight="1" spans="2:6">
      <c r="B93" s="102"/>
      <c r="C93" s="102"/>
      <c r="D93" s="102"/>
      <c r="E93" s="102"/>
      <c r="F93" s="102"/>
    </row>
    <row r="94" s="2" customFormat="1" ht="18" customHeight="1" spans="2:6">
      <c r="B94" s="102"/>
      <c r="C94" s="102"/>
      <c r="D94" s="102"/>
      <c r="E94" s="102"/>
      <c r="F94" s="102"/>
    </row>
    <row r="95" s="2" customFormat="1" ht="18" customHeight="1" spans="2:6">
      <c r="B95" s="102"/>
      <c r="C95" s="102"/>
      <c r="D95" s="102"/>
      <c r="E95" s="102"/>
      <c r="F95" s="102"/>
    </row>
    <row r="96" s="2" customFormat="1" ht="18" customHeight="1" spans="2:6">
      <c r="B96" s="102"/>
      <c r="C96" s="102"/>
      <c r="D96" s="102"/>
      <c r="E96" s="102"/>
      <c r="F96" s="102"/>
    </row>
    <row r="97" s="2" customFormat="1" ht="18" customHeight="1" spans="2:6">
      <c r="B97" s="102"/>
      <c r="C97" s="102"/>
      <c r="D97" s="102"/>
      <c r="E97" s="102"/>
      <c r="F97" s="102"/>
    </row>
    <row r="98" s="2" customFormat="1" ht="18" customHeight="1" spans="2:6">
      <c r="B98" s="102"/>
      <c r="C98" s="102"/>
      <c r="D98" s="102"/>
      <c r="E98" s="102"/>
      <c r="F98" s="102"/>
    </row>
    <row r="99" s="2" customFormat="1" ht="18" customHeight="1" spans="2:6">
      <c r="B99" s="102"/>
      <c r="C99" s="102"/>
      <c r="D99" s="102"/>
      <c r="E99" s="102"/>
      <c r="F99" s="102"/>
    </row>
    <row r="100" s="2" customFormat="1" ht="18" customHeight="1" spans="2:6">
      <c r="B100" s="102"/>
      <c r="C100" s="102"/>
      <c r="D100" s="102"/>
      <c r="E100" s="102"/>
      <c r="F100" s="102"/>
    </row>
    <row r="101" s="2" customFormat="1" ht="18" customHeight="1" spans="2:6">
      <c r="B101" s="102"/>
      <c r="C101" s="102"/>
      <c r="D101" s="102"/>
      <c r="E101" s="102"/>
      <c r="F101" s="102"/>
    </row>
    <row r="102" s="2" customFormat="1" ht="18" customHeight="1" spans="2:6">
      <c r="B102" s="102"/>
      <c r="C102" s="102"/>
      <c r="D102" s="102"/>
      <c r="E102" s="102"/>
      <c r="F102" s="102"/>
    </row>
    <row r="103" s="2" customFormat="1" ht="18" customHeight="1" spans="2:6">
      <c r="B103" s="102"/>
      <c r="C103" s="102"/>
      <c r="D103" s="102"/>
      <c r="E103" s="102"/>
      <c r="F103" s="102"/>
    </row>
    <row r="104" s="2" customFormat="1" ht="18" customHeight="1" spans="2:6">
      <c r="B104" s="102"/>
      <c r="C104" s="102"/>
      <c r="D104" s="102"/>
      <c r="E104" s="102"/>
      <c r="F104" s="102"/>
    </row>
    <row r="105" s="2" customFormat="1" ht="18" customHeight="1" spans="2:6">
      <c r="B105" s="102"/>
      <c r="C105" s="102"/>
      <c r="D105" s="102"/>
      <c r="E105" s="102"/>
      <c r="F105" s="102"/>
    </row>
    <row r="106" s="2" customFormat="1" ht="18" customHeight="1" spans="2:6">
      <c r="B106" s="102"/>
      <c r="C106" s="102"/>
      <c r="D106" s="102"/>
      <c r="E106" s="102"/>
      <c r="F106" s="102"/>
    </row>
    <row r="107" s="2" customFormat="1" ht="18" customHeight="1" spans="2:6">
      <c r="B107" s="102"/>
      <c r="C107" s="102"/>
      <c r="D107" s="102"/>
      <c r="E107" s="102"/>
      <c r="F107" s="102"/>
    </row>
    <row r="108" s="2" customFormat="1" ht="18" customHeight="1" spans="2:6">
      <c r="B108" s="102"/>
      <c r="C108" s="102"/>
      <c r="D108" s="102"/>
      <c r="E108" s="102"/>
      <c r="F108" s="102"/>
    </row>
    <row r="109" s="2" customFormat="1" ht="18" customHeight="1" spans="2:17">
      <c r="B109" s="102"/>
      <c r="C109" s="102"/>
      <c r="D109" s="102"/>
      <c r="E109" s="102"/>
      <c r="F109" s="104" t="s">
        <v>20</v>
      </c>
      <c r="P109" s="38"/>
      <c r="Q109" s="38"/>
    </row>
    <row r="110" s="2" customFormat="1" ht="18" customHeight="1" spans="2:6">
      <c r="B110" s="102"/>
      <c r="C110" s="102"/>
      <c r="D110" s="102"/>
      <c r="E110" s="102"/>
      <c r="F110" s="102"/>
    </row>
    <row r="111" s="2" customFormat="1" ht="18" customHeight="1" spans="2:6">
      <c r="B111" s="102"/>
      <c r="C111" s="102"/>
      <c r="D111" s="102"/>
      <c r="E111" s="102"/>
      <c r="F111" s="102"/>
    </row>
    <row r="112" s="2" customFormat="1" ht="18" customHeight="1" spans="2:6">
      <c r="B112" s="102"/>
      <c r="C112" s="102"/>
      <c r="D112" s="102"/>
      <c r="E112" s="102"/>
      <c r="F112" s="102"/>
    </row>
    <row r="113" s="2" customFormat="1" ht="18" customHeight="1" spans="2:6">
      <c r="B113" s="102"/>
      <c r="C113" s="102"/>
      <c r="D113" s="102"/>
      <c r="E113" s="102"/>
      <c r="F113" s="102"/>
    </row>
    <row r="114" s="2" customFormat="1" ht="18" customHeight="1" spans="2:6">
      <c r="B114" s="102"/>
      <c r="C114" s="102"/>
      <c r="D114" s="102"/>
      <c r="E114" s="102"/>
      <c r="F114" s="102"/>
    </row>
    <row r="115" s="2" customFormat="1" ht="18" customHeight="1" spans="2:6">
      <c r="B115" s="102"/>
      <c r="C115" s="102"/>
      <c r="D115" s="102"/>
      <c r="E115" s="102"/>
      <c r="F115" s="102"/>
    </row>
    <row r="116" s="2" customFormat="1" ht="18" customHeight="1" spans="2:6">
      <c r="B116" s="102"/>
      <c r="C116" s="102"/>
      <c r="D116" s="102"/>
      <c r="E116" s="102"/>
      <c r="F116" s="102"/>
    </row>
    <row r="117" s="2" customFormat="1" ht="18" customHeight="1" spans="2:6">
      <c r="B117" s="102"/>
      <c r="C117" s="102"/>
      <c r="D117" s="102"/>
      <c r="E117" s="102"/>
      <c r="F117" s="102"/>
    </row>
    <row r="118" s="2" customFormat="1" ht="18" customHeight="1" spans="2:6">
      <c r="B118" s="102"/>
      <c r="C118" s="102"/>
      <c r="D118" s="102"/>
      <c r="E118" s="102"/>
      <c r="F118" s="102"/>
    </row>
    <row r="119" s="2" customFormat="1" ht="18" customHeight="1" spans="2:6">
      <c r="B119" s="102"/>
      <c r="C119" s="102"/>
      <c r="D119" s="102"/>
      <c r="E119" s="102"/>
      <c r="F119" s="102"/>
    </row>
    <row r="120" s="2" customFormat="1" ht="18" customHeight="1" spans="2:6">
      <c r="B120" s="102"/>
      <c r="C120" s="102"/>
      <c r="D120" s="102"/>
      <c r="E120" s="102"/>
      <c r="F120" s="102"/>
    </row>
    <row r="121" s="2" customFormat="1" ht="18" customHeight="1" spans="2:6">
      <c r="B121" s="102"/>
      <c r="C121" s="102"/>
      <c r="D121" s="102"/>
      <c r="E121" s="102"/>
      <c r="F121" s="102"/>
    </row>
    <row r="122" s="2" customFormat="1" ht="18" customHeight="1" spans="2:6">
      <c r="B122" s="102"/>
      <c r="C122" s="102"/>
      <c r="D122" s="102"/>
      <c r="E122" s="102"/>
      <c r="F122" s="102"/>
    </row>
    <row r="123" s="2" customFormat="1" ht="18" customHeight="1" spans="2:6">
      <c r="B123" s="102"/>
      <c r="C123" s="102"/>
      <c r="D123" s="102"/>
      <c r="E123" s="102"/>
      <c r="F123" s="102"/>
    </row>
    <row r="124" s="2" customFormat="1" ht="18" customHeight="1" spans="2:6">
      <c r="B124" s="102"/>
      <c r="C124" s="102"/>
      <c r="D124" s="102"/>
      <c r="E124" s="102"/>
      <c r="F124" s="102"/>
    </row>
    <row r="125" s="2" customFormat="1" ht="18" customHeight="1" spans="2:6">
      <c r="B125" s="102"/>
      <c r="C125" s="102"/>
      <c r="D125" s="102"/>
      <c r="E125" s="102"/>
      <c r="F125" s="102"/>
    </row>
    <row r="126" s="2" customFormat="1" ht="18" customHeight="1" spans="2:6">
      <c r="B126" s="102"/>
      <c r="C126" s="102"/>
      <c r="D126" s="102"/>
      <c r="E126" s="102"/>
      <c r="F126" s="102"/>
    </row>
    <row r="127" s="2" customFormat="1" ht="18" customHeight="1" spans="2:6">
      <c r="B127" s="102"/>
      <c r="C127" s="102"/>
      <c r="D127" s="102"/>
      <c r="E127" s="102"/>
      <c r="F127" s="102"/>
    </row>
    <row r="128" s="2" customFormat="1" ht="18" customHeight="1" spans="2:6">
      <c r="B128" s="102"/>
      <c r="C128" s="102"/>
      <c r="D128" s="102"/>
      <c r="E128" s="102"/>
      <c r="F128" s="102"/>
    </row>
    <row r="129" s="2" customFormat="1" ht="18" customHeight="1" spans="2:6">
      <c r="B129" s="102"/>
      <c r="C129" s="102"/>
      <c r="D129" s="102"/>
      <c r="E129" s="102"/>
      <c r="F129" s="102"/>
    </row>
    <row r="130" s="2" customFormat="1" ht="18" customHeight="1" spans="2:6">
      <c r="B130" s="102"/>
      <c r="C130" s="102"/>
      <c r="D130" s="102"/>
      <c r="E130" s="102"/>
      <c r="F130" s="102"/>
    </row>
    <row r="131" s="2" customFormat="1" ht="18" customHeight="1" spans="2:6">
      <c r="B131" s="102"/>
      <c r="C131" s="102"/>
      <c r="D131" s="102"/>
      <c r="E131" s="102"/>
      <c r="F131" s="102"/>
    </row>
    <row r="132" spans="2:2">
      <c r="B132" s="3" t="s">
        <v>21</v>
      </c>
    </row>
    <row r="134" spans="2:2">
      <c r="B134" s="20"/>
    </row>
    <row r="136" ht="15.75" customHeight="1" spans="2:12">
      <c r="B136" s="105"/>
      <c r="C136" s="106"/>
      <c r="D136" s="106"/>
      <c r="E136" s="107"/>
      <c r="F136" s="108"/>
      <c r="G136" s="108"/>
      <c r="H136" s="109"/>
      <c r="L136" s="115"/>
    </row>
    <row r="137" spans="2:12">
      <c r="B137" s="105"/>
      <c r="C137" s="106"/>
      <c r="D137" s="106"/>
      <c r="E137" s="110"/>
      <c r="F137" s="37"/>
      <c r="G137" s="37"/>
      <c r="H137" s="111"/>
      <c r="L137" s="115"/>
    </row>
    <row r="138" spans="2:12">
      <c r="B138" s="105"/>
      <c r="C138" s="106"/>
      <c r="D138" s="106"/>
      <c r="E138" s="110"/>
      <c r="F138" s="37"/>
      <c r="G138" s="37"/>
      <c r="H138" s="111"/>
      <c r="L138" s="115"/>
    </row>
    <row r="139" spans="2:12">
      <c r="B139" s="105"/>
      <c r="C139" s="106"/>
      <c r="D139" s="106"/>
      <c r="E139" s="110"/>
      <c r="F139" s="37"/>
      <c r="G139" s="37"/>
      <c r="H139" s="111"/>
      <c r="L139" s="115"/>
    </row>
    <row r="140" spans="2:12">
      <c r="B140" s="105"/>
      <c r="C140" s="106"/>
      <c r="D140" s="106"/>
      <c r="E140" s="110"/>
      <c r="F140" s="37"/>
      <c r="G140" s="37"/>
      <c r="H140" s="111"/>
      <c r="L140" s="115"/>
    </row>
    <row r="141" spans="2:12">
      <c r="B141" s="105"/>
      <c r="C141" s="106"/>
      <c r="D141" s="106"/>
      <c r="E141" s="110"/>
      <c r="F141" s="37"/>
      <c r="G141" s="37"/>
      <c r="H141" s="111"/>
      <c r="L141" s="115"/>
    </row>
    <row r="142" spans="2:12">
      <c r="B142" s="105"/>
      <c r="C142" s="106"/>
      <c r="D142" s="106"/>
      <c r="E142" s="110"/>
      <c r="F142" s="37"/>
      <c r="G142" s="37"/>
      <c r="H142" s="111"/>
      <c r="L142" s="115"/>
    </row>
    <row r="143" spans="2:12">
      <c r="B143" s="105"/>
      <c r="C143" s="106"/>
      <c r="D143" s="106"/>
      <c r="E143" s="110"/>
      <c r="F143" s="37"/>
      <c r="G143" s="37"/>
      <c r="H143" s="111"/>
      <c r="L143" s="115"/>
    </row>
    <row r="144" spans="2:12">
      <c r="B144" s="105"/>
      <c r="C144" s="106"/>
      <c r="D144" s="106"/>
      <c r="E144" s="110"/>
      <c r="F144" s="37"/>
      <c r="G144" s="37"/>
      <c r="H144" s="111"/>
      <c r="L144" s="115"/>
    </row>
    <row r="145" spans="2:12">
      <c r="B145" s="105"/>
      <c r="C145" s="106"/>
      <c r="D145" s="106"/>
      <c r="E145" s="110"/>
      <c r="F145" s="37"/>
      <c r="G145" s="37"/>
      <c r="H145" s="111"/>
      <c r="L145" s="115"/>
    </row>
    <row r="146" spans="2:12">
      <c r="B146" s="105"/>
      <c r="C146" s="106"/>
      <c r="D146" s="106"/>
      <c r="E146" s="110"/>
      <c r="F146" s="37"/>
      <c r="G146" s="37"/>
      <c r="H146" s="111"/>
      <c r="L146" s="115"/>
    </row>
    <row r="147" spans="2:12">
      <c r="B147" s="105"/>
      <c r="C147" s="106"/>
      <c r="D147" s="106"/>
      <c r="E147" s="112"/>
      <c r="F147" s="113"/>
      <c r="G147" s="113"/>
      <c r="H147" s="114"/>
      <c r="L147" s="115"/>
    </row>
  </sheetData>
  <mergeCells count="33">
    <mergeCell ref="B2:C2"/>
    <mergeCell ref="E3:H3"/>
    <mergeCell ref="I3:K3"/>
    <mergeCell ref="E4:H4"/>
    <mergeCell ref="I4:K4"/>
    <mergeCell ref="E5:H5"/>
    <mergeCell ref="I5:K5"/>
    <mergeCell ref="E6:H6"/>
    <mergeCell ref="I6:K6"/>
    <mergeCell ref="B8:C8"/>
    <mergeCell ref="A33:B33"/>
    <mergeCell ref="E33:K33"/>
    <mergeCell ref="A34:E34"/>
    <mergeCell ref="F34:J34"/>
    <mergeCell ref="O34:P34"/>
    <mergeCell ref="S34:AA34"/>
    <mergeCell ref="A61:E61"/>
    <mergeCell ref="F61:I61"/>
    <mergeCell ref="K61:P61"/>
    <mergeCell ref="T61:X61"/>
    <mergeCell ref="AC61:AH61"/>
    <mergeCell ref="B84:E84"/>
    <mergeCell ref="A88:E88"/>
    <mergeCell ref="F88:I88"/>
    <mergeCell ref="M88:Q88"/>
    <mergeCell ref="T88:Y88"/>
    <mergeCell ref="AC88:AG88"/>
    <mergeCell ref="P109:Q109"/>
    <mergeCell ref="B136:B147"/>
    <mergeCell ref="C136:C147"/>
    <mergeCell ref="D136:D147"/>
    <mergeCell ref="A66:B80"/>
    <mergeCell ref="E136:H147"/>
  </mergeCells>
  <dataValidations count="2">
    <dataValidation type="list" allowBlank="1" showInputMessage="1" showErrorMessage="1" sqref="L4:L6">
      <formula1>"Yes,No"</formula1>
    </dataValidation>
    <dataValidation type="list" allowBlank="1" showInputMessage="1" showErrorMessage="1" sqref="M4:M6">
      <formula1>"Pass,Fail,NA,NT"</formula1>
    </dataValidation>
  </dataValidations>
  <pageMargins left="0.697916666666667" right="0.697916666666667" top="0.75" bottom="0.75" header="0.3" footer="0.3"/>
  <pageSetup paperSize="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K41"/>
  <sheetViews>
    <sheetView topLeftCell="A19" workbookViewId="0">
      <selection activeCell="I27" sqref="I27"/>
    </sheetView>
  </sheetViews>
  <sheetFormatPr defaultColWidth="9" defaultRowHeight="14.25"/>
  <cols>
    <col min="1" max="1" width="7" style="2" customWidth="1"/>
    <col min="2" max="2" width="15.625" style="3" customWidth="1"/>
    <col min="3" max="3" width="19.875" style="2" customWidth="1"/>
    <col min="4" max="4" width="23.25" style="2" customWidth="1"/>
    <col min="5" max="5" width="23.875" style="2" customWidth="1"/>
    <col min="6" max="7" width="23.625" style="2" customWidth="1"/>
    <col min="8" max="8" width="20.625" style="2" customWidth="1"/>
    <col min="9" max="9" width="21.25" style="2" customWidth="1"/>
    <col min="10" max="10" width="15" style="2" customWidth="1"/>
    <col min="11" max="11" width="6" style="2" customWidth="1"/>
    <col min="12" max="16384" width="9" style="2"/>
  </cols>
  <sheetData>
    <row r="3" spans="1:3">
      <c r="A3" s="4" t="s">
        <v>22</v>
      </c>
      <c r="B3" s="5" t="s">
        <v>23</v>
      </c>
      <c r="C3" s="5"/>
    </row>
    <row r="4" s="1" customFormat="1" spans="2:11">
      <c r="B4" s="39" t="s">
        <v>24</v>
      </c>
      <c r="C4" s="7" t="s">
        <v>25</v>
      </c>
      <c r="D4" s="8" t="s">
        <v>26</v>
      </c>
      <c r="E4" s="9"/>
      <c r="F4" s="8" t="s">
        <v>27</v>
      </c>
      <c r="G4" s="9"/>
      <c r="H4" s="7" t="s">
        <v>28</v>
      </c>
      <c r="I4" s="7" t="s">
        <v>29</v>
      </c>
      <c r="J4" s="6" t="s">
        <v>30</v>
      </c>
      <c r="K4" s="6" t="s">
        <v>31</v>
      </c>
    </row>
    <row r="5" s="35" customFormat="1" spans="2:11">
      <c r="B5" s="40" t="s">
        <v>32</v>
      </c>
      <c r="C5" s="41" t="s">
        <v>33</v>
      </c>
      <c r="D5" s="42" t="s">
        <v>34</v>
      </c>
      <c r="E5" s="43"/>
      <c r="F5" s="42" t="s">
        <v>35</v>
      </c>
      <c r="G5" s="43"/>
      <c r="H5" s="44"/>
      <c r="I5" s="44"/>
      <c r="J5" s="44"/>
      <c r="K5" s="44"/>
    </row>
    <row r="6" ht="50.25" customHeight="1" spans="2:11">
      <c r="B6" s="45" t="s">
        <v>36</v>
      </c>
      <c r="C6" s="41" t="s">
        <v>37</v>
      </c>
      <c r="D6" s="46" t="s">
        <v>38</v>
      </c>
      <c r="E6" s="47"/>
      <c r="F6" s="46" t="s">
        <v>39</v>
      </c>
      <c r="G6" s="47"/>
      <c r="H6" s="44"/>
      <c r="I6" s="44"/>
      <c r="J6" s="44"/>
      <c r="K6" s="44"/>
    </row>
    <row r="7" s="36" customFormat="1" spans="2:9">
      <c r="B7" s="48"/>
      <c r="C7" s="49"/>
      <c r="D7" s="49"/>
      <c r="E7" s="49"/>
      <c r="F7" s="49"/>
      <c r="G7" s="49"/>
      <c r="H7" s="49"/>
      <c r="I7" s="49"/>
    </row>
    <row r="8" s="37" customFormat="1" spans="2:3">
      <c r="B8" s="50"/>
      <c r="C8" s="51"/>
    </row>
    <row r="9" spans="1:3">
      <c r="A9" s="2" t="s">
        <v>0</v>
      </c>
      <c r="B9" s="19" t="s">
        <v>40</v>
      </c>
      <c r="C9" s="19"/>
    </row>
    <row r="10" spans="2:5">
      <c r="B10" s="52" t="s">
        <v>41</v>
      </c>
      <c r="C10" s="53" t="s">
        <v>42</v>
      </c>
      <c r="D10" s="53" t="s">
        <v>43</v>
      </c>
      <c r="E10" s="53" t="s">
        <v>44</v>
      </c>
    </row>
    <row r="11" spans="2:5">
      <c r="B11" s="54"/>
      <c r="C11" s="55"/>
      <c r="D11" s="56"/>
      <c r="E11" s="57"/>
    </row>
    <row r="12" spans="2:5">
      <c r="B12" s="58"/>
      <c r="C12" s="59"/>
      <c r="D12" s="57"/>
      <c r="E12" s="57"/>
    </row>
    <row r="14" spans="2:5">
      <c r="B14" s="52" t="s">
        <v>45</v>
      </c>
      <c r="C14" s="53" t="s">
        <v>42</v>
      </c>
      <c r="D14" s="53" t="s">
        <v>43</v>
      </c>
      <c r="E14" s="53" t="s">
        <v>44</v>
      </c>
    </row>
    <row r="15" spans="2:5">
      <c r="B15" s="54"/>
      <c r="C15" s="55"/>
      <c r="D15" s="56"/>
      <c r="E15" s="57"/>
    </row>
    <row r="16" spans="2:5">
      <c r="B16" s="58"/>
      <c r="C16" s="59"/>
      <c r="D16" s="57"/>
      <c r="E16" s="57"/>
    </row>
    <row r="18" ht="13.5" customHeight="1"/>
    <row r="19" spans="2:5">
      <c r="B19" s="52" t="s">
        <v>46</v>
      </c>
      <c r="C19" s="53" t="s">
        <v>42</v>
      </c>
      <c r="D19" s="53" t="s">
        <v>43</v>
      </c>
      <c r="E19" s="53" t="s">
        <v>44</v>
      </c>
    </row>
    <row r="20" spans="2:5">
      <c r="B20" s="54"/>
      <c r="C20" s="55"/>
      <c r="D20" s="56"/>
      <c r="E20" s="57"/>
    </row>
    <row r="21" spans="2:5">
      <c r="B21" s="58"/>
      <c r="C21" s="59"/>
      <c r="D21" s="57"/>
      <c r="E21" s="57"/>
    </row>
    <row r="23" spans="2:5">
      <c r="B23" s="60"/>
      <c r="C23" s="37"/>
      <c r="D23" s="37"/>
      <c r="E23" s="37"/>
    </row>
    <row r="24" spans="1:3">
      <c r="A24" s="4" t="s">
        <v>47</v>
      </c>
      <c r="B24" s="19" t="s">
        <v>48</v>
      </c>
      <c r="C24" s="19"/>
    </row>
    <row r="25" s="38" customFormat="1" spans="2:10">
      <c r="B25" s="61"/>
      <c r="C25" s="62"/>
      <c r="D25" s="62"/>
      <c r="E25" s="62"/>
      <c r="F25" s="62"/>
      <c r="G25" s="62"/>
      <c r="H25" s="62"/>
      <c r="I25" s="62"/>
      <c r="J25" s="62"/>
    </row>
    <row r="26" spans="2:4">
      <c r="B26" s="63" t="s">
        <v>49</v>
      </c>
      <c r="C26" s="64"/>
      <c r="D26" s="64"/>
    </row>
    <row r="27" spans="2:5">
      <c r="B27" s="65" t="s">
        <v>50</v>
      </c>
      <c r="C27" s="65" t="s">
        <v>51</v>
      </c>
      <c r="D27" s="65"/>
      <c r="E27" s="65"/>
    </row>
    <row r="28" spans="2:5">
      <c r="B28" s="66" t="s">
        <v>52</v>
      </c>
      <c r="C28" s="67" t="s">
        <v>53</v>
      </c>
      <c r="D28" s="67"/>
      <c r="E28" s="67"/>
    </row>
    <row r="29" spans="2:5">
      <c r="B29" s="66" t="s">
        <v>54</v>
      </c>
      <c r="C29" s="68"/>
      <c r="D29" s="68"/>
      <c r="E29" s="68"/>
    </row>
    <row r="31" s="4" customFormat="1" spans="2:4">
      <c r="B31" s="63" t="s">
        <v>55</v>
      </c>
      <c r="C31" s="69"/>
      <c r="D31" s="69"/>
    </row>
    <row r="32" spans="2:7">
      <c r="B32" s="65" t="s">
        <v>50</v>
      </c>
      <c r="C32" s="65" t="s">
        <v>56</v>
      </c>
      <c r="D32" s="65"/>
      <c r="E32" s="65" t="s">
        <v>57</v>
      </c>
      <c r="F32" s="65" t="s">
        <v>58</v>
      </c>
      <c r="G32" s="65" t="s">
        <v>59</v>
      </c>
    </row>
    <row r="33" spans="2:7">
      <c r="B33" s="70" t="s">
        <v>52</v>
      </c>
      <c r="C33" s="71" t="s">
        <v>60</v>
      </c>
      <c r="D33" s="72" t="s">
        <v>61</v>
      </c>
      <c r="E33" s="67" t="s">
        <v>62</v>
      </c>
      <c r="F33" s="67"/>
      <c r="G33" s="67"/>
    </row>
    <row r="34" spans="2:7">
      <c r="B34" s="73"/>
      <c r="C34" s="74"/>
      <c r="D34" s="75"/>
      <c r="E34" s="67" t="s">
        <v>63</v>
      </c>
      <c r="F34" s="67"/>
      <c r="G34" s="67"/>
    </row>
    <row r="35" spans="2:7">
      <c r="B35" s="73"/>
      <c r="C35" s="74"/>
      <c r="D35" s="75"/>
      <c r="E35" s="67" t="s">
        <v>64</v>
      </c>
      <c r="F35" s="67"/>
      <c r="G35" s="67"/>
    </row>
    <row r="36" spans="2:7">
      <c r="B36" s="73"/>
      <c r="C36" s="74"/>
      <c r="D36" s="75"/>
      <c r="E36" s="67" t="s">
        <v>65</v>
      </c>
      <c r="F36" s="67"/>
      <c r="G36" s="67"/>
    </row>
    <row r="37" spans="2:7">
      <c r="B37" s="73"/>
      <c r="C37" s="74"/>
      <c r="D37" s="75"/>
      <c r="E37" s="67" t="s">
        <v>66</v>
      </c>
      <c r="F37" s="67"/>
      <c r="G37" s="67"/>
    </row>
    <row r="38" spans="2:7">
      <c r="B38" s="73"/>
      <c r="C38" s="74"/>
      <c r="D38" s="75"/>
      <c r="E38" s="67" t="s">
        <v>67</v>
      </c>
      <c r="F38" s="67"/>
      <c r="G38" s="67"/>
    </row>
    <row r="39" spans="2:7">
      <c r="B39" s="73"/>
      <c r="C39" s="74"/>
      <c r="D39" s="75"/>
      <c r="E39" s="67" t="s">
        <v>68</v>
      </c>
      <c r="F39" s="67"/>
      <c r="G39" s="67"/>
    </row>
    <row r="40" spans="2:7">
      <c r="B40" s="66" t="s">
        <v>54</v>
      </c>
      <c r="C40" s="68"/>
      <c r="D40" s="76"/>
      <c r="E40" s="68" t="s">
        <v>54</v>
      </c>
      <c r="F40" s="68"/>
      <c r="G40" s="68"/>
    </row>
    <row r="41" spans="2:7">
      <c r="B41" s="61"/>
      <c r="C41" s="62"/>
      <c r="D41" s="77"/>
      <c r="E41" s="62"/>
      <c r="F41" s="62"/>
      <c r="G41" s="62"/>
    </row>
  </sheetData>
  <mergeCells count="23">
    <mergeCell ref="B3:C3"/>
    <mergeCell ref="D4:E4"/>
    <mergeCell ref="F4:G4"/>
    <mergeCell ref="D5:E5"/>
    <mergeCell ref="F5:G5"/>
    <mergeCell ref="D6:E6"/>
    <mergeCell ref="F6:G6"/>
    <mergeCell ref="B9:C9"/>
    <mergeCell ref="B24:C24"/>
    <mergeCell ref="B26:D26"/>
    <mergeCell ref="C27:E27"/>
    <mergeCell ref="C28:E28"/>
    <mergeCell ref="C29:E29"/>
    <mergeCell ref="B31:D31"/>
    <mergeCell ref="B10:B12"/>
    <mergeCell ref="B14:B16"/>
    <mergeCell ref="B19:B21"/>
    <mergeCell ref="B33:B39"/>
    <mergeCell ref="C11:C12"/>
    <mergeCell ref="C15:C16"/>
    <mergeCell ref="C20:C21"/>
    <mergeCell ref="C33:C39"/>
    <mergeCell ref="D33:D40"/>
  </mergeCells>
  <dataValidations count="3">
    <dataValidation type="list" allowBlank="1" showInputMessage="1" showErrorMessage="1" sqref="F7 H5:H6">
      <formula1>"YES,NO"</formula1>
    </dataValidation>
    <dataValidation type="list" allowBlank="1" showInputMessage="1" showErrorMessage="1" sqref="G7">
      <formula1>"PASS,FAIL"</formula1>
    </dataValidation>
    <dataValidation type="list" allowBlank="1" showInputMessage="1" showErrorMessage="1" sqref="I5:I6">
      <formula1>"Pass,Fail,NA,NT"</formula1>
    </dataValidation>
  </dataValidations>
  <pageMargins left="0.747916666666667" right="0.747916666666667" top="0.984027777777778" bottom="0.984027777777778" header="0.510416666666667" footer="0.510416666666667"/>
  <pageSetup paperSize="9" orientation="portrait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119"/>
  <sheetViews>
    <sheetView topLeftCell="A16" workbookViewId="0">
      <selection activeCell="H30" sqref="H30"/>
    </sheetView>
  </sheetViews>
  <sheetFormatPr defaultColWidth="9" defaultRowHeight="14.25"/>
  <cols>
    <col min="1" max="1" width="7" style="2" customWidth="1"/>
    <col min="2" max="2" width="15.625" style="3" customWidth="1"/>
    <col min="3" max="3" width="19.5" style="2" customWidth="1"/>
    <col min="4" max="11" width="15.625" style="2" customWidth="1"/>
    <col min="12" max="16384" width="9" style="2"/>
  </cols>
  <sheetData>
    <row r="2" spans="1:3">
      <c r="A2" s="4" t="s">
        <v>22</v>
      </c>
      <c r="B2" s="5" t="s">
        <v>23</v>
      </c>
      <c r="C2" s="5"/>
    </row>
    <row r="3" s="1" customFormat="1" spans="2:11">
      <c r="B3" s="6" t="s">
        <v>24</v>
      </c>
      <c r="C3" s="7" t="s">
        <v>25</v>
      </c>
      <c r="D3" s="8" t="s">
        <v>26</v>
      </c>
      <c r="E3" s="9"/>
      <c r="F3" s="8" t="s">
        <v>27</v>
      </c>
      <c r="G3" s="9"/>
      <c r="H3" s="7" t="s">
        <v>28</v>
      </c>
      <c r="I3" s="7" t="s">
        <v>29</v>
      </c>
      <c r="J3" s="6" t="s">
        <v>30</v>
      </c>
      <c r="K3" s="6" t="s">
        <v>31</v>
      </c>
    </row>
    <row r="4" s="1" customFormat="1" spans="2:11">
      <c r="B4" s="10" t="s">
        <v>32</v>
      </c>
      <c r="C4" s="11" t="s">
        <v>69</v>
      </c>
      <c r="D4" s="12" t="s">
        <v>70</v>
      </c>
      <c r="E4" s="13"/>
      <c r="F4" s="12" t="s">
        <v>71</v>
      </c>
      <c r="G4" s="13"/>
      <c r="H4" s="11"/>
      <c r="I4" s="11"/>
      <c r="J4" s="10"/>
      <c r="K4" s="10"/>
    </row>
    <row r="5" spans="2:11">
      <c r="B5" s="14" t="s">
        <v>36</v>
      </c>
      <c r="C5" s="15" t="s">
        <v>72</v>
      </c>
      <c r="D5" s="12" t="s">
        <v>73</v>
      </c>
      <c r="E5" s="13"/>
      <c r="F5" s="12" t="s">
        <v>71</v>
      </c>
      <c r="G5" s="13"/>
      <c r="H5" s="16"/>
      <c r="I5" s="16"/>
      <c r="J5" s="16"/>
      <c r="K5" s="16"/>
    </row>
    <row r="6" spans="2:11">
      <c r="B6" s="14" t="s">
        <v>74</v>
      </c>
      <c r="C6" s="15" t="s">
        <v>75</v>
      </c>
      <c r="D6" s="12" t="s">
        <v>76</v>
      </c>
      <c r="E6" s="13"/>
      <c r="F6" s="12" t="s">
        <v>77</v>
      </c>
      <c r="G6" s="13"/>
      <c r="H6" s="16"/>
      <c r="I6" s="16"/>
      <c r="J6" s="16"/>
      <c r="K6" s="16"/>
    </row>
    <row r="7" spans="2:11">
      <c r="B7" s="14" t="s">
        <v>78</v>
      </c>
      <c r="C7" s="15" t="s">
        <v>79</v>
      </c>
      <c r="D7" s="12" t="s">
        <v>80</v>
      </c>
      <c r="E7" s="13"/>
      <c r="F7" s="12" t="s">
        <v>81</v>
      </c>
      <c r="G7" s="13"/>
      <c r="H7" s="16"/>
      <c r="I7" s="16"/>
      <c r="J7" s="16"/>
      <c r="K7" s="16"/>
    </row>
    <row r="8" spans="2:11">
      <c r="B8" s="14" t="s">
        <v>82</v>
      </c>
      <c r="C8" s="15" t="s">
        <v>83</v>
      </c>
      <c r="D8" s="17" t="s">
        <v>84</v>
      </c>
      <c r="E8" s="18"/>
      <c r="F8" s="12" t="s">
        <v>85</v>
      </c>
      <c r="G8" s="13"/>
      <c r="H8" s="16"/>
      <c r="I8" s="16"/>
      <c r="J8" s="16"/>
      <c r="K8" s="16"/>
    </row>
    <row r="11" spans="1:5">
      <c r="A11" s="1" t="s">
        <v>0</v>
      </c>
      <c r="B11" s="19" t="s">
        <v>48</v>
      </c>
      <c r="C11" s="19"/>
      <c r="D11" s="1"/>
      <c r="E11" s="1"/>
    </row>
    <row r="12" ht="28.5" spans="2:2">
      <c r="B12" s="20" t="s">
        <v>86</v>
      </c>
    </row>
    <row r="28" spans="2:2">
      <c r="B28" s="20" t="s">
        <v>87</v>
      </c>
    </row>
    <row r="48" spans="2:2">
      <c r="B48" s="20" t="s">
        <v>88</v>
      </c>
    </row>
    <row r="50" spans="2:10">
      <c r="B50" s="21"/>
      <c r="C50" s="21"/>
      <c r="D50" s="21" t="s">
        <v>89</v>
      </c>
      <c r="E50" s="21" t="s">
        <v>90</v>
      </c>
      <c r="F50" s="21" t="s">
        <v>91</v>
      </c>
      <c r="G50" s="21"/>
      <c r="H50" s="21" t="s">
        <v>92</v>
      </c>
      <c r="I50" s="21" t="s">
        <v>93</v>
      </c>
      <c r="J50" s="21" t="s">
        <v>94</v>
      </c>
    </row>
    <row r="51" spans="2:10">
      <c r="B51" s="22">
        <v>0.00960075231481482</v>
      </c>
      <c r="C51" s="21">
        <v>3</v>
      </c>
      <c r="D51" s="21">
        <v>30.66</v>
      </c>
      <c r="E51" s="21">
        <v>-0.42</v>
      </c>
      <c r="F51" s="21">
        <v>-35.82</v>
      </c>
      <c r="G51" s="21" t="s">
        <v>95</v>
      </c>
      <c r="H51" s="21">
        <f t="shared" ref="H51:J51" si="0">STDEV(D51:D329)</f>
        <v>30.9815084946253</v>
      </c>
      <c r="I51" s="21">
        <f t="shared" si="0"/>
        <v>90.5803124732052</v>
      </c>
      <c r="J51" s="21">
        <f t="shared" si="0"/>
        <v>154.04955712279</v>
      </c>
    </row>
    <row r="52" spans="2:10">
      <c r="B52" s="22">
        <v>0.0096021412037037</v>
      </c>
      <c r="C52" s="21">
        <v>3</v>
      </c>
      <c r="D52" s="21">
        <v>30.78</v>
      </c>
      <c r="E52" s="21">
        <v>-0.36</v>
      </c>
      <c r="F52" s="21">
        <v>-35.88</v>
      </c>
      <c r="G52" s="21"/>
      <c r="H52" s="21" t="s">
        <v>96</v>
      </c>
      <c r="I52" s="21" t="s">
        <v>96</v>
      </c>
      <c r="J52" s="21" t="s">
        <v>96</v>
      </c>
    </row>
    <row r="53" spans="2:10">
      <c r="B53" s="22">
        <v>0.00960329861111111</v>
      </c>
      <c r="C53" s="21">
        <v>3</v>
      </c>
      <c r="D53" s="21">
        <v>30.96</v>
      </c>
      <c r="E53" s="21">
        <v>-0.24</v>
      </c>
      <c r="F53" s="21">
        <v>-36</v>
      </c>
      <c r="G53" s="21"/>
      <c r="H53" s="21"/>
      <c r="I53" s="21"/>
      <c r="J53" s="21"/>
    </row>
    <row r="54" spans="2:10">
      <c r="B54" s="22">
        <v>0.00960491898148148</v>
      </c>
      <c r="C54" s="21">
        <v>3</v>
      </c>
      <c r="D54" s="21">
        <v>30.84</v>
      </c>
      <c r="E54" s="21">
        <v>-0.3</v>
      </c>
      <c r="F54" s="21">
        <v>-35.82</v>
      </c>
      <c r="G54" s="21"/>
      <c r="H54" s="21"/>
      <c r="I54" s="21"/>
      <c r="J54" s="21"/>
    </row>
    <row r="55" spans="2:10">
      <c r="B55" s="22">
        <v>0.00960630787037037</v>
      </c>
      <c r="C55" s="21">
        <v>3</v>
      </c>
      <c r="D55" s="21">
        <v>31.14</v>
      </c>
      <c r="E55" s="21">
        <v>-0.3</v>
      </c>
      <c r="F55" s="21">
        <v>-35.88</v>
      </c>
      <c r="G55" s="21"/>
      <c r="H55" s="21"/>
      <c r="I55" s="21"/>
      <c r="J55" s="21"/>
    </row>
    <row r="56" spans="2:10">
      <c r="B56" s="22">
        <v>0.00960804398148148</v>
      </c>
      <c r="C56" s="21">
        <v>3</v>
      </c>
      <c r="D56" s="21">
        <v>31.08</v>
      </c>
      <c r="E56" s="21">
        <v>-0.42</v>
      </c>
      <c r="F56" s="21">
        <v>-35.7</v>
      </c>
      <c r="G56" s="21"/>
      <c r="H56" s="21"/>
      <c r="I56" s="21"/>
      <c r="J56" s="21"/>
    </row>
    <row r="57" spans="2:10">
      <c r="B57" s="22">
        <v>0.00960920138888889</v>
      </c>
      <c r="C57" s="21">
        <v>3</v>
      </c>
      <c r="D57" s="21">
        <v>31.02</v>
      </c>
      <c r="E57" s="21">
        <v>-0.48</v>
      </c>
      <c r="F57" s="21">
        <v>-35.76</v>
      </c>
      <c r="G57" s="21"/>
      <c r="H57" s="21"/>
      <c r="I57" s="21"/>
      <c r="J57" s="21"/>
    </row>
    <row r="58" spans="2:10">
      <c r="B58" s="22">
        <v>0.00961070601851852</v>
      </c>
      <c r="C58" s="21">
        <v>3</v>
      </c>
      <c r="D58" s="21">
        <v>30.84</v>
      </c>
      <c r="E58" s="21">
        <v>-0.6</v>
      </c>
      <c r="F58" s="21">
        <v>-36.12</v>
      </c>
      <c r="G58" s="21"/>
      <c r="H58" s="21"/>
      <c r="I58" s="21"/>
      <c r="J58" s="21"/>
    </row>
    <row r="59" spans="2:10">
      <c r="B59" s="22">
        <v>0.00961209490740741</v>
      </c>
      <c r="C59" s="21">
        <v>3</v>
      </c>
      <c r="D59" s="21">
        <v>30.84</v>
      </c>
      <c r="E59" s="21">
        <v>-0.84</v>
      </c>
      <c r="F59" s="21">
        <v>-36.3</v>
      </c>
      <c r="G59" s="21"/>
      <c r="H59" s="21"/>
      <c r="I59" s="21"/>
      <c r="J59" s="21"/>
    </row>
    <row r="60" spans="2:10">
      <c r="B60" s="22">
        <v>0.0096134837962963</v>
      </c>
      <c r="C60" s="21">
        <v>3</v>
      </c>
      <c r="D60" s="21">
        <v>30.84</v>
      </c>
      <c r="E60" s="21">
        <v>-0.78</v>
      </c>
      <c r="F60" s="21">
        <v>-35.94</v>
      </c>
      <c r="G60" s="21"/>
      <c r="H60" s="21"/>
      <c r="I60" s="21"/>
      <c r="J60" s="21"/>
    </row>
    <row r="61" spans="2:10">
      <c r="B61" s="22">
        <v>0.00961521990740741</v>
      </c>
      <c r="C61" s="21">
        <v>3</v>
      </c>
      <c r="D61" s="21">
        <v>30.84</v>
      </c>
      <c r="E61" s="21">
        <v>-0.78</v>
      </c>
      <c r="F61" s="21">
        <v>-35.88</v>
      </c>
      <c r="G61" s="21"/>
      <c r="H61" s="21"/>
      <c r="I61" s="21"/>
      <c r="J61" s="21"/>
    </row>
    <row r="62" spans="2:10">
      <c r="B62" s="22">
        <v>0.00961672453703704</v>
      </c>
      <c r="C62" s="21">
        <v>3</v>
      </c>
      <c r="D62" s="21">
        <v>30.9</v>
      </c>
      <c r="E62" s="21">
        <v>-0.66</v>
      </c>
      <c r="F62" s="21">
        <v>-36</v>
      </c>
      <c r="G62" s="21"/>
      <c r="H62" s="21"/>
      <c r="I62" s="21"/>
      <c r="J62" s="21"/>
    </row>
    <row r="63" spans="2:10">
      <c r="B63" s="22">
        <v>0.00961788194444444</v>
      </c>
      <c r="C63" s="21">
        <v>3</v>
      </c>
      <c r="D63" s="21">
        <v>30.6</v>
      </c>
      <c r="E63" s="21">
        <v>-0.66</v>
      </c>
      <c r="F63" s="21">
        <v>-35.88</v>
      </c>
      <c r="G63" s="21"/>
      <c r="H63" s="21"/>
      <c r="I63" s="21"/>
      <c r="J63" s="21"/>
    </row>
    <row r="64" spans="2:10">
      <c r="B64" s="22">
        <v>0.00961938657407407</v>
      </c>
      <c r="C64" s="21">
        <v>3</v>
      </c>
      <c r="D64" s="21">
        <v>30.42</v>
      </c>
      <c r="E64" s="21">
        <v>-0.54</v>
      </c>
      <c r="F64" s="21">
        <v>-36.06</v>
      </c>
      <c r="G64" s="21"/>
      <c r="H64" s="21"/>
      <c r="I64" s="21"/>
      <c r="J64" s="21"/>
    </row>
    <row r="65" spans="2:10">
      <c r="B65" s="22">
        <v>0.00962077546296296</v>
      </c>
      <c r="C65" s="21">
        <v>3</v>
      </c>
      <c r="D65" s="21">
        <v>30.3</v>
      </c>
      <c r="E65" s="21">
        <v>-0.36</v>
      </c>
      <c r="F65" s="21">
        <v>-35.88</v>
      </c>
      <c r="G65" s="21"/>
      <c r="H65" s="21"/>
      <c r="I65" s="21"/>
      <c r="J65" s="21"/>
    </row>
    <row r="66" spans="2:10">
      <c r="B66" s="22">
        <v>0.00962239583333333</v>
      </c>
      <c r="C66" s="21">
        <v>3</v>
      </c>
      <c r="D66" s="21">
        <v>30.36</v>
      </c>
      <c r="E66" s="21">
        <v>-0.18</v>
      </c>
      <c r="F66" s="21">
        <v>-35.7</v>
      </c>
      <c r="G66" s="21"/>
      <c r="H66" s="21"/>
      <c r="I66" s="21"/>
      <c r="J66" s="21"/>
    </row>
    <row r="67" spans="2:10">
      <c r="B67" s="22">
        <v>0.00962378472222222</v>
      </c>
      <c r="C67" s="21">
        <v>3</v>
      </c>
      <c r="D67" s="21">
        <v>30.36</v>
      </c>
      <c r="E67" s="21">
        <v>-0.06</v>
      </c>
      <c r="F67" s="21">
        <v>-35.64</v>
      </c>
      <c r="G67" s="21"/>
      <c r="H67" s="21"/>
      <c r="I67" s="21"/>
      <c r="J67" s="21"/>
    </row>
    <row r="68" spans="2:10">
      <c r="B68" s="22">
        <v>0.00962540509259259</v>
      </c>
      <c r="C68" s="21">
        <v>3</v>
      </c>
      <c r="D68" s="21">
        <v>30.12</v>
      </c>
      <c r="E68" s="21">
        <v>0</v>
      </c>
      <c r="F68" s="21">
        <v>-35.76</v>
      </c>
      <c r="G68" s="21"/>
      <c r="H68" s="21"/>
      <c r="I68" s="21"/>
      <c r="J68" s="21"/>
    </row>
    <row r="69" spans="2:10">
      <c r="B69" s="22">
        <v>0.0096265625</v>
      </c>
      <c r="C69" s="21">
        <v>3</v>
      </c>
      <c r="D69" s="21">
        <v>30.12</v>
      </c>
      <c r="E69" s="21">
        <v>-0.12</v>
      </c>
      <c r="F69" s="21">
        <v>-35.88</v>
      </c>
      <c r="G69" s="21"/>
      <c r="H69" s="21"/>
      <c r="I69" s="21"/>
      <c r="J69" s="21"/>
    </row>
    <row r="70" spans="2:10">
      <c r="B70" s="22">
        <v>0.00962818287037037</v>
      </c>
      <c r="C70" s="21">
        <v>3</v>
      </c>
      <c r="D70" s="21">
        <v>30.18</v>
      </c>
      <c r="E70" s="21">
        <v>-0.18</v>
      </c>
      <c r="F70" s="21">
        <v>-35.82</v>
      </c>
      <c r="G70" s="21"/>
      <c r="H70" s="21"/>
      <c r="I70" s="21"/>
      <c r="J70" s="21"/>
    </row>
    <row r="71" spans="2:10">
      <c r="B71" s="22">
        <v>0.00962957175925926</v>
      </c>
      <c r="C71" s="21">
        <v>3</v>
      </c>
      <c r="D71" s="21">
        <v>30.18</v>
      </c>
      <c r="E71" s="21">
        <v>-0.24</v>
      </c>
      <c r="F71" s="21">
        <v>-35.88</v>
      </c>
      <c r="G71" s="21"/>
      <c r="H71" s="21"/>
      <c r="I71" s="21"/>
      <c r="J71" s="21"/>
    </row>
    <row r="72" spans="2:10">
      <c r="B72" s="22">
        <v>0.00963107638888889</v>
      </c>
      <c r="C72" s="21">
        <v>3</v>
      </c>
      <c r="D72" s="21">
        <v>30.18</v>
      </c>
      <c r="E72" s="21">
        <v>-0.36</v>
      </c>
      <c r="F72" s="21">
        <v>-35.82</v>
      </c>
      <c r="G72" s="21"/>
      <c r="H72" s="21"/>
      <c r="I72" s="21"/>
      <c r="J72" s="21"/>
    </row>
    <row r="73" spans="2:10">
      <c r="B73" s="22">
        <v>0.00963258101851852</v>
      </c>
      <c r="C73" s="21">
        <v>3</v>
      </c>
      <c r="D73" s="21">
        <v>30.3</v>
      </c>
      <c r="E73" s="21">
        <v>-0.54</v>
      </c>
      <c r="F73" s="21">
        <v>-36.06</v>
      </c>
      <c r="G73" s="21"/>
      <c r="H73" s="21"/>
      <c r="I73" s="21"/>
      <c r="J73" s="21"/>
    </row>
    <row r="74" spans="2:10">
      <c r="B74" s="22">
        <v>0.00963396990740741</v>
      </c>
      <c r="C74" s="21">
        <v>3</v>
      </c>
      <c r="D74" s="21">
        <v>30.54</v>
      </c>
      <c r="E74" s="21">
        <v>-0.66</v>
      </c>
      <c r="F74" s="21">
        <v>-35.94</v>
      </c>
      <c r="G74" s="21"/>
      <c r="H74" s="21"/>
      <c r="I74" s="21"/>
      <c r="J74" s="21"/>
    </row>
    <row r="75" spans="2:10">
      <c r="B75" s="22">
        <v>0.0096353587962963</v>
      </c>
      <c r="C75" s="21">
        <v>3</v>
      </c>
      <c r="D75" s="21">
        <v>30.48</v>
      </c>
      <c r="E75" s="21">
        <v>-0.66</v>
      </c>
      <c r="F75" s="21">
        <v>-35.94</v>
      </c>
      <c r="G75" s="21"/>
      <c r="H75" s="21"/>
      <c r="I75" s="21"/>
      <c r="J75" s="21"/>
    </row>
    <row r="76" spans="2:10">
      <c r="B76" s="22">
        <v>0.00963674768518519</v>
      </c>
      <c r="C76" s="21">
        <v>3</v>
      </c>
      <c r="D76" s="21">
        <v>30.78</v>
      </c>
      <c r="E76" s="21">
        <v>-0.84</v>
      </c>
      <c r="F76" s="21">
        <v>-36.3</v>
      </c>
      <c r="G76" s="21"/>
      <c r="H76" s="21"/>
      <c r="I76" s="21"/>
      <c r="J76" s="21"/>
    </row>
    <row r="77" spans="2:10">
      <c r="B77" s="22">
        <v>0.00963836805555556</v>
      </c>
      <c r="C77" s="21">
        <v>3</v>
      </c>
      <c r="D77" s="21">
        <v>30.54</v>
      </c>
      <c r="E77" s="21">
        <v>-0.78</v>
      </c>
      <c r="F77" s="21">
        <v>-36.18</v>
      </c>
      <c r="G77" s="21"/>
      <c r="H77" s="21"/>
      <c r="I77" s="21"/>
      <c r="J77" s="21"/>
    </row>
    <row r="78" spans="2:10">
      <c r="B78" s="22">
        <v>0.00963975694444444</v>
      </c>
      <c r="C78" s="21">
        <v>3</v>
      </c>
      <c r="D78" s="21">
        <v>30.48</v>
      </c>
      <c r="E78" s="21">
        <v>-0.78</v>
      </c>
      <c r="F78" s="21">
        <v>-36.3</v>
      </c>
      <c r="G78" s="21"/>
      <c r="H78" s="21"/>
      <c r="I78" s="21"/>
      <c r="J78" s="21"/>
    </row>
    <row r="80" ht="28.5" spans="2:2">
      <c r="B80" s="20" t="s">
        <v>97</v>
      </c>
    </row>
    <row r="81" ht="15" spans="2:12">
      <c r="B81" s="23" t="s">
        <v>98</v>
      </c>
      <c r="C81" s="23"/>
      <c r="D81" s="23"/>
      <c r="E81" s="23"/>
      <c r="F81" s="23"/>
      <c r="G81" s="23"/>
      <c r="H81" s="23"/>
      <c r="I81" s="34" t="s">
        <v>99</v>
      </c>
      <c r="J81" s="34"/>
      <c r="K81" s="34"/>
      <c r="L81" s="34"/>
    </row>
    <row r="82" spans="2:12">
      <c r="B82" s="24" t="s">
        <v>100</v>
      </c>
      <c r="C82" s="25">
        <v>0</v>
      </c>
      <c r="D82" s="25">
        <v>90</v>
      </c>
      <c r="E82" s="25">
        <v>180</v>
      </c>
      <c r="F82" s="25">
        <v>270</v>
      </c>
      <c r="G82" s="26" t="s">
        <v>101</v>
      </c>
      <c r="H82" s="27"/>
      <c r="I82" s="24">
        <v>0</v>
      </c>
      <c r="J82" s="25">
        <v>90</v>
      </c>
      <c r="K82" s="25">
        <v>180</v>
      </c>
      <c r="L82" s="26">
        <v>270</v>
      </c>
    </row>
    <row r="83" spans="2:12">
      <c r="B83" s="28">
        <v>1</v>
      </c>
      <c r="C83" s="29">
        <v>5</v>
      </c>
      <c r="D83" s="29">
        <v>94</v>
      </c>
      <c r="E83" s="29">
        <v>176</v>
      </c>
      <c r="F83" s="29">
        <v>268</v>
      </c>
      <c r="G83" s="30">
        <v>5</v>
      </c>
      <c r="H83" s="27"/>
      <c r="I83" s="28">
        <f>IF((C83-$B$4)&gt;340,C83-360,C83)</f>
        <v>5</v>
      </c>
      <c r="J83" s="29">
        <f t="shared" ref="J83:J87" si="1">D83-90</f>
        <v>4</v>
      </c>
      <c r="K83" s="29">
        <f t="shared" ref="K83:K87" si="2">E83-180</f>
        <v>-4</v>
      </c>
      <c r="L83" s="30">
        <f t="shared" ref="L83:L87" si="3">F83-270</f>
        <v>-2</v>
      </c>
    </row>
    <row r="84" spans="2:12">
      <c r="B84" s="28">
        <v>2</v>
      </c>
      <c r="C84" s="29">
        <v>5</v>
      </c>
      <c r="D84" s="29">
        <v>93</v>
      </c>
      <c r="E84" s="29">
        <v>180</v>
      </c>
      <c r="F84" s="29">
        <v>270</v>
      </c>
      <c r="G84" s="30">
        <v>3</v>
      </c>
      <c r="H84" s="27"/>
      <c r="I84" s="28">
        <f>IF((C84-$B$4)&gt;340,C84-360,C84)</f>
        <v>5</v>
      </c>
      <c r="J84" s="29">
        <f t="shared" si="1"/>
        <v>3</v>
      </c>
      <c r="K84" s="29">
        <f t="shared" si="2"/>
        <v>0</v>
      </c>
      <c r="L84" s="30">
        <f t="shared" si="3"/>
        <v>0</v>
      </c>
    </row>
    <row r="85" spans="2:12">
      <c r="B85" s="28">
        <v>3</v>
      </c>
      <c r="C85" s="29">
        <v>358</v>
      </c>
      <c r="D85" s="29">
        <v>94</v>
      </c>
      <c r="E85" s="29">
        <v>185</v>
      </c>
      <c r="F85" s="29">
        <v>269</v>
      </c>
      <c r="G85" s="30">
        <v>3</v>
      </c>
      <c r="H85" s="27"/>
      <c r="I85" s="28">
        <f>IF((C85-$B$4)&gt;340,C85-360,C85)</f>
        <v>-2</v>
      </c>
      <c r="J85" s="29">
        <f t="shared" si="1"/>
        <v>4</v>
      </c>
      <c r="K85" s="29">
        <f t="shared" si="2"/>
        <v>5</v>
      </c>
      <c r="L85" s="30">
        <f t="shared" si="3"/>
        <v>-1</v>
      </c>
    </row>
    <row r="86" spans="2:12">
      <c r="B86" s="28">
        <v>4</v>
      </c>
      <c r="C86" s="29">
        <v>4</v>
      </c>
      <c r="D86" s="29">
        <v>93</v>
      </c>
      <c r="E86" s="29">
        <v>180</v>
      </c>
      <c r="F86" s="29">
        <v>269</v>
      </c>
      <c r="G86" s="30">
        <v>3</v>
      </c>
      <c r="H86" s="27"/>
      <c r="I86" s="28">
        <f>IF((C86-$B$4)&gt;340,C86-360,C86)</f>
        <v>4</v>
      </c>
      <c r="J86" s="29">
        <f t="shared" si="1"/>
        <v>3</v>
      </c>
      <c r="K86" s="29">
        <f t="shared" si="2"/>
        <v>0</v>
      </c>
      <c r="L86" s="30">
        <f t="shared" si="3"/>
        <v>-1</v>
      </c>
    </row>
    <row r="87" ht="15" spans="2:12">
      <c r="B87" s="31">
        <v>5</v>
      </c>
      <c r="C87" s="32">
        <v>3</v>
      </c>
      <c r="D87" s="32">
        <v>93</v>
      </c>
      <c r="E87" s="32">
        <v>183</v>
      </c>
      <c r="F87" s="32">
        <v>270</v>
      </c>
      <c r="G87" s="33">
        <v>3</v>
      </c>
      <c r="H87" s="27"/>
      <c r="I87" s="31">
        <f>IF((C87-$B$4)&gt;340,C87-360,C87)</f>
        <v>3</v>
      </c>
      <c r="J87" s="32">
        <f t="shared" si="1"/>
        <v>3</v>
      </c>
      <c r="K87" s="32">
        <f t="shared" si="2"/>
        <v>3</v>
      </c>
      <c r="L87" s="33">
        <f t="shared" si="3"/>
        <v>0</v>
      </c>
    </row>
    <row r="88" spans="2:12">
      <c r="B88" s="23"/>
      <c r="C88" s="23"/>
      <c r="D88" s="23"/>
      <c r="E88" s="23"/>
      <c r="F88" s="23"/>
      <c r="G88" s="23"/>
      <c r="H88" s="23"/>
      <c r="I88" s="34"/>
      <c r="J88" s="34"/>
      <c r="K88" s="34"/>
      <c r="L88" s="34"/>
    </row>
    <row r="89" ht="15" spans="2:12">
      <c r="B89" s="23" t="s">
        <v>102</v>
      </c>
      <c r="C89" s="23"/>
      <c r="D89" s="23"/>
      <c r="E89" s="23"/>
      <c r="F89" s="23"/>
      <c r="G89" s="23"/>
      <c r="H89" s="23"/>
      <c r="I89" s="34"/>
      <c r="J89" s="34"/>
      <c r="K89" s="34"/>
      <c r="L89" s="34"/>
    </row>
    <row r="90" spans="2:12">
      <c r="B90" s="24" t="s">
        <v>100</v>
      </c>
      <c r="C90" s="25">
        <v>0</v>
      </c>
      <c r="D90" s="25">
        <v>90</v>
      </c>
      <c r="E90" s="25">
        <v>180</v>
      </c>
      <c r="F90" s="25">
        <v>270</v>
      </c>
      <c r="G90" s="26" t="s">
        <v>101</v>
      </c>
      <c r="H90" s="27"/>
      <c r="I90" s="24">
        <v>0</v>
      </c>
      <c r="J90" s="25">
        <v>90</v>
      </c>
      <c r="K90" s="25">
        <v>180</v>
      </c>
      <c r="L90" s="26">
        <v>270</v>
      </c>
    </row>
    <row r="91" spans="2:12">
      <c r="B91" s="28">
        <v>1</v>
      </c>
      <c r="C91" s="29">
        <v>6</v>
      </c>
      <c r="D91" s="29">
        <v>94</v>
      </c>
      <c r="E91" s="29">
        <v>175</v>
      </c>
      <c r="F91" s="29">
        <v>266</v>
      </c>
      <c r="G91" s="30">
        <v>3</v>
      </c>
      <c r="H91" s="27"/>
      <c r="I91" s="28">
        <f>IF((C91-$B$4)&gt;340,C91-360,C91)</f>
        <v>6</v>
      </c>
      <c r="J91" s="29">
        <f t="shared" ref="J91:J95" si="4">D91-90</f>
        <v>4</v>
      </c>
      <c r="K91" s="29">
        <f t="shared" ref="K91:K95" si="5">E91-180</f>
        <v>-5</v>
      </c>
      <c r="L91" s="30">
        <f t="shared" ref="L91:L95" si="6">F91-270</f>
        <v>-4</v>
      </c>
    </row>
    <row r="92" spans="2:12">
      <c r="B92" s="28">
        <v>2</v>
      </c>
      <c r="C92" s="29">
        <v>4</v>
      </c>
      <c r="D92" s="29">
        <v>92</v>
      </c>
      <c r="E92" s="29">
        <v>180</v>
      </c>
      <c r="F92" s="29">
        <v>270</v>
      </c>
      <c r="G92" s="30">
        <v>3</v>
      </c>
      <c r="H92" s="27"/>
      <c r="I92" s="28">
        <f>IF((C92-$B$4)&gt;340,C92-360,C92)</f>
        <v>4</v>
      </c>
      <c r="J92" s="29">
        <f t="shared" si="4"/>
        <v>2</v>
      </c>
      <c r="K92" s="29">
        <f t="shared" si="5"/>
        <v>0</v>
      </c>
      <c r="L92" s="30">
        <f t="shared" si="6"/>
        <v>0</v>
      </c>
    </row>
    <row r="93" spans="2:12">
      <c r="B93" s="28">
        <v>3</v>
      </c>
      <c r="C93" s="29">
        <v>4</v>
      </c>
      <c r="D93" s="29">
        <v>92</v>
      </c>
      <c r="E93" s="29">
        <v>180</v>
      </c>
      <c r="F93" s="29">
        <v>269</v>
      </c>
      <c r="G93" s="30">
        <v>7</v>
      </c>
      <c r="H93" s="27"/>
      <c r="I93" s="28">
        <f>IF((C93-$B$4)&gt;340,C93-360,C93)</f>
        <v>4</v>
      </c>
      <c r="J93" s="29">
        <f t="shared" si="4"/>
        <v>2</v>
      </c>
      <c r="K93" s="29">
        <f t="shared" si="5"/>
        <v>0</v>
      </c>
      <c r="L93" s="30">
        <f t="shared" si="6"/>
        <v>-1</v>
      </c>
    </row>
    <row r="94" spans="2:12">
      <c r="B94" s="28">
        <v>4</v>
      </c>
      <c r="C94" s="29">
        <v>5</v>
      </c>
      <c r="D94" s="29">
        <v>95</v>
      </c>
      <c r="E94" s="29">
        <v>180</v>
      </c>
      <c r="F94" s="29">
        <v>266</v>
      </c>
      <c r="G94" s="30">
        <v>3</v>
      </c>
      <c r="H94" s="27"/>
      <c r="I94" s="28">
        <f>IF((C94-$B$4)&gt;340,C94-360,C94)</f>
        <v>5</v>
      </c>
      <c r="J94" s="29">
        <f t="shared" si="4"/>
        <v>5</v>
      </c>
      <c r="K94" s="29">
        <f t="shared" si="5"/>
        <v>0</v>
      </c>
      <c r="L94" s="30">
        <f t="shared" si="6"/>
        <v>-4</v>
      </c>
    </row>
    <row r="95" ht="15" spans="2:12">
      <c r="B95" s="31">
        <v>5</v>
      </c>
      <c r="C95" s="32">
        <v>6</v>
      </c>
      <c r="D95" s="32">
        <v>92</v>
      </c>
      <c r="E95" s="32">
        <v>180</v>
      </c>
      <c r="F95" s="32">
        <v>270</v>
      </c>
      <c r="G95" s="33">
        <v>3</v>
      </c>
      <c r="H95" s="27"/>
      <c r="I95" s="31">
        <f>IF((C95-$B$4)&gt;340,C95-360,C95)</f>
        <v>6</v>
      </c>
      <c r="J95" s="32">
        <f t="shared" si="4"/>
        <v>2</v>
      </c>
      <c r="K95" s="32">
        <f t="shared" si="5"/>
        <v>0</v>
      </c>
      <c r="L95" s="33">
        <f t="shared" si="6"/>
        <v>0</v>
      </c>
    </row>
    <row r="96" spans="2:12">
      <c r="B96" s="23"/>
      <c r="C96" s="23"/>
      <c r="D96" s="23"/>
      <c r="E96" s="23"/>
      <c r="F96" s="23"/>
      <c r="G96" s="23"/>
      <c r="H96" s="23"/>
      <c r="I96" s="34"/>
      <c r="J96" s="34"/>
      <c r="K96" s="34"/>
      <c r="L96" s="34"/>
    </row>
    <row r="97" ht="15" spans="2:12">
      <c r="B97" s="23" t="s">
        <v>103</v>
      </c>
      <c r="C97" s="23"/>
      <c r="D97" s="23"/>
      <c r="E97" s="23"/>
      <c r="F97" s="23"/>
      <c r="G97" s="23"/>
      <c r="H97" s="23"/>
      <c r="I97" s="34"/>
      <c r="J97" s="34"/>
      <c r="K97" s="34"/>
      <c r="L97" s="34"/>
    </row>
    <row r="98" spans="2:12">
      <c r="B98" s="24" t="s">
        <v>100</v>
      </c>
      <c r="C98" s="25">
        <v>0</v>
      </c>
      <c r="D98" s="25">
        <v>90</v>
      </c>
      <c r="E98" s="25">
        <v>180</v>
      </c>
      <c r="F98" s="25">
        <v>270</v>
      </c>
      <c r="G98" s="26" t="s">
        <v>101</v>
      </c>
      <c r="H98" s="27"/>
      <c r="I98" s="24">
        <v>0</v>
      </c>
      <c r="J98" s="25">
        <v>90</v>
      </c>
      <c r="K98" s="25">
        <v>180</v>
      </c>
      <c r="L98" s="26">
        <v>270</v>
      </c>
    </row>
    <row r="99" spans="2:12">
      <c r="B99" s="28">
        <v>1</v>
      </c>
      <c r="C99" s="29">
        <v>3</v>
      </c>
      <c r="D99" s="29">
        <v>91</v>
      </c>
      <c r="E99" s="29">
        <v>175</v>
      </c>
      <c r="F99" s="29">
        <v>274</v>
      </c>
      <c r="G99" s="30">
        <v>3</v>
      </c>
      <c r="H99" s="27"/>
      <c r="I99" s="28">
        <f>IF((C99-$B$4)&gt;340,C99-360,C99)</f>
        <v>3</v>
      </c>
      <c r="J99" s="29">
        <f t="shared" ref="J99:J103" si="7">D99-90</f>
        <v>1</v>
      </c>
      <c r="K99" s="29">
        <f t="shared" ref="K99:K103" si="8">E99-180</f>
        <v>-5</v>
      </c>
      <c r="L99" s="30">
        <f t="shared" ref="L99:L103" si="9">F99-270</f>
        <v>4</v>
      </c>
    </row>
    <row r="100" spans="2:12">
      <c r="B100" s="28">
        <v>2</v>
      </c>
      <c r="C100" s="29">
        <v>7</v>
      </c>
      <c r="D100" s="29">
        <v>90</v>
      </c>
      <c r="E100" s="29">
        <v>180</v>
      </c>
      <c r="F100" s="29">
        <v>271</v>
      </c>
      <c r="G100" s="30">
        <v>3</v>
      </c>
      <c r="H100" s="27"/>
      <c r="I100" s="28">
        <f>IF((C100-$B$4)&gt;340,C100-360,C100)</f>
        <v>7</v>
      </c>
      <c r="J100" s="29">
        <f t="shared" si="7"/>
        <v>0</v>
      </c>
      <c r="K100" s="29">
        <f t="shared" si="8"/>
        <v>0</v>
      </c>
      <c r="L100" s="30">
        <f t="shared" si="9"/>
        <v>1</v>
      </c>
    </row>
    <row r="101" spans="2:12">
      <c r="B101" s="28">
        <v>3</v>
      </c>
      <c r="C101" s="29">
        <v>4</v>
      </c>
      <c r="D101" s="29">
        <v>90</v>
      </c>
      <c r="E101" s="29">
        <v>176</v>
      </c>
      <c r="F101" s="29">
        <v>272</v>
      </c>
      <c r="G101" s="30">
        <v>2</v>
      </c>
      <c r="H101" s="27"/>
      <c r="I101" s="28">
        <f>IF((C101-$B$4)&gt;340,C101-360,C101)</f>
        <v>4</v>
      </c>
      <c r="J101" s="29">
        <f t="shared" si="7"/>
        <v>0</v>
      </c>
      <c r="K101" s="29">
        <f t="shared" si="8"/>
        <v>-4</v>
      </c>
      <c r="L101" s="30">
        <f t="shared" si="9"/>
        <v>2</v>
      </c>
    </row>
    <row r="102" spans="2:12">
      <c r="B102" s="28">
        <v>4</v>
      </c>
      <c r="C102" s="29">
        <v>5</v>
      </c>
      <c r="D102" s="29">
        <v>91</v>
      </c>
      <c r="E102" s="29">
        <v>180</v>
      </c>
      <c r="F102" s="29">
        <v>272</v>
      </c>
      <c r="G102" s="30">
        <v>3</v>
      </c>
      <c r="H102" s="27"/>
      <c r="I102" s="28">
        <f>IF((C102-$B$4)&gt;340,C102-360,C102)</f>
        <v>5</v>
      </c>
      <c r="J102" s="29">
        <f t="shared" si="7"/>
        <v>1</v>
      </c>
      <c r="K102" s="29">
        <f t="shared" si="8"/>
        <v>0</v>
      </c>
      <c r="L102" s="30">
        <f t="shared" si="9"/>
        <v>2</v>
      </c>
    </row>
    <row r="103" ht="15" spans="2:12">
      <c r="B103" s="31">
        <v>5</v>
      </c>
      <c r="C103" s="32">
        <v>3</v>
      </c>
      <c r="D103" s="32">
        <v>90</v>
      </c>
      <c r="E103" s="32">
        <v>178</v>
      </c>
      <c r="F103" s="32">
        <v>271</v>
      </c>
      <c r="G103" s="33">
        <v>3</v>
      </c>
      <c r="H103" s="27"/>
      <c r="I103" s="31">
        <f>IF((C103-$B$4)&gt;340,C103-360,C103)</f>
        <v>3</v>
      </c>
      <c r="J103" s="32">
        <f t="shared" si="7"/>
        <v>0</v>
      </c>
      <c r="K103" s="32">
        <f t="shared" si="8"/>
        <v>-2</v>
      </c>
      <c r="L103" s="33">
        <f t="shared" si="9"/>
        <v>1</v>
      </c>
    </row>
    <row r="104" spans="2:12">
      <c r="B104" s="23"/>
      <c r="C104" s="23"/>
      <c r="D104" s="23"/>
      <c r="E104" s="23"/>
      <c r="F104" s="23"/>
      <c r="G104" s="23"/>
      <c r="H104" s="23"/>
      <c r="I104" s="34"/>
      <c r="J104" s="34"/>
      <c r="K104" s="27"/>
      <c r="L104" s="27"/>
    </row>
    <row r="105" ht="15" spans="2:12">
      <c r="B105" s="23" t="s">
        <v>104</v>
      </c>
      <c r="C105" s="23"/>
      <c r="D105" s="23"/>
      <c r="E105" s="23"/>
      <c r="F105" s="23"/>
      <c r="G105" s="23"/>
      <c r="H105" s="23"/>
      <c r="I105" s="34"/>
      <c r="J105" s="34"/>
      <c r="K105" s="27"/>
      <c r="L105" s="27"/>
    </row>
    <row r="106" spans="2:12">
      <c r="B106" s="24" t="s">
        <v>100</v>
      </c>
      <c r="C106" s="25">
        <v>0</v>
      </c>
      <c r="D106" s="25">
        <v>90</v>
      </c>
      <c r="E106" s="25">
        <v>180</v>
      </c>
      <c r="F106" s="25">
        <v>270</v>
      </c>
      <c r="G106" s="26" t="s">
        <v>101</v>
      </c>
      <c r="H106" s="27"/>
      <c r="I106" s="24">
        <v>0</v>
      </c>
      <c r="J106" s="25">
        <v>90</v>
      </c>
      <c r="K106" s="25">
        <v>180</v>
      </c>
      <c r="L106" s="26">
        <v>270</v>
      </c>
    </row>
    <row r="107" spans="2:12">
      <c r="B107" s="28">
        <v>1</v>
      </c>
      <c r="C107" s="29">
        <v>6</v>
      </c>
      <c r="D107" s="29">
        <v>95</v>
      </c>
      <c r="E107" s="29">
        <v>178</v>
      </c>
      <c r="F107" s="29">
        <v>268</v>
      </c>
      <c r="G107" s="30">
        <v>3</v>
      </c>
      <c r="H107" s="27"/>
      <c r="I107" s="28">
        <f>IF((C107-$B$4)&gt;340,C107-360,C107)</f>
        <v>6</v>
      </c>
      <c r="J107" s="29">
        <f t="shared" ref="J107:J111" si="10">D107-90</f>
        <v>5</v>
      </c>
      <c r="K107" s="29">
        <f t="shared" ref="K107:K111" si="11">E107-180</f>
        <v>-2</v>
      </c>
      <c r="L107" s="30">
        <f t="shared" ref="L107:L111" si="12">F107-270</f>
        <v>-2</v>
      </c>
    </row>
    <row r="108" spans="2:12">
      <c r="B108" s="28">
        <v>2</v>
      </c>
      <c r="C108" s="29">
        <v>5</v>
      </c>
      <c r="D108" s="29">
        <v>94</v>
      </c>
      <c r="E108" s="29">
        <v>182</v>
      </c>
      <c r="F108" s="29">
        <v>270</v>
      </c>
      <c r="G108" s="30">
        <v>4</v>
      </c>
      <c r="H108" s="27"/>
      <c r="I108" s="28">
        <f>IF((C108-$B$4)&gt;340,C108-360,C108)</f>
        <v>5</v>
      </c>
      <c r="J108" s="29">
        <f t="shared" si="10"/>
        <v>4</v>
      </c>
      <c r="K108" s="29">
        <f t="shared" si="11"/>
        <v>2</v>
      </c>
      <c r="L108" s="30">
        <f t="shared" si="12"/>
        <v>0</v>
      </c>
    </row>
    <row r="109" spans="2:12">
      <c r="B109" s="28">
        <v>3</v>
      </c>
      <c r="C109" s="29">
        <v>3</v>
      </c>
      <c r="D109" s="29">
        <v>94</v>
      </c>
      <c r="E109" s="29">
        <v>180</v>
      </c>
      <c r="F109" s="29">
        <v>270</v>
      </c>
      <c r="G109" s="30">
        <v>3</v>
      </c>
      <c r="H109" s="27"/>
      <c r="I109" s="28">
        <f>IF((C109-$B$4)&gt;340,C109-360,C109)</f>
        <v>3</v>
      </c>
      <c r="J109" s="29">
        <f t="shared" si="10"/>
        <v>4</v>
      </c>
      <c r="K109" s="29">
        <f t="shared" si="11"/>
        <v>0</v>
      </c>
      <c r="L109" s="30">
        <f t="shared" si="12"/>
        <v>0</v>
      </c>
    </row>
    <row r="110" spans="2:12">
      <c r="B110" s="28">
        <v>4</v>
      </c>
      <c r="C110" s="29">
        <v>4</v>
      </c>
      <c r="D110" s="29">
        <v>95</v>
      </c>
      <c r="E110" s="29">
        <v>177</v>
      </c>
      <c r="F110" s="29">
        <v>268</v>
      </c>
      <c r="G110" s="30">
        <v>4</v>
      </c>
      <c r="H110" s="27"/>
      <c r="I110" s="28">
        <f>IF((C110-$B$4)&gt;340,C110-360,C110)</f>
        <v>4</v>
      </c>
      <c r="J110" s="29">
        <f t="shared" si="10"/>
        <v>5</v>
      </c>
      <c r="K110" s="29">
        <f t="shared" si="11"/>
        <v>-3</v>
      </c>
      <c r="L110" s="30">
        <f t="shared" si="12"/>
        <v>-2</v>
      </c>
    </row>
    <row r="111" ht="15" spans="2:12">
      <c r="B111" s="31">
        <v>5</v>
      </c>
      <c r="C111" s="32">
        <v>5</v>
      </c>
      <c r="D111" s="32">
        <v>90</v>
      </c>
      <c r="E111" s="32">
        <v>180</v>
      </c>
      <c r="F111" s="32">
        <v>273</v>
      </c>
      <c r="G111" s="33">
        <v>3</v>
      </c>
      <c r="H111" s="27"/>
      <c r="I111" s="31">
        <f>IF((C111-$B$4)&gt;340,C111-360,C111)</f>
        <v>5</v>
      </c>
      <c r="J111" s="32">
        <f t="shared" si="10"/>
        <v>0</v>
      </c>
      <c r="K111" s="32">
        <f t="shared" si="11"/>
        <v>0</v>
      </c>
      <c r="L111" s="33">
        <f t="shared" si="12"/>
        <v>3</v>
      </c>
    </row>
    <row r="112" spans="2:12">
      <c r="B112" s="23"/>
      <c r="C112" s="23"/>
      <c r="D112" s="23"/>
      <c r="E112" s="23"/>
      <c r="F112" s="23"/>
      <c r="G112" s="23"/>
      <c r="H112" s="23"/>
      <c r="I112" s="34"/>
      <c r="J112" s="34"/>
      <c r="K112" s="27"/>
      <c r="L112" s="27"/>
    </row>
    <row r="113" ht="15" spans="2:12">
      <c r="B113" s="23" t="s">
        <v>105</v>
      </c>
      <c r="C113" s="23"/>
      <c r="D113" s="23"/>
      <c r="E113" s="23"/>
      <c r="F113" s="23"/>
      <c r="G113" s="23"/>
      <c r="H113" s="23"/>
      <c r="I113" s="34"/>
      <c r="J113" s="34"/>
      <c r="K113" s="27"/>
      <c r="L113" s="27"/>
    </row>
    <row r="114" spans="2:12">
      <c r="B114" s="24" t="s">
        <v>100</v>
      </c>
      <c r="C114" s="25">
        <v>0</v>
      </c>
      <c r="D114" s="25">
        <v>90</v>
      </c>
      <c r="E114" s="25">
        <v>180</v>
      </c>
      <c r="F114" s="25">
        <v>270</v>
      </c>
      <c r="G114" s="26" t="s">
        <v>101</v>
      </c>
      <c r="H114" s="27"/>
      <c r="I114" s="24">
        <v>0</v>
      </c>
      <c r="J114" s="25">
        <v>90</v>
      </c>
      <c r="K114" s="25">
        <v>180</v>
      </c>
      <c r="L114" s="26">
        <v>270</v>
      </c>
    </row>
    <row r="115" spans="2:12">
      <c r="B115" s="28">
        <v>1</v>
      </c>
      <c r="C115" s="29">
        <v>7</v>
      </c>
      <c r="D115" s="29">
        <v>90</v>
      </c>
      <c r="E115" s="29">
        <v>179</v>
      </c>
      <c r="F115" s="29">
        <v>270</v>
      </c>
      <c r="G115" s="30">
        <v>3</v>
      </c>
      <c r="H115" s="27"/>
      <c r="I115" s="28">
        <f>IF((C115-$B$4)&gt;340,C115-360,C115)</f>
        <v>7</v>
      </c>
      <c r="J115" s="29">
        <f t="shared" ref="J115:J119" si="13">D115-90</f>
        <v>0</v>
      </c>
      <c r="K115" s="29">
        <f t="shared" ref="K115:K119" si="14">E115-180</f>
        <v>-1</v>
      </c>
      <c r="L115" s="30">
        <f t="shared" ref="L115:L119" si="15">F115-270</f>
        <v>0</v>
      </c>
    </row>
    <row r="116" spans="2:12">
      <c r="B116" s="28">
        <v>2</v>
      </c>
      <c r="C116" s="29">
        <v>4</v>
      </c>
      <c r="D116" s="29">
        <v>91</v>
      </c>
      <c r="E116" s="29">
        <v>176</v>
      </c>
      <c r="F116" s="29">
        <v>270</v>
      </c>
      <c r="G116" s="30">
        <v>3</v>
      </c>
      <c r="H116" s="27"/>
      <c r="I116" s="28">
        <f>IF((C116-$B$4)&gt;340,C116-360,C116)</f>
        <v>4</v>
      </c>
      <c r="J116" s="29">
        <f t="shared" si="13"/>
        <v>1</v>
      </c>
      <c r="K116" s="29">
        <f t="shared" si="14"/>
        <v>-4</v>
      </c>
      <c r="L116" s="30">
        <f t="shared" si="15"/>
        <v>0</v>
      </c>
    </row>
    <row r="117" spans="2:12">
      <c r="B117" s="28">
        <v>3</v>
      </c>
      <c r="C117" s="29">
        <v>5</v>
      </c>
      <c r="D117" s="29">
        <v>90</v>
      </c>
      <c r="E117" s="29">
        <v>179</v>
      </c>
      <c r="F117" s="29">
        <v>272</v>
      </c>
      <c r="G117" s="30">
        <v>3</v>
      </c>
      <c r="H117" s="27"/>
      <c r="I117" s="28">
        <f>IF((C117-$B$4)&gt;340,C117-360,C117)</f>
        <v>5</v>
      </c>
      <c r="J117" s="29">
        <f t="shared" si="13"/>
        <v>0</v>
      </c>
      <c r="K117" s="29">
        <f t="shared" si="14"/>
        <v>-1</v>
      </c>
      <c r="L117" s="30">
        <f t="shared" si="15"/>
        <v>2</v>
      </c>
    </row>
    <row r="118" spans="2:12">
      <c r="B118" s="28">
        <v>4</v>
      </c>
      <c r="C118" s="29">
        <v>3</v>
      </c>
      <c r="D118" s="29">
        <v>93</v>
      </c>
      <c r="E118" s="29">
        <v>176</v>
      </c>
      <c r="F118" s="29">
        <v>266</v>
      </c>
      <c r="G118" s="30">
        <v>5</v>
      </c>
      <c r="H118" s="27"/>
      <c r="I118" s="28">
        <f>IF((C118-$B$4)&gt;340,C118-360,C118)</f>
        <v>3</v>
      </c>
      <c r="J118" s="29">
        <f t="shared" si="13"/>
        <v>3</v>
      </c>
      <c r="K118" s="29">
        <f t="shared" si="14"/>
        <v>-4</v>
      </c>
      <c r="L118" s="30">
        <f t="shared" si="15"/>
        <v>-4</v>
      </c>
    </row>
    <row r="119" ht="15" spans="2:12">
      <c r="B119" s="31">
        <v>5</v>
      </c>
      <c r="C119" s="32">
        <v>2</v>
      </c>
      <c r="D119" s="32">
        <v>94</v>
      </c>
      <c r="E119" s="32">
        <v>181</v>
      </c>
      <c r="F119" s="32">
        <v>266</v>
      </c>
      <c r="G119" s="33">
        <v>3</v>
      </c>
      <c r="H119" s="27"/>
      <c r="I119" s="31">
        <f>IF((C119-$B$4)&gt;340,C119-360,C119)</f>
        <v>2</v>
      </c>
      <c r="J119" s="32">
        <f t="shared" si="13"/>
        <v>4</v>
      </c>
      <c r="K119" s="32">
        <f t="shared" si="14"/>
        <v>1</v>
      </c>
      <c r="L119" s="33">
        <f t="shared" si="15"/>
        <v>-4</v>
      </c>
    </row>
  </sheetData>
  <mergeCells count="12">
    <mergeCell ref="B2:C2"/>
    <mergeCell ref="D3:E3"/>
    <mergeCell ref="F3:G3"/>
    <mergeCell ref="D4:E4"/>
    <mergeCell ref="F4:G4"/>
    <mergeCell ref="D5:E5"/>
    <mergeCell ref="F5:G5"/>
    <mergeCell ref="D6:E6"/>
    <mergeCell ref="F6:G6"/>
    <mergeCell ref="D7:E7"/>
    <mergeCell ref="D8:E8"/>
    <mergeCell ref="B11:C11"/>
  </mergeCells>
  <dataValidations count="2">
    <dataValidation type="list" allowBlank="1" showInputMessage="1" showErrorMessage="1" sqref="I5 I7:I8">
      <formula1>"Pass,Fail,NA,NT"</formula1>
    </dataValidation>
    <dataValidation type="list" allowBlank="1" showInputMessage="1" showErrorMessage="1" sqref="H5:H8">
      <formula1>"YES,NO"</formula1>
    </dataValidation>
  </dataValidations>
  <pageMargins left="0.697916666666667" right="0.697916666666667" top="0.75" bottom="0.75" header="0.3" footer="0.3"/>
  <pageSetup paperSize="9" orientation="portrait" horizontalDpi="1200" verticalDpi="12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SIM</vt:lpstr>
      <vt:lpstr>音频</vt:lpstr>
      <vt:lpstr>磁传感器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太阳</cp:lastModifiedBy>
  <dcterms:created xsi:type="dcterms:W3CDTF">2003-11-11T03:59:00Z</dcterms:created>
  <cp:lastPrinted>2006-01-19T03:50:00Z</cp:lastPrinted>
  <dcterms:modified xsi:type="dcterms:W3CDTF">2019-07-23T06:44:45Z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(2)PPZYeh6h9MOqeBV55XWA0RlD3v+NytSaYtl0Sja5lk4HSvFjq6HPC/sgTSRFMSgX1tKqnmo5
W3RFqrJ3n5b6Gq+IThnExvvhpsIdOueOSRTUIlaFZzcyB9PCfgJGw4ZAk/GppRZiZwipe8X7
nMk+2OxscrrLUV/gYS5y7Fo7hzLyytW/HlceXZEB94e15zlT6invw2AHQg9w4cz3AqnEIG5n
lQRDj+UFLGFo</vt:lpwstr>
  </property>
  <property fmtid="{D5CDD505-2E9C-101B-9397-08002B2CF9AE}" pid="3" name="_ms_pID_7253431">
    <vt:lpwstr>fneD929wXTJ07swBwc5889ZljF6SHQnMopEvpDNpq8ZNZSLy+jTj2q
JeDlHWhvkOLS8pkq4wzVUT2QYku9mzD5aJd+Yj9p+nYsslUfYae2cvoP0RpC1d2r8hqPrlx4
dRrAdn4sMFbhnsD2o2v8BXj2</vt:lpwstr>
  </property>
  <property fmtid="{D5CDD505-2E9C-101B-9397-08002B2CF9AE}" pid="4" name="_ms_pID_7253432">
    <vt:lpwstr>/hZiLbmCKGuwerpDl6u7LEtfZe6egMKpX9+Z xYWR1jcLZgO+jzKuwC4oFujIz2ZhajymPc5hRsKyjvhVQJMqmSOdhNdisYQ7Oi4x2nfn6uAj EXf/qBfZyDdKehqReULiJTxqVYKQP6mQM9U4/SeDevWHOwbr7ouazkth0UuLvwMiI7qZcZcz VJHsQBBPbc7+HrYstI7GGyPHEBQgPFIC6rb5gez4fuanbYV5ZRIIzt</vt:lpwstr>
  </property>
  <property fmtid="{D5CDD505-2E9C-101B-9397-08002B2CF9AE}" pid="5" name="_ms_pID_7253433">
    <vt:lpwstr>d6jYrkL2jS9geRv3dW Bc0UgChWKB+e2DarYARnwjTaJUVrzxJtbcyIekeFcm4LAO3i2svuiAfelExC3KRTBH53CLyH 8OruRd4hAmNiQ77lB3crnnFaxmd3WWjmbkLFqLG/s6ZtmoG1/BmqZxbqZL5x0pZR+xNZwdAE +JYCmYv8Ckri0lpemM0qZZzwbYrk3CMPsO4IaMJH+NtZqJpdRE6Mzqd1RgrWWZQmaYms2qVW</vt:lpwstr>
  </property>
  <property fmtid="{D5CDD505-2E9C-101B-9397-08002B2CF9AE}" pid="6" name="_ms_pID_7253434">
    <vt:lpwstr> qBSRKlWeFvibp4HzT2vH2r8kTc89xe6lS0ds82s9E5dkMPZFYHJOrSJJOUCBqLhnvQhQLqGL eqHhslIfVPU8ge0KtMFn8DFKumdt8/jw4IvrvcWwRpgpacdq5Gpz3QMZ4thQDWRGh24RWfa8 7yVMHg3tF5fN24mkhxaAQgrL+gvasOR2t23fyxdWMHK0IFW1WaE4mKnDV3zp8S8ZA/+e1vQW</vt:lpwstr>
  </property>
  <property fmtid="{D5CDD505-2E9C-101B-9397-08002B2CF9AE}" pid="7" name="sflag">
    <vt:lpwstr>1385542878</vt:lpwstr>
  </property>
  <property fmtid="{D5CDD505-2E9C-101B-9397-08002B2CF9AE}" pid="8" name="KSOProductBuildVer">
    <vt:lpwstr>2052-11.3.0.8632</vt:lpwstr>
  </property>
</Properties>
</file>