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ji\Desktop\Penn_BootCamp\Homework\hw1\UPENN-VIRT-DATA-PT-03-2022-U-LOL-main\02-Homework\01-Excel\Instructions\"/>
    </mc:Choice>
  </mc:AlternateContent>
  <xr:revisionPtr revIDLastSave="0" documentId="13_ncr:1_{EE05371F-D63F-49F3-B012-CBAFD8262E73}" xr6:coauthVersionLast="47" xr6:coauthVersionMax="47" xr10:uidLastSave="{00000000-0000-0000-0000-000000000000}"/>
  <bookViews>
    <workbookView xWindow="1710" yWindow="1125" windowWidth="16260" windowHeight="10230" xr2:uid="{00000000-000D-0000-FFFF-FFFF00000000}"/>
  </bookViews>
  <sheets>
    <sheet name="Crowdfunding" sheetId="1" r:id="rId1"/>
    <sheet name="Category" sheetId="5" r:id="rId2"/>
    <sheet name="Subcategory" sheetId="2" r:id="rId3"/>
    <sheet name="Date" sheetId="6" r:id="rId4"/>
    <sheet name="Sum of Percent Funded" sheetId="13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3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14" i="5"/>
  <c r="G13" i="5"/>
  <c r="G12" i="5"/>
  <c r="G11" i="5"/>
  <c r="G10" i="5"/>
  <c r="G9" i="5"/>
  <c r="G8" i="5"/>
  <c r="G7" i="5"/>
  <c r="G6" i="5"/>
</calcChain>
</file>

<file path=xl/sharedStrings.xml><?xml version="1.0" encoding="utf-8"?>
<sst xmlns="http://schemas.openxmlformats.org/spreadsheetml/2006/main" count="8126" uniqueCount="2087">
  <si>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</si>
  <si>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</si>
  <si>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</si>
  <si>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</si>
  <si>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</si>
  <si>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</si>
  <si>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</si>
  <si>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</si>
  <si>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</si>
  <si>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</si>
  <si>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</si>
  <si>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</si>
  <si>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</si>
  <si>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</si>
  <si>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</si>
  <si>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</si>
  <si>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</si>
  <si>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</si>
  <si>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</si>
  <si>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</si>
  <si>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</si>
  <si>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</si>
  <si>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</si>
  <si>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</si>
  <si>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</si>
  <si>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</si>
  <si>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</si>
  <si>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</si>
  <si>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</si>
  <si>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</si>
  <si>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</si>
  <si>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</si>
  <si>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</si>
  <si>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</si>
  <si>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</si>
  <si>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</si>
  <si>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</si>
  <si>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</si>
  <si>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</si>
  <si>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</si>
  <si>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</si>
  <si>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</si>
  <si>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</si>
  <si>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</si>
  <si>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</si>
  <si>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</si>
  <si>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</si>
  <si>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</si>
  <si>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</si>
  <si>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</si>
  <si>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</si>
  <si>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</si>
  <si>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</si>
  <si>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</si>
  <si>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</si>
  <si>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</si>
  <si>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</si>
  <si>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</si>
  <si>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</si>
  <si>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</si>
  <si>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</si>
  <si>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</si>
  <si>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</si>
  <si>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</si>
  <si>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</si>
  <si>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</si>
  <si>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</si>
  <si>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</si>
  <si>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</si>
  <si>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</si>
  <si>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</si>
  <si>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</si>
  <si>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</si>
  <si>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</si>
  <si>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</si>
  <si>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</si>
  <si>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</si>
  <si>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</si>
  <si>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</si>
  <si>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</si>
  <si>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</si>
  <si>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</si>
  <si>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</si>
  <si>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</si>
  <si>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</si>
  <si>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</si>
  <si>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</si>
  <si>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</si>
  <si>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</si>
  <si>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</si>
  <si>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</si>
  <si>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</si>
  <si>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</si>
  <si>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</si>
  <si>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</si>
  <si>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</si>
  <si>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</si>
  <si>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</si>
  <si>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</si>
  <si>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</si>
  <si>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</si>
  <si>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</si>
  <si>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</si>
  <si>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</si>
  <si>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</si>
  <si>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</si>
  <si>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</si>
  <si>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</si>
  <si>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</si>
  <si>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</si>
  <si>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</si>
  <si>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</si>
  <si>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</si>
  <si>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</si>
  <si>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</si>
  <si>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</si>
  <si>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</si>
  <si>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</si>
  <si>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</si>
  <si>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</si>
  <si>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</si>
  <si>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</si>
  <si>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</si>
  <si>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</si>
  <si>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</si>
  <si>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</si>
  <si>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</si>
  <si>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</si>
  <si>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</si>
  <si>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</si>
  <si>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</si>
  <si>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</si>
  <si>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</si>
  <si>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</si>
  <si>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</si>
  <si>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</si>
  <si>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</si>
  <si>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</si>
  <si>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</si>
  <si>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</si>
  <si>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</si>
  <si>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</si>
  <si>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</si>
  <si>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</si>
  <si>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</si>
  <si>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</si>
  <si>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</si>
  <si>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</si>
  <si>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</si>
  <si>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</si>
  <si>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</si>
  <si>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</si>
  <si>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</si>
  <si>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</si>
  <si>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</si>
  <si>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</si>
  <si>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</si>
  <si>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</si>
  <si>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</si>
  <si>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</si>
  <si>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</si>
  <si>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</si>
  <si>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</si>
  <si>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</si>
  <si>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</si>
  <si>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</si>
  <si>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</si>
  <si>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</si>
  <si>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</si>
  <si>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</si>
  <si>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</si>
  <si>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</si>
  <si>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</si>
  <si>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</si>
  <si>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</si>
  <si>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</si>
  <si>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</si>
  <si>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</si>
  <si>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</si>
  <si>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</si>
  <si>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</si>
  <si>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</si>
  <si>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</si>
  <si>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</si>
  <si>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</si>
  <si>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</si>
  <si>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</si>
  <si>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</si>
  <si>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</si>
  <si>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</si>
  <si>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</si>
  <si>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</si>
  <si>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</si>
  <si>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</si>
  <si>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</si>
  <si>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</si>
  <si>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</si>
  <si>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</si>
  <si>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</si>
  <si>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</si>
  <si>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</si>
  <si>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</si>
  <si>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</si>
  <si>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</si>
  <si>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</si>
  <si>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</si>
  <si>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</si>
  <si>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</si>
  <si>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</si>
  <si>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</si>
  <si>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</si>
  <si>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</si>
  <si>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</si>
  <si>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</si>
  <si>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</si>
  <si>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</si>
  <si>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</si>
  <si>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</si>
  <si>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</si>
  <si>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</si>
  <si>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</si>
  <si>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</si>
  <si>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</si>
  <si>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</si>
  <si>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</si>
  <si>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</si>
  <si>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</si>
  <si>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</si>
  <si>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</si>
  <si>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</si>
  <si>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</si>
  <si>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</si>
  <si>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</si>
  <si>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</si>
  <si>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</si>
  <si>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</si>
  <si>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</si>
  <si>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</si>
  <si>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</si>
  <si>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</si>
  <si>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</si>
  <si>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</si>
  <si>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</si>
  <si>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</si>
  <si>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</si>
  <si>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</si>
  <si>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</si>
  <si>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</si>
  <si>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</si>
  <si>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</si>
  <si>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</si>
  <si>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</si>
  <si>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</si>
  <si>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</si>
  <si>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</si>
  <si>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</si>
  <si>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</si>
  <si>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</si>
  <si>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</si>
  <si>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</si>
  <si>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</si>
  <si>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</si>
  <si>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</si>
  <si>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</si>
  <si>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</si>
  <si>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</si>
  <si>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</si>
  <si>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</si>
  <si>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</si>
  <si>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</si>
  <si>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</si>
  <si>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</si>
  <si>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</si>
  <si>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</si>
  <si>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</si>
  <si>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</si>
  <si>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</si>
  <si>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</si>
  <si>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</si>
  <si>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</si>
  <si>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</si>
  <si>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</si>
  <si>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</si>
  <si>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</si>
  <si>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</si>
  <si>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</si>
  <si>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</si>
  <si>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</si>
  <si>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</si>
  <si>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</si>
  <si>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</si>
  <si>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</si>
  <si>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</si>
  <si>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</si>
  <si>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</si>
  <si>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</si>
  <si>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</si>
  <si>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</si>
  <si>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</si>
  <si>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</si>
  <si>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</si>
  <si>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</si>
  <si>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</si>
  <si>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</si>
  <si>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</si>
  <si>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</si>
  <si>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</si>
  <si>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</si>
  <si>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</si>
  <si>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</si>
  <si>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</si>
  <si>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</si>
  <si>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</si>
  <si>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</si>
  <si>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</si>
  <si>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</si>
  <si>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</si>
  <si>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</si>
  <si>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</si>
  <si>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</si>
  <si>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</si>
  <si>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</si>
  <si>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</si>
  <si>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</si>
  <si>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</si>
  <si>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</si>
  <si>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</si>
  <si>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</si>
  <si>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</si>
  <si>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</si>
  <si>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</si>
  <si>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</si>
  <si>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</si>
  <si>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</si>
  <si>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</si>
  <si>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</si>
  <si>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</si>
  <si>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</si>
  <si>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</si>
  <si>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</si>
  <si>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</si>
  <si>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</si>
  <si>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</si>
  <si>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</si>
  <si>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</si>
  <si>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</si>
  <si>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</si>
  <si>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</si>
  <si>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</si>
  <si>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</si>
  <si>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</si>
  <si>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</si>
  <si>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</si>
  <si>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</si>
  <si>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</si>
  <si>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</si>
  <si>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</si>
  <si>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</si>
  <si>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</si>
  <si>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</si>
  <si>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</si>
  <si>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</si>
  <si>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</si>
  <si>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</si>
  <si>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</si>
  <si>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</si>
  <si>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</si>
  <si>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</si>
  <si>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</si>
  <si>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</si>
  <si>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</si>
  <si>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</si>
  <si>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</si>
  <si>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</si>
  <si>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</si>
  <si>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</si>
  <si>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</si>
  <si>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</si>
  <si>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</si>
  <si>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</si>
  <si>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</si>
  <si>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</si>
  <si>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</si>
  <si>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</si>
  <si>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</si>
  <si>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</si>
  <si>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</si>
  <si>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</si>
  <si>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</si>
  <si>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</si>
  <si>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</si>
  <si>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</si>
  <si>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</si>
  <si>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</si>
  <si>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</si>
  <si>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</si>
  <si>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</si>
  <si>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</si>
  <si>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</si>
  <si>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</si>
  <si>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</si>
  <si>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</si>
  <si>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</si>
  <si>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</si>
  <si>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</si>
  <si>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</si>
  <si>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</si>
  <si>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</si>
  <si>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</si>
  <si>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</si>
  <si>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</si>
  <si>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</si>
  <si>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</si>
  <si>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</si>
  <si>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</si>
  <si>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</si>
  <si>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</si>
  <si>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</si>
  <si>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</si>
  <si>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</si>
  <si>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</si>
  <si>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</si>
  <si>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</si>
  <si>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</si>
  <si>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</si>
  <si>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</si>
  <si>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</si>
  <si>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</si>
  <si>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</si>
  <si>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</si>
  <si>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</si>
  <si>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</si>
  <si>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</si>
  <si>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</si>
  <si>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</si>
  <si>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</si>
  <si>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</si>
  <si>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</si>
  <si>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</si>
  <si>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</si>
  <si>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</si>
  <si>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</si>
  <si>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</si>
  <si>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</si>
  <si>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</si>
  <si>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</si>
  <si>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</si>
  <si>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</si>
  <si>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</si>
  <si>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</si>
  <si>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</si>
  <si>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</si>
  <si>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</si>
  <si>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</si>
  <si>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</si>
  <si>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</si>
  <si>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</si>
  <si>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</si>
  <si>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</si>
  <si>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</si>
  <si>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</si>
  <si>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</si>
  <si>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</si>
  <si>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</si>
  <si>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</si>
  <si>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</si>
  <si>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</si>
  <si>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</si>
  <si>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</si>
  <si>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</si>
  <si>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</si>
  <si>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</si>
  <si>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</si>
  <si>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</si>
  <si>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</si>
  <si>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</si>
  <si>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</si>
  <si>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</si>
  <si>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</si>
  <si>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</si>
  <si>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</si>
  <si>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</si>
  <si>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</si>
  <si>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</si>
  <si>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</si>
  <si>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</si>
  <si>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</si>
  <si>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</si>
  <si>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</si>
  <si>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</si>
  <si>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</si>
  <si>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</si>
  <si>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</si>
  <si>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</si>
  <si>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</si>
  <si>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</si>
  <si>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</si>
  <si>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</si>
  <si>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</si>
  <si>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</si>
  <si>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</si>
  <si>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</si>
  <si>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</si>
  <si>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</si>
  <si>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</si>
  <si>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</si>
  <si>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</si>
  <si>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</si>
  <si>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</si>
  <si>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</si>
  <si>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</si>
  <si>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</si>
  <si>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</si>
  <si>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</si>
  <si>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</si>
  <si>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</si>
  <si>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</si>
  <si>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</si>
  <si>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</si>
  <si>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</si>
  <si>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</si>
  <si>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</si>
  <si>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</si>
  <si>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</si>
  <si>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</si>
  <si>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</si>
  <si>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</si>
  <si>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</si>
  <si>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</si>
  <si>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</si>
  <si>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</si>
  <si>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</si>
  <si>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</si>
  <si>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</si>
  <si>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</si>
  <si>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</si>
  <si>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</si>
  <si>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</si>
  <si>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</si>
  <si>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</si>
  <si>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</si>
  <si>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</si>
  <si>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</si>
  <si>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</si>
  <si>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</si>
  <si>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</si>
  <si>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</si>
  <si>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</si>
  <si>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</si>
  <si>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</si>
  <si>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</si>
  <si>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</si>
  <si>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</si>
  <si>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</si>
  <si>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</si>
  <si>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</si>
  <si>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</si>
  <si>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</si>
  <si>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</si>
  <si>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</si>
  <si>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</si>
  <si>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</si>
  <si>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</si>
  <si>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</si>
  <si>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</si>
  <si>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</si>
  <si>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</si>
  <si>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</si>
  <si>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</si>
  <si>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</si>
  <si>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</si>
  <si>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</si>
  <si>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</si>
  <si>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</si>
  <si>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</si>
  <si>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</si>
  <si>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</si>
  <si>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</si>
  <si>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</si>
  <si>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</si>
  <si>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</si>
  <si>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</si>
  <si>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</si>
  <si>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</si>
  <si>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</si>
  <si>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</si>
  <si>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</si>
  <si>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</si>
  <si>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</si>
  <si>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</si>
  <si>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</si>
  <si>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</si>
  <si>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</si>
  <si>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</si>
  <si>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</si>
  <si>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</si>
  <si>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</si>
  <si>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</si>
  <si>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</si>
  <si>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</si>
  <si>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</si>
  <si>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</si>
  <si>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</si>
  <si>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</si>
  <si>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</si>
  <si>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</si>
  <si>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</si>
  <si>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</si>
  <si>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</si>
  <si>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</si>
  <si>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</si>
  <si>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</si>
  <si>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</si>
  <si>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</si>
  <si>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</si>
  <si>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</si>
  <si>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</si>
  <si>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</si>
  <si>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</si>
  <si>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</si>
  <si>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</si>
  <si>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</si>
  <si>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</si>
  <si>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</si>
  <si>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</si>
  <si>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</si>
  <si>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</si>
  <si>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</si>
  <si>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</si>
  <si>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</si>
  <si>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</si>
  <si>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</si>
  <si>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</si>
  <si>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</si>
  <si>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</si>
  <si>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</si>
  <si>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</si>
  <si>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</si>
  <si>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</si>
  <si>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</si>
  <si>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</si>
  <si>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</si>
  <si>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</si>
  <si>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</si>
  <si>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</si>
  <si>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</si>
  <si>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</si>
  <si>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</si>
  <si>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</si>
  <si>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</si>
  <si>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</si>
  <si>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</si>
  <si>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</si>
  <si>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</si>
  <si>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</si>
  <si>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</si>
  <si>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</si>
  <si>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</si>
  <si>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</si>
  <si>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</si>
  <si>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</si>
  <si>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</si>
  <si>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</si>
  <si>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</si>
  <si>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</si>
  <si>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</si>
  <si>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</si>
  <si>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</si>
  <si>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</si>
  <si>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</si>
  <si>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</si>
  <si>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</si>
  <si>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</si>
  <si>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</si>
  <si>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</si>
  <si>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</si>
  <si>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</si>
  <si>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</si>
  <si>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</si>
  <si>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</si>
  <si>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</si>
  <si>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</si>
  <si>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</si>
  <si>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</si>
  <si>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</si>
  <si>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</si>
  <si>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</si>
  <si>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</si>
  <si>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</si>
  <si>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</si>
  <si>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</si>
  <si>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</si>
  <si>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</si>
  <si>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</si>
  <si>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</si>
  <si>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</si>
  <si>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</si>
  <si>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</si>
  <si>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</si>
  <si>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</si>
  <si>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</si>
  <si>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</si>
  <si>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</si>
  <si>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</si>
  <si>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</si>
  <si>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</si>
  <si>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</si>
  <si>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</si>
  <si>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</si>
  <si>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</si>
  <si>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</si>
  <si>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</si>
  <si>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</si>
  <si>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</si>
  <si>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</si>
  <si>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</si>
  <si>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</si>
  <si>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</si>
  <si>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</si>
  <si>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</si>
  <si>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</si>
  <si>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</si>
  <si>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</si>
  <si>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</si>
  <si>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</si>
  <si>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</si>
  <si>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</si>
  <si>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</si>
  <si>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</si>
  <si>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</si>
  <si>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</si>
  <si>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</si>
  <si>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</si>
  <si>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</si>
  <si>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</si>
  <si>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</si>
  <si>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</si>
  <si>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</si>
  <si>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</si>
  <si>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</si>
  <si>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</si>
  <si>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</si>
  <si>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</si>
  <si>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</si>
  <si>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</si>
  <si>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</si>
  <si>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</si>
  <si>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</si>
  <si>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</si>
  <si>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</si>
  <si>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</si>
  <si>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</si>
  <si>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</si>
  <si>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</si>
  <si>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</si>
  <si>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</si>
  <si>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</si>
  <si>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</si>
  <si>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</si>
  <si>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</si>
  <si>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</si>
  <si>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</si>
  <si>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</si>
  <si>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</si>
  <si>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</si>
  <si>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</si>
  <si>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</si>
  <si>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</si>
  <si>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</si>
  <si>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</si>
  <si>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</si>
  <si>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</si>
  <si>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</si>
  <si>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</si>
  <si>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</si>
  <si>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</si>
  <si>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</si>
  <si>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</si>
  <si>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</si>
  <si>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</si>
  <si>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</si>
  <si>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</si>
  <si>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</si>
  <si>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</si>
  <si>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</si>
  <si>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</si>
  <si>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</si>
  <si>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</si>
  <si>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</si>
  <si>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</si>
  <si>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</si>
  <si>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</si>
  <si>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</si>
  <si>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</si>
  <si>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</si>
  <si>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</si>
  <si>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</si>
  <si>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</si>
  <si>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</si>
  <si>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</si>
  <si>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</si>
  <si>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</si>
  <si>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</si>
  <si>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</si>
  <si>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</si>
  <si>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</si>
  <si>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</si>
  <si>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</si>
  <si>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</si>
  <si>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</si>
  <si>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</si>
  <si>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</si>
  <si>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</si>
  <si>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</si>
  <si>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</si>
  <si>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</si>
  <si>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</si>
  <si>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</si>
  <si>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</si>
  <si>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</si>
  <si>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</si>
  <si>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</si>
  <si>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</si>
  <si>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</si>
  <si>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</si>
  <si>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</si>
  <si>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</si>
  <si>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</si>
  <si>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</si>
  <si>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</si>
  <si>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</si>
  <si>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</si>
  <si>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</si>
  <si>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</si>
  <si>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</si>
  <si>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</si>
  <si>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</si>
  <si>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</si>
  <si>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</si>
  <si>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</si>
  <si>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</si>
  <si>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</si>
  <si>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</si>
  <si>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</si>
  <si>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</si>
  <si>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</si>
  <si>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</si>
  <si>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</si>
  <si>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</si>
  <si>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</si>
  <si>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</si>
  <si>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</si>
  <si>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</si>
  <si>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</si>
  <si>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</si>
  <si>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</si>
  <si>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</si>
  <si>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</si>
  <si>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</si>
  <si>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</si>
  <si>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</si>
  <si>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</si>
  <si>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</si>
  <si>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</si>
  <si>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</si>
  <si>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</si>
  <si>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</si>
  <si>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</si>
  <si>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</si>
  <si>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</si>
  <si>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</si>
  <si>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</si>
  <si>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</si>
  <si>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</si>
  <si>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</si>
  <si>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</si>
  <si>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</si>
  <si>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</si>
  <si>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</si>
  <si>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</si>
  <si>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</si>
  <si>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</si>
  <si>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</si>
  <si>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</si>
  <si>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</si>
  <si>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</si>
  <si>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</si>
  <si>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</si>
  <si>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</si>
  <si>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</si>
  <si>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</si>
  <si>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</si>
  <si>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</si>
  <si>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</si>
  <si>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</si>
  <si>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</si>
  <si>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</si>
  <si>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</si>
  <si>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</si>
  <si>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</si>
  <si>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</si>
  <si>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</si>
  <si>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</si>
  <si>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</si>
  <si>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</si>
  <si>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</si>
  <si>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</si>
  <si>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</si>
  <si>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</si>
  <si>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</si>
  <si>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</si>
  <si>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</si>
  <si>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</si>
  <si>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</si>
  <si>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</si>
  <si>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</si>
  <si>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</si>
  <si>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</si>
  <si>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</si>
  <si>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</si>
  <si>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</si>
  <si>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</si>
  <si>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</si>
  <si>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</si>
  <si>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</si>
  <si>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</si>
  <si>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</si>
  <si>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</si>
  <si>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</si>
  <si>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</si>
  <si>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</si>
  <si>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</si>
  <si>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</si>
  <si>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</si>
  <si>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</si>
  <si>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</si>
  <si>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</si>
  <si>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</si>
  <si>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</si>
  <si>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</si>
  <si>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</si>
  <si>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</si>
  <si>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</si>
  <si>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</si>
  <si>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</si>
  <si>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</si>
  <si>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</si>
  <si>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</si>
  <si>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</si>
  <si>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</si>
  <si>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</si>
  <si>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</si>
  <si>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</si>
  <si>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</si>
  <si>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</si>
  <si>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</si>
  <si>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</si>
  <si>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</si>
  <si>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</si>
  <si>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</si>
  <si>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</si>
  <si>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</si>
  <si>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</si>
  <si>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</si>
  <si>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</si>
  <si>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</si>
  <si>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</si>
  <si>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</si>
  <si>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</si>
  <si>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</si>
  <si>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</si>
  <si>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</si>
  <si>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</si>
  <si>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</si>
  <si>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</si>
  <si>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</si>
  <si>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</si>
  <si>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</si>
  <si>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</si>
  <si>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</si>
  <si>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</si>
  <si>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</si>
  <si>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</si>
  <si>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</si>
  <si>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</si>
  <si>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</si>
  <si>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</si>
  <si>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</si>
  <si>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</si>
  <si>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</si>
  <si>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</si>
  <si>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</si>
  <si>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</si>
  <si>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</si>
  <si>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</si>
  <si>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</si>
  <si>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</si>
  <si>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</si>
  <si>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</si>
  <si>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</si>
  <si>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</si>
  <si>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</si>
  <si>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</si>
  <si>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</si>
  <si>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</si>
  <si>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</si>
  <si>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</si>
  <si>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</si>
  <si>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</si>
  <si>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</si>
  <si>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</si>
  <si>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</si>
  <si>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</si>
  <si>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</si>
  <si>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</si>
  <si>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</si>
  <si>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</si>
  <si>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</si>
  <si>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</si>
  <si>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</si>
  <si>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</si>
  <si>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</si>
  <si>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</si>
  <si>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</si>
  <si>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</si>
  <si>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</si>
  <si>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</si>
  <si>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</si>
  <si>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</si>
  <si>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</si>
  <si>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</si>
  <si>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</si>
  <si>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</si>
  <si>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</si>
  <si>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</si>
  <si>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</si>
  <si>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</si>
  <si>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</si>
  <si>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</si>
  <si>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</si>
  <si>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</si>
  <si>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</si>
  <si>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</si>
  <si>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</si>
  <si>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</si>
  <si>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</si>
  <si>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</si>
  <si>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</si>
  <si>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</si>
  <si>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</si>
  <si>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</si>
  <si>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</si>
  <si>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</si>
  <si>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</si>
  <si>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</si>
  <si>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</si>
  <si>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</si>
  <si>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</si>
  <si>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</si>
  <si>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</si>
  <si>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</si>
  <si>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</si>
  <si>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</si>
  <si>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</si>
  <si>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</si>
  <si>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</si>
  <si>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</si>
  <si>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</si>
  <si>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</si>
  <si>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</si>
  <si>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</si>
  <si>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</si>
  <si>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</si>
  <si>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</si>
  <si>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</si>
  <si>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</si>
  <si>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</si>
  <si>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</si>
  <si>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</si>
  <si>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</si>
  <si>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</si>
  <si>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</si>
  <si>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</si>
  <si>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</si>
  <si>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</si>
  <si>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</si>
  <si>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</si>
  <si>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</si>
  <si>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</si>
  <si>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</si>
  <si>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</si>
  <si>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</si>
  <si>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</si>
  <si>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</si>
  <si>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</si>
  <si>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</si>
  <si>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</si>
  <si>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</si>
  <si>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</si>
  <si>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</si>
  <si>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</si>
  <si>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</si>
  <si>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</si>
  <si>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</si>
  <si>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</si>
  <si>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</si>
  <si>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</si>
  <si>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</si>
  <si>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</si>
  <si>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</si>
  <si>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</si>
  <si>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</si>
  <si>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</si>
  <si>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</si>
  <si>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</si>
  <si>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</si>
  <si>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</si>
  <si>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</si>
  <si>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</si>
  <si>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</si>
  <si>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</si>
  <si>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</si>
  <si>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</si>
  <si>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</si>
  <si>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</si>
  <si>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</si>
  <si>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</si>
  <si>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</si>
  <si>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</si>
  <si>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</si>
  <si>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</si>
  <si>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</si>
  <si>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</si>
  <si>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</si>
  <si>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</si>
  <si>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</si>
  <si>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</si>
  <si>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</si>
  <si>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</si>
  <si>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</si>
  <si>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</si>
  <si>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</si>
  <si>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</si>
  <si>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</si>
  <si>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</si>
  <si>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</si>
  <si>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</si>
  <si>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</si>
  <si>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</si>
  <si>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</si>
  <si>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</si>
  <si>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</si>
  <si>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</si>
  <si>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</si>
  <si>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</si>
  <si>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</si>
  <si>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</si>
  <si>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</si>
  <si>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</si>
  <si>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</si>
  <si>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</si>
  <si>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</si>
  <si>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</si>
  <si>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</si>
  <si>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</si>
  <si>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</si>
  <si>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</si>
  <si>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</si>
  <si>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</si>
  <si>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</si>
  <si>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</si>
  <si>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</si>
  <si>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</si>
  <si>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</si>
  <si>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</si>
  <si>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</si>
  <si>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</si>
  <si>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</si>
  <si>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</si>
  <si>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</si>
  <si>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</si>
  <si>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</si>
  <si>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</si>
  <si>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</si>
  <si>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</si>
  <si>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</si>
  <si>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</si>
  <si>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</si>
  <si>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</si>
  <si>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</si>
  <si>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</si>
  <si>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</si>
  <si>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</si>
  <si>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</si>
  <si>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</si>
  <si>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</si>
  <si>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</si>
  <si>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</si>
  <si>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</si>
  <si>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</si>
  <si>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</si>
  <si>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</si>
  <si>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</si>
  <si>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</si>
  <si>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</si>
  <si>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</si>
  <si>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</si>
  <si>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</si>
  <si>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</si>
  <si>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</si>
  <si>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</si>
  <si>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</si>
  <si>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</si>
  <si>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</si>
  <si>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</si>
  <si>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</si>
  <si>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</si>
  <si>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</si>
  <si>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</si>
  <si>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</si>
  <si>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</si>
  <si>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</si>
  <si>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</si>
  <si>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</si>
  <si>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</si>
  <si>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</si>
  <si>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</si>
  <si>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</si>
  <si>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</si>
  <si>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</si>
  <si>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</si>
  <si>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</si>
  <si>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</si>
  <si>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</si>
  <si>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</si>
  <si>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</si>
  <si>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</si>
  <si>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</si>
  <si>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</si>
  <si>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</si>
  <si>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</si>
  <si>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</si>
  <si>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</si>
  <si>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</si>
  <si>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</si>
  <si>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</si>
  <si>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</si>
  <si>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</si>
  <si>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</si>
  <si>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</si>
  <si>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</si>
  <si>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</si>
  <si>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</si>
  <si>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</si>
  <si>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</si>
  <si>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</si>
  <si>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</si>
  <si>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</si>
  <si>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</si>
  <si>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</si>
  <si>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</si>
  <si>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</si>
  <si>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</si>
  <si>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</si>
  <si>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</si>
  <si>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</si>
  <si>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</si>
  <si>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</si>
  <si>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</si>
  <si>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</si>
  <si>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</si>
  <si>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</si>
  <si>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</si>
  <si>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</si>
  <si>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</si>
  <si>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</si>
  <si>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</si>
  <si>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</si>
  <si>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</si>
  <si>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</si>
  <si>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</si>
  <si>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</si>
  <si>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</si>
  <si>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</si>
  <si>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</si>
  <si>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</si>
  <si>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</si>
  <si>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</si>
  <si>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</si>
  <si>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</si>
  <si>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</si>
  <si>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</si>
  <si>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</si>
  <si>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</si>
  <si>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</si>
  <si>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</si>
  <si>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</si>
  <si>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</si>
  <si>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</si>
  <si>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</si>
  <si>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</si>
  <si>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</si>
  <si>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</si>
  <si>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</si>
  <si>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</si>
  <si>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</si>
  <si>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</si>
  <si>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</si>
  <si>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</si>
  <si>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</si>
  <si>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</si>
  <si>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</si>
  <si>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</si>
  <si>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</si>
  <si>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</si>
  <si>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</si>
  <si>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</si>
  <si>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</si>
  <si>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</si>
  <si>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</si>
  <si>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</si>
  <si>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</si>
  <si>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</si>
  <si>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</si>
  <si>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</si>
  <si>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</si>
  <si>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</si>
  <si>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</si>
  <si>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</si>
  <si>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</si>
  <si>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</si>
  <si>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</si>
  <si>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</si>
  <si>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</si>
  <si>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</si>
  <si>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</si>
  <si>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</si>
  <si>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</si>
  <si>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</si>
  <si>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</si>
  <si>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</si>
  <si>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</si>
  <si>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</si>
  <si>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</si>
  <si>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</si>
  <si>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</si>
  <si>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</si>
  <si>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</si>
  <si>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</si>
  <si>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</si>
  <si>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</si>
  <si>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</si>
  <si>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</si>
  <si>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</si>
  <si>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</si>
  <si>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</si>
  <si>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</si>
  <si>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</si>
  <si>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</si>
  <si>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</si>
  <si>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</si>
  <si>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</si>
  <si>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</si>
  <si>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</si>
  <si>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</si>
  <si>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</si>
  <si>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</si>
  <si>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</si>
  <si>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</si>
  <si>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</si>
  <si>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</si>
  <si>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</si>
  <si>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</si>
  <si>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</si>
  <si>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</si>
  <si>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</si>
  <si>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</si>
  <si>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</si>
  <si>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</si>
  <si>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</si>
  <si>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</si>
  <si>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</si>
  <si>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</si>
  <si>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</si>
  <si>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</si>
  <si>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</si>
  <si>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</si>
  <si>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</si>
  <si>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</si>
  <si>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</si>
  <si>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</si>
  <si>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</si>
  <si>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</si>
  <si>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</si>
  <si>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</si>
  <si>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</si>
  <si>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</si>
  <si>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</si>
  <si>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</si>
  <si>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</si>
  <si>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</si>
  <si>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</si>
  <si>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</si>
  <si>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</si>
  <si>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</si>
  <si>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</si>
  <si>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</si>
  <si>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</si>
  <si>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</si>
  <si>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</si>
  <si>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</si>
  <si>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</si>
  <si>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</si>
  <si>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</si>
  <si>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</si>
  <si>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</si>
  <si>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</si>
  <si>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</si>
  <si>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</si>
  <si>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</si>
  <si>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</si>
  <si>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</si>
  <si>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</si>
  <si>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</si>
  <si>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</si>
  <si>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</si>
  <si>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</si>
  <si>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</si>
  <si>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</si>
  <si>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</si>
  <si>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</si>
  <si>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</si>
  <si>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</si>
  <si>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</si>
  <si>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</si>
  <si>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</si>
  <si>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</si>
  <si>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</si>
  <si>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</si>
  <si>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</si>
  <si>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</si>
  <si>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</si>
  <si>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</si>
  <si>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</si>
  <si>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</si>
  <si>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</si>
  <si>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</si>
  <si>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</si>
  <si>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</si>
  <si>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</si>
  <si>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</si>
  <si>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</si>
  <si>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</si>
  <si>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</si>
  <si>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</si>
  <si>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</si>
  <si>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</si>
  <si>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</si>
  <si>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</si>
  <si>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</si>
  <si>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</si>
  <si>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</si>
  <si>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</si>
  <si>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</si>
  <si>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</si>
  <si>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</si>
  <si>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</si>
  <si>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</si>
  <si>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</si>
  <si>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</si>
  <si>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</si>
  <si>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</si>
  <si>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</si>
  <si>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</si>
  <si>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</si>
  <si>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</si>
  <si>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</si>
  <si>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</si>
  <si>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</si>
  <si>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</si>
  <si>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</si>
  <si>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</si>
  <si>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</si>
  <si>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</si>
  <si>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</si>
  <si>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</si>
  <si>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</si>
  <si>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</si>
  <si>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</si>
  <si>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</si>
  <si>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</si>
  <si>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</si>
  <si>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</si>
  <si>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</si>
  <si>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</si>
  <si>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</si>
  <si>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</si>
  <si>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</si>
  <si>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</si>
  <si>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</si>
  <si>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</si>
  <si>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</si>
  <si>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</si>
  <si>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</si>
  <si>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</si>
  <si>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</si>
  <si>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</si>
  <si>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</si>
  <si>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</si>
  <si>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</si>
  <si>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</si>
  <si>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</si>
  <si>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</si>
  <si>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</si>
  <si>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</si>
  <si>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</si>
  <si>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</si>
  <si>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</si>
  <si>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</si>
  <si>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</si>
  <si>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</si>
  <si>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</si>
  <si>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</si>
  <si>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</si>
  <si>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</si>
  <si>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</si>
  <si>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</si>
  <si>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</si>
  <si>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</si>
  <si>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</si>
  <si>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</si>
  <si>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</si>
  <si>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</si>
  <si>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</si>
  <si>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</si>
  <si>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</si>
  <si>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</si>
  <si>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</si>
  <si>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</si>
  <si>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</si>
  <si>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</si>
  <si>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</si>
  <si>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</si>
  <si>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</si>
  <si>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</si>
  <si>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</si>
  <si>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</si>
  <si>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</si>
  <si>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</si>
  <si>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</si>
  <si>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</si>
  <si>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</si>
  <si>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</si>
  <si>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</si>
  <si>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</si>
  <si>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</si>
  <si>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</si>
  <si>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</si>
  <si>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</si>
  <si>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</si>
  <si>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</si>
  <si>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</si>
  <si>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</si>
  <si>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</si>
  <si>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</si>
  <si>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</si>
  <si>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</si>
  <si>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</si>
  <si>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</si>
  <si>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</si>
  <si>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</si>
  <si>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</si>
  <si>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</si>
  <si>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</si>
  <si>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</si>
  <si>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</si>
  <si>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</si>
  <si>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</si>
  <si>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</si>
  <si>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</si>
  <si>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</si>
  <si>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</si>
  <si>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</si>
  <si>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</si>
  <si>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</si>
  <si>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</si>
  <si>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</si>
  <si>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</si>
  <si>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</si>
  <si>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</si>
  <si>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</si>
  <si>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</si>
  <si>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</si>
  <si>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</si>
  <si>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</si>
  <si>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</si>
  <si>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</si>
  <si>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</si>
  <si>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</si>
  <si>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</si>
  <si>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</si>
  <si>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</si>
  <si>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</si>
  <si>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</si>
  <si>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</si>
  <si>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</si>
  <si>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</si>
  <si>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</si>
  <si>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</si>
  <si>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</si>
  <si>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</si>
  <si>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</si>
  <si>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</si>
  <si>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</si>
  <si>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</si>
  <si>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</si>
  <si>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</si>
  <si>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</si>
  <si>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</si>
  <si>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</si>
  <si>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</si>
  <si>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</si>
  <si>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</si>
  <si>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</si>
  <si>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</si>
  <si>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</si>
  <si>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</si>
  <si>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</si>
  <si>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</si>
  <si>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</si>
  <si>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</si>
  <si>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</si>
  <si>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</si>
  <si>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</si>
  <si>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</si>
  <si>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</si>
  <si>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</si>
  <si>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</si>
  <si>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</si>
  <si>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</si>
  <si>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</si>
  <si>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</si>
  <si>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</si>
  <si>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</si>
  <si>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</si>
  <si>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</si>
  <si>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</si>
  <si>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</si>
  <si>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</si>
  <si>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</si>
  <si>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</si>
  <si>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</si>
  <si>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</si>
  <si>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</si>
  <si>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</si>
  <si>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</si>
  <si>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</si>
  <si>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</si>
  <si>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</si>
  <si>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</si>
  <si>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</si>
  <si>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</si>
  <si>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</si>
  <si>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</si>
  <si>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</si>
  <si>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</si>
  <si>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</si>
  <si>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</si>
  <si>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</si>
  <si>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</si>
  <si>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</si>
  <si>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</si>
  <si>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</si>
  <si>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</si>
  <si>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</si>
  <si>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</si>
  <si>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</si>
  <si>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</si>
  <si>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</si>
  <si>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</si>
  <si>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</si>
  <si>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</si>
  <si>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</si>
  <si>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</si>
  <si>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</si>
  <si>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</si>
  <si>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</si>
  <si>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</si>
  <si>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</si>
  <si>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</si>
  <si>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</si>
  <si>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</si>
  <si>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</si>
  <si>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</si>
  <si>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</si>
  <si>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</si>
  <si>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</si>
  <si>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</si>
  <si>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</si>
  <si>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</si>
  <si>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</si>
  <si>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</si>
  <si>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</si>
  <si>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</si>
  <si>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</si>
  <si>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</si>
  <si>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</si>
  <si>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</si>
  <si>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</si>
  <si>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</si>
  <si>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</si>
  <si>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</si>
  <si>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</si>
  <si>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</si>
  <si>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</si>
  <si>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</si>
  <si>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</si>
  <si>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</si>
  <si>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</si>
  <si>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</si>
  <si>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</si>
  <si>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</si>
  <si>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</si>
  <si>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</si>
  <si>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</si>
  <si>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</si>
  <si>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</si>
  <si>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</si>
  <si>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</si>
  <si>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</si>
  <si>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</si>
  <si>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</si>
  <si>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</si>
  <si>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</si>
  <si>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</si>
  <si>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</si>
  <si>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</si>
  <si>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</si>
  <si>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</si>
  <si>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</si>
  <si>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</si>
  <si>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</si>
  <si>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</si>
  <si>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</si>
  <si>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</si>
  <si>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</si>
  <si>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</si>
  <si>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</si>
  <si>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</si>
  <si>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</si>
  <si>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</si>
  <si>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</si>
  <si>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</si>
  <si>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</si>
  <si>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</si>
  <si>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</si>
  <si>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</si>
  <si>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</si>
  <si>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</si>
  <si>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</si>
  <si>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</si>
  <si>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</si>
  <si>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</si>
  <si>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</si>
  <si>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</si>
  <si>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</si>
  <si>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</si>
  <si>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</si>
  <si>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</si>
  <si>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</si>
  <si>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</si>
  <si>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</si>
  <si>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</si>
  <si>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</si>
  <si>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</si>
  <si>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</si>
  <si>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</si>
  <si>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</si>
  <si>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</si>
  <si>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</si>
  <si>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</si>
  <si>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</si>
  <si>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</si>
  <si>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</si>
  <si>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</si>
  <si>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</si>
  <si>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</si>
  <si>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</si>
  <si>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</si>
  <si>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</si>
  <si>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</si>
  <si>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</si>
  <si>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</si>
  <si>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</si>
  <si>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</si>
  <si>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</si>
  <si>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</si>
  <si>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</si>
  <si>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</si>
  <si>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</si>
  <si>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</si>
  <si>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</si>
  <si>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</si>
  <si>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</si>
  <si>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</si>
  <si>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</si>
  <si>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</si>
  <si>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</si>
  <si>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</si>
  <si>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</si>
  <si>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</si>
  <si>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</si>
  <si>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</si>
  <si>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</si>
  <si>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</si>
  <si>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</si>
  <si>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</si>
  <si>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</si>
  <si>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</si>
  <si>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</si>
  <si>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</si>
  <si>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</si>
  <si>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</si>
  <si>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</si>
  <si>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</si>
  <si>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</si>
  <si>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</si>
  <si>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</si>
  <si>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</si>
  <si>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</si>
  <si>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</si>
  <si>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</si>
  <si>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</si>
  <si>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</si>
  <si>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</si>
  <si>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</si>
  <si>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</si>
  <si>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</si>
  <si>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</si>
  <si>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</si>
  <si>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</si>
  <si>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</si>
  <si>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</si>
  <si>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</si>
  <si>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</si>
  <si>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</si>
  <si>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</si>
  <si>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</si>
  <si>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</si>
  <si>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</si>
  <si>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</si>
  <si>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</si>
  <si>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</si>
  <si>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</si>
  <si>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</si>
  <si>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</si>
  <si>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</si>
  <si>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</si>
  <si>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</si>
  <si>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</si>
  <si>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</si>
  <si>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</si>
  <si>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</si>
  <si>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</si>
  <si>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</si>
  <si>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</si>
  <si>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</si>
  <si>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</si>
  <si>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</si>
  <si>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</si>
  <si>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</si>
  <si>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</si>
  <si>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</si>
  <si>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</si>
  <si>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</si>
  <si>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</si>
  <si>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</si>
  <si>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</si>
  <si>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</si>
  <si>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</si>
  <si>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</si>
  <si>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</si>
  <si>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</si>
  <si>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</si>
  <si>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</si>
  <si>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</si>
  <si>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</si>
  <si>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</si>
  <si>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</si>
  <si>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</si>
  <si>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</si>
  <si>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</si>
  <si>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</si>
  <si>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</si>
  <si>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</si>
  <si>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</si>
  <si>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</si>
  <si>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</si>
  <si>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</si>
  <si>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</si>
  <si>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</si>
  <si>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</si>
  <si>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</si>
  <si>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</si>
  <si>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</si>
  <si>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</si>
  <si>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</si>
  <si>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</si>
  <si>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</si>
  <si>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</si>
  <si>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</si>
  <si>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</si>
  <si>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</si>
  <si>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</si>
  <si>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</si>
  <si>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</si>
  <si>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</si>
  <si>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</si>
  <si>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</si>
  <si>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</si>
  <si>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</si>
  <si>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</si>
  <si>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</si>
  <si>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</si>
  <si>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</si>
  <si>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</si>
  <si>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</si>
  <si>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</si>
  <si>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</si>
  <si>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</si>
  <si>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</si>
  <si>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</si>
  <si>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</si>
  <si>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</si>
  <si>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</si>
  <si>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</si>
  <si>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</si>
  <si>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</si>
  <si>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</si>
  <si>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</si>
  <si>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</si>
  <si>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</si>
  <si>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</si>
  <si>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</si>
  <si>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</si>
  <si>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</si>
  <si>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</si>
  <si>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</si>
  <si>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</si>
  <si>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</si>
  <si>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</si>
  <si>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</si>
  <si>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</si>
  <si>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</si>
  <si>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</si>
  <si>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</si>
  <si>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</si>
  <si>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</si>
  <si>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</si>
  <si>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</si>
  <si>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</si>
  <si>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</si>
  <si>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</si>
  <si>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</si>
  <si>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</si>
  <si>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</si>
  <si>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</si>
  <si>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</si>
  <si>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</si>
  <si>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</si>
  <si>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</si>
  <si>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</si>
  <si>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</si>
  <si>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</si>
  <si>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</si>
  <si>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</si>
  <si>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</si>
  <si>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</si>
  <si>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</si>
  <si>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</si>
  <si>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</si>
  <si>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</si>
  <si>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</si>
  <si>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</si>
  <si>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</si>
  <si>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</si>
  <si>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</si>
  <si>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</si>
  <si>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</si>
  <si>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</si>
  <si>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</si>
  <si>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</si>
  <si>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</si>
  <si>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</si>
  <si>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</si>
  <si>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</si>
  <si>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</si>
  <si>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</si>
  <si>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</si>
  <si>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</si>
  <si>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</si>
  <si>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</si>
  <si>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</si>
  <si>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</si>
  <si>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</si>
  <si>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</si>
  <si>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</si>
  <si>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</si>
  <si>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</si>
  <si>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</si>
  <si>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</si>
  <si>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</si>
  <si>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</si>
  <si>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</si>
  <si>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</si>
  <si>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</si>
  <si>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</si>
  <si>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</si>
  <si>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</si>
  <si>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</si>
  <si>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</si>
  <si>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</si>
  <si>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</si>
  <si>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</si>
  <si>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</si>
  <si>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</si>
  <si>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</si>
  <si>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</si>
  <si>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</si>
  <si>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</si>
  <si>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</si>
  <si>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Sum of Percent Funded</t>
  </si>
  <si>
    <t>Grand Total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</si>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</sst>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383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 (Chang Woon Jang).xlsx]Category!PivotTable6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9-44AC-9D7C-8BDFB46B2A3E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9-44AC-9D7C-8BDFB46B2A3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9-44AC-9D7C-8BDFB46B2A3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9-44AC-9D7C-8BDFB46B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257832"/>
        <c:axId val="645960760"/>
      </c:barChart>
      <c:catAx>
        <c:axId val="63625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0760"/>
        <c:crosses val="autoZero"/>
        <c:auto val="1"/>
        <c:lblAlgn val="ctr"/>
        <c:lblOffset val="100"/>
        <c:noMultiLvlLbl val="0"/>
      </c:catAx>
      <c:valAx>
        <c:axId val="6459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 (Chang Woon Jang).xlsx]Subcategory!PivotTable3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2-45C8-A703-82605A58B3EA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2-45C8-A703-82605A58B3EA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2-45C8-A703-82605A58B3EA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2-45C8-A703-82605A58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416944"/>
        <c:axId val="751420880"/>
      </c:barChart>
      <c:catAx>
        <c:axId val="7514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20880"/>
        <c:crosses val="autoZero"/>
        <c:auto val="1"/>
        <c:lblAlgn val="ctr"/>
        <c:lblOffset val="100"/>
        <c:noMultiLvlLbl val="0"/>
      </c:catAx>
      <c:valAx>
        <c:axId val="7514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 (Chang Woon Jang).xlsx]Date!PivotTable7</c:name>
    <c:fmtId val="7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6-4528-8853-A60619EFCBFC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6-4528-8853-A60619EFCBFC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6-4528-8853-A60619EF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447504"/>
        <c:axId val="803293856"/>
      </c:lineChart>
      <c:catAx>
        <c:axId val="6384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3856"/>
        <c:crosses val="autoZero"/>
        <c:auto val="1"/>
        <c:lblAlgn val="ctr"/>
        <c:lblOffset val="100"/>
        <c:noMultiLvlLbl val="0"/>
      </c:catAx>
      <c:valAx>
        <c:axId val="8032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 (Chang Woon Jang).xlsx]Sum of Percent Funded!PivotTable10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Percent Funded'!$B$4:$B$5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Funded'!$B$6:$B$13</c:f>
              <c:numCache>
                <c:formatCode>General</c:formatCode>
                <c:ptCount val="7"/>
                <c:pt idx="0">
                  <c:v>1053</c:v>
                </c:pt>
                <c:pt idx="1">
                  <c:v>618</c:v>
                </c:pt>
                <c:pt idx="2">
                  <c:v>1254</c:v>
                </c:pt>
                <c:pt idx="3">
                  <c:v>545</c:v>
                </c:pt>
                <c:pt idx="4">
                  <c:v>1737</c:v>
                </c:pt>
                <c:pt idx="5">
                  <c:v>1082</c:v>
                </c:pt>
                <c:pt idx="6">
                  <c:v>24652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0-4EB5-9BF3-26E13CB56DBC}"/>
            </c:ext>
          </c:extLst>
        </c:ser>
        <c:ser>
          <c:idx val="1"/>
          <c:order val="1"/>
          <c:tx>
            <c:strRef>
              <c:f>'Sum of Percent Funded'!$C$4:$C$5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Funded'!$C$6:$C$13</c:f>
              <c:numCache>
                <c:formatCode>General</c:formatCode>
                <c:ptCount val="7"/>
                <c:pt idx="0">
                  <c:v>774</c:v>
                </c:pt>
                <c:pt idx="4">
                  <c:v>1785</c:v>
                </c:pt>
                <c:pt idx="6">
                  <c:v>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0-4EB5-9BF3-26E13CB56DBC}"/>
            </c:ext>
          </c:extLst>
        </c:ser>
        <c:ser>
          <c:idx val="2"/>
          <c:order val="2"/>
          <c:tx>
            <c:strRef>
              <c:f>'Sum of Percent Funded'!$D$4:$D$5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Funded'!$D$6:$D$13</c:f>
              <c:numCache>
                <c:formatCode>General</c:formatCode>
                <c:ptCount val="7"/>
                <c:pt idx="0">
                  <c:v>740</c:v>
                </c:pt>
                <c:pt idx="2">
                  <c:v>258</c:v>
                </c:pt>
                <c:pt idx="3">
                  <c:v>967</c:v>
                </c:pt>
                <c:pt idx="4">
                  <c:v>1807</c:v>
                </c:pt>
                <c:pt idx="5">
                  <c:v>109</c:v>
                </c:pt>
                <c:pt idx="6">
                  <c:v>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0-4EB5-9BF3-26E13CB56DBC}"/>
            </c:ext>
          </c:extLst>
        </c:ser>
        <c:ser>
          <c:idx val="3"/>
          <c:order val="3"/>
          <c:tx>
            <c:strRef>
              <c:f>'Sum of Percent Funded'!$E$4:$E$5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Funded'!$E$6:$E$13</c:f>
              <c:numCache>
                <c:formatCode>General</c:formatCode>
                <c:ptCount val="7"/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0-4EB5-9BF3-26E13CB56DBC}"/>
            </c:ext>
          </c:extLst>
        </c:ser>
        <c:ser>
          <c:idx val="4"/>
          <c:order val="4"/>
          <c:tx>
            <c:strRef>
              <c:f>'Sum of Percent Funded'!$F$4:$F$5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Funded'!$F$6:$F$13</c:f>
              <c:numCache>
                <c:formatCode>General</c:formatCode>
                <c:ptCount val="7"/>
                <c:pt idx="0">
                  <c:v>308</c:v>
                </c:pt>
                <c:pt idx="1">
                  <c:v>1725</c:v>
                </c:pt>
                <c:pt idx="2">
                  <c:v>556</c:v>
                </c:pt>
                <c:pt idx="3">
                  <c:v>223</c:v>
                </c:pt>
                <c:pt idx="4">
                  <c:v>1844</c:v>
                </c:pt>
                <c:pt idx="5">
                  <c:v>1236</c:v>
                </c:pt>
                <c:pt idx="6">
                  <c:v>26666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0-4EB5-9BF3-26E13CB56DBC}"/>
            </c:ext>
          </c:extLst>
        </c:ser>
        <c:ser>
          <c:idx val="5"/>
          <c:order val="5"/>
          <c:tx>
            <c:strRef>
              <c:f>'Sum of Percent Funded'!$G$4:$G$5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Funded'!$G$6:$G$13</c:f>
              <c:numCache>
                <c:formatCode>General</c:formatCode>
                <c:ptCount val="7"/>
                <c:pt idx="0">
                  <c:v>268</c:v>
                </c:pt>
                <c:pt idx="5">
                  <c:v>367</c:v>
                </c:pt>
                <c:pt idx="6">
                  <c:v>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0-4EB5-9BF3-26E13CB56DBC}"/>
            </c:ext>
          </c:extLst>
        </c:ser>
        <c:ser>
          <c:idx val="6"/>
          <c:order val="6"/>
          <c:tx>
            <c:strRef>
              <c:f>'Sum of Percent Funded'!$H$4:$H$5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Funded'!$H$6:$H$13</c:f>
              <c:numCache>
                <c:formatCode>General</c:formatCode>
                <c:ptCount val="7"/>
                <c:pt idx="0">
                  <c:v>101</c:v>
                </c:pt>
                <c:pt idx="1">
                  <c:v>880</c:v>
                </c:pt>
                <c:pt idx="2">
                  <c:v>1422</c:v>
                </c:pt>
                <c:pt idx="3">
                  <c:v>1262</c:v>
                </c:pt>
                <c:pt idx="5">
                  <c:v>517</c:v>
                </c:pt>
                <c:pt idx="6">
                  <c:v>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0-4EB5-9BF3-26E13CB56DBC}"/>
            </c:ext>
          </c:extLst>
        </c:ser>
        <c:ser>
          <c:idx val="7"/>
          <c:order val="7"/>
          <c:tx>
            <c:strRef>
              <c:f>'Sum of Percent Funded'!$I$4:$I$5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Funded'!$I$6:$I$13</c:f>
              <c:numCache>
                <c:formatCode>General</c:formatCode>
                <c:ptCount val="7"/>
                <c:pt idx="0">
                  <c:v>1201</c:v>
                </c:pt>
                <c:pt idx="1">
                  <c:v>1578</c:v>
                </c:pt>
                <c:pt idx="2">
                  <c:v>236</c:v>
                </c:pt>
                <c:pt idx="4">
                  <c:v>762</c:v>
                </c:pt>
                <c:pt idx="5">
                  <c:v>1073</c:v>
                </c:pt>
                <c:pt idx="6">
                  <c:v>14951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E0-4EB5-9BF3-26E13CB56DBC}"/>
            </c:ext>
          </c:extLst>
        </c:ser>
        <c:ser>
          <c:idx val="8"/>
          <c:order val="8"/>
          <c:tx>
            <c:strRef>
              <c:f>'Sum of Percent Funded'!$J$4:$J$5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 of Percent Funded'!$A$6:$A$13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'Sum of Percent Funded'!$J$6:$J$13</c:f>
              <c:numCache>
                <c:formatCode>General</c:formatCode>
                <c:ptCount val="7"/>
                <c:pt idx="0">
                  <c:v>1887</c:v>
                </c:pt>
                <c:pt idx="1">
                  <c:v>3476</c:v>
                </c:pt>
                <c:pt idx="2">
                  <c:v>1195</c:v>
                </c:pt>
                <c:pt idx="3">
                  <c:v>2579</c:v>
                </c:pt>
                <c:pt idx="4">
                  <c:v>879</c:v>
                </c:pt>
                <c:pt idx="5">
                  <c:v>2601</c:v>
                </c:pt>
                <c:pt idx="6">
                  <c:v>46105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0-4EB5-9BF3-26E13CB5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64190760"/>
        <c:axId val="764189120"/>
      </c:barChart>
      <c:catAx>
        <c:axId val="76419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44757217249919357"/>
              <c:y val="0.92154899167981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89120"/>
        <c:crosses val="autoZero"/>
        <c:auto val="1"/>
        <c:lblAlgn val="ctr"/>
        <c:lblOffset val="100"/>
        <c:noMultiLvlLbl val="0"/>
      </c:catAx>
      <c:valAx>
        <c:axId val="7641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Percent Funded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288471</xdr:colOff>
      <xdr:row>2</xdr:row>
      <xdr:rowOff>63950</xdr:rowOff>
    </xdr:from>
    <xdr:to>
      <xdr:col>26</xdr:col>
      <xdr:colOff>112123</xdr:colOff>
      <xdr:row>27</xdr:row>
      <xdr:rowOff>109343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A21A4-4346-4AF5-B3C3-0BBB0C0D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86590</xdr:colOff>
      <xdr:row>3</xdr:row>
      <xdr:rowOff>34636</xdr:rowOff>
    </xdr:from>
    <xdr:to>
      <xdr:col>33</xdr:col>
      <xdr:colOff>266700</xdr:colOff>
      <xdr:row>30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A3AF1-7F43-4D12-A867-609D1659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190498</xdr:rowOff>
    </xdr:from>
    <xdr:to>
      <xdr:col>22</xdr:col>
      <xdr:colOff>250421</xdr:colOff>
      <xdr:row>25</xdr:row>
      <xdr:rowOff>143115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4A423-5937-410D-89B1-38EEBE92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31543</xdr:colOff>
      <xdr:row>7</xdr:row>
      <xdr:rowOff>3710</xdr:rowOff>
    </xdr:from>
    <xdr:to>
      <xdr:col>58</xdr:col>
      <xdr:colOff>230627</xdr:colOff>
      <xdr:row>32</xdr:row>
      <xdr:rowOff>48970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C7EB3-66E3-43C1-A66F-06DFA529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ejin20@gmail.com" refreshedDate="44646.908766319444" createdVersion="7" refreshedVersion="7" minRefreshableVersion="3" recordCount="1000" xr:uid="{7F07B417-D363-403D-8DBE-EFDE9850D92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8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ejin20@gmail.com" refreshedDate="44646.962529629629" createdVersion="7" refreshedVersion="7" minRefreshableVersion="3" recordCount="1000" xr:uid="{34F12E18-F9AA-4549-8253-FCC34C7D4AD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8" count="419">
        <n v="0"/>
        <n v="1040"/>
        <n v="131"/>
        <n v="58"/>
        <n v="69"/>
        <n v="173"/>
        <n v="20"/>
        <n v="327"/>
        <n v="19"/>
        <n v="51"/>
        <n v="266"/>
        <n v="48"/>
        <n v="89"/>
        <n v="245"/>
        <n v="66"/>
        <n v="47"/>
        <n v="649"/>
        <n v="159"/>
        <n v="112"/>
        <n v="40"/>
        <n v="128"/>
        <n v="332"/>
        <n v="216"/>
        <n v="79"/>
        <n v="105"/>
        <n v="328"/>
        <n v="160"/>
        <n v="310"/>
        <n v="86"/>
        <n v="377"/>
        <n v="150"/>
        <n v="157"/>
        <n v="139"/>
        <n v="325"/>
        <n v="50"/>
        <n v="169"/>
        <n v="212"/>
        <n v="443"/>
        <n v="185"/>
        <n v="658"/>
        <n v="114"/>
        <n v="475"/>
        <n v="386"/>
        <n v="189"/>
        <n v="2"/>
        <n v="91"/>
        <n v="34"/>
        <n v="140"/>
        <n v="177"/>
        <n v="143"/>
        <n v="215"/>
        <n v="227"/>
        <n v="275"/>
        <n v="144"/>
        <n v="92"/>
        <n v="722"/>
        <n v="11"/>
        <n v="97"/>
        <n v="236"/>
        <n v="45"/>
        <n v="162"/>
        <n v="254"/>
        <n v="24"/>
        <n v="123"/>
        <n v="108"/>
        <n v="670"/>
        <n v="660"/>
        <n v="122"/>
        <n v="78"/>
        <n v="46"/>
        <n v="300"/>
        <n v="637"/>
        <n v="225"/>
        <n v="1497"/>
        <n v="37"/>
        <n v="132"/>
        <n v="167"/>
        <n v="61"/>
        <n v="260"/>
        <n v="252"/>
        <n v="258"/>
        <n v="60"/>
        <n v="303"/>
        <n v="113"/>
        <n v="217"/>
        <n v="926"/>
        <n v="33"/>
        <n v="196"/>
        <n v="1"/>
        <n v="1021"/>
        <n v="281"/>
        <n v="359"/>
        <n v="186"/>
        <n v="595"/>
        <n v="59"/>
        <n v="14"/>
        <n v="119"/>
        <n v="268"/>
        <n v="376"/>
        <n v="727"/>
        <n v="87"/>
        <n v="88"/>
        <n v="117"/>
        <n v="214"/>
        <n v="149"/>
        <n v="219"/>
        <n v="64"/>
        <n v="18"/>
        <n v="367"/>
        <n v="38"/>
        <n v="3"/>
        <n v="155"/>
        <n v="100"/>
        <n v="116"/>
        <n v="71"/>
        <n v="261"/>
        <n v="96"/>
        <n v="223"/>
        <n v="101"/>
        <n v="230"/>
        <n v="135"/>
        <n v="129"/>
        <n v="17"/>
        <n v="121"/>
        <n v="423"/>
        <n v="65"/>
        <n v="73"/>
        <n v="52"/>
        <n v="220"/>
        <n v="253"/>
        <n v="137"/>
        <n v="415"/>
        <n v="31"/>
        <n v="424"/>
        <n v="10"/>
        <n v="82"/>
        <n v="163"/>
        <n v="894"/>
        <n v="26"/>
        <n v="74"/>
        <n v="416"/>
        <n v="357"/>
        <n v="308"/>
        <n v="293"/>
        <n v="229"/>
        <n v="32"/>
        <n v="23"/>
        <n v="68"/>
        <n v="361"/>
        <n v="63"/>
        <n v="298"/>
        <n v="9"/>
        <n v="53"/>
        <n v="681"/>
        <n v="134"/>
        <n v="431"/>
        <n v="425"/>
        <n v="21"/>
        <n v="67"/>
        <n v="94"/>
        <n v="151"/>
        <n v="195"/>
        <n v="1023"/>
        <n v="44"/>
        <n v="8"/>
        <n v="98"/>
        <n v="93"/>
        <n v="403"/>
        <n v="366"/>
        <n v="168"/>
        <n v="193"/>
        <n v="420"/>
        <n v="76"/>
        <n v="171"/>
        <n v="109"/>
        <n v="41"/>
        <n v="422"/>
        <n v="418"/>
        <n v="127"/>
        <n v="445"/>
        <n v="569"/>
        <n v="509"/>
        <n v="932"/>
        <n v="211"/>
        <n v="273"/>
        <n v="54"/>
        <n v="626"/>
        <n v="184"/>
        <n v="120"/>
        <n v="146"/>
        <n v="597"/>
        <n v="313"/>
        <n v="370"/>
        <n v="362"/>
        <n v="233"/>
        <n v="180"/>
        <n v="27"/>
        <n v="304"/>
        <n v="241"/>
        <n v="1066"/>
        <n v="170"/>
        <n v="581"/>
        <n v="83"/>
        <n v="706"/>
        <n v="209"/>
        <n v="1684"/>
        <n v="456"/>
        <n v="16"/>
        <n v="1339"/>
        <n v="35"/>
        <n v="5"/>
        <n v="1344"/>
        <n v="546"/>
        <n v="286"/>
        <n v="7"/>
        <n v="75"/>
        <n v="203"/>
        <n v="395"/>
        <n v="294"/>
        <n v="15"/>
        <n v="166"/>
        <n v="164"/>
        <n v="90"/>
        <n v="133"/>
        <n v="22"/>
        <n v="199"/>
        <n v="179"/>
        <n v="84"/>
        <n v="1400"/>
        <n v="410"/>
        <n v="36"/>
        <n v="226"/>
        <n v="371"/>
        <n v="1616"/>
        <n v="733"/>
        <n v="592"/>
        <n v="276"/>
        <n v="1591"/>
        <n v="730"/>
        <n v="13"/>
        <n v="183"/>
        <n v="172"/>
        <n v="39"/>
        <n v="228"/>
        <n v="469"/>
        <n v="130"/>
        <n v="717"/>
        <n v="1530"/>
        <n v="315"/>
        <n v="182"/>
        <n v="355"/>
        <n v="104"/>
        <n v="668"/>
        <n v="62"/>
        <n v="43"/>
        <n v="55"/>
        <n v="57"/>
        <n v="287"/>
        <n v="572"/>
        <n v="192"/>
        <n v="1052"/>
        <n v="178"/>
        <n v="161"/>
        <n v="198"/>
        <n v="176"/>
        <n v="511"/>
        <n v="967"/>
        <n v="4"/>
        <n v="56"/>
        <n v="118"/>
        <n v="351"/>
        <n v="141"/>
        <n v="30"/>
        <n v="187"/>
        <n v="575"/>
        <n v="285"/>
        <n v="319"/>
        <n v="365"/>
        <n v="29"/>
        <n v="512"/>
        <n v="81"/>
        <n v="191"/>
        <n v="305"/>
        <n v="723"/>
        <n v="547"/>
        <n v="414"/>
        <n v="70"/>
        <n v="529"/>
        <n v="927"/>
        <n v="42"/>
        <n v="145"/>
        <n v="700"/>
        <n v="99"/>
        <n v="80"/>
        <n v="95"/>
        <n v="502"/>
        <n v="482"/>
        <n v="72"/>
        <n v="265"/>
        <n v="969"/>
        <n v="270"/>
        <n v="284"/>
        <n v="239"/>
        <n v="794"/>
        <n v="369"/>
        <n v="12"/>
        <n v="138"/>
        <n v="204"/>
        <n v="218"/>
        <n v="237"/>
        <n v="111"/>
        <n v="341"/>
        <n v="322"/>
        <n v="950"/>
        <n v="1037"/>
        <n v="154"/>
        <n v="208"/>
        <n v="201"/>
        <n v="206"/>
        <n v="188"/>
        <n v="283"/>
        <n v="419"/>
        <n v="174"/>
        <n v="249"/>
        <n v="28"/>
        <n v="619"/>
        <n v="279"/>
        <n v="77"/>
        <n v="694"/>
        <n v="221"/>
        <n v="126"/>
        <n v="2338"/>
        <n v="508"/>
        <n v="358"/>
        <n v="468"/>
        <n v="1036"/>
        <n v="542"/>
        <n v="429"/>
        <n v="142"/>
        <n v="152"/>
        <n v="446"/>
        <n v="175"/>
        <n v="311"/>
        <n v="158"/>
        <n v="707"/>
        <n v="147"/>
        <n v="1840"/>
        <n v="472"/>
        <n v="517"/>
        <n v="247"/>
        <n v="153"/>
        <n v="156"/>
        <n v="165"/>
        <n v="412"/>
        <n v="527"/>
        <n v="354"/>
        <n v="1179"/>
        <n v="1126"/>
        <n v="712"/>
        <n v="232"/>
        <n v="256"/>
        <n v="772"/>
        <n v="406"/>
        <n v="564"/>
        <n v="655"/>
        <n v="728"/>
        <n v="231"/>
        <n v="49"/>
        <n v="190"/>
        <n v="787"/>
        <n v="106"/>
        <n v="115"/>
        <n v="729"/>
        <n v="25"/>
        <n v="1185"/>
        <n v="125"/>
        <n v="202"/>
        <n v="197"/>
        <n v="107"/>
        <n v="1180"/>
        <n v="264"/>
        <n v="615"/>
        <n v="368"/>
        <n v="1094"/>
        <n v="800"/>
        <n v="291"/>
        <n v="349"/>
        <n v="387"/>
        <n v="457"/>
        <n v="852"/>
        <n v="563"/>
        <n v="338"/>
        <n v="207"/>
        <n v="652"/>
        <n v="102"/>
        <n v="356"/>
        <n v="251"/>
        <n v="347"/>
        <n v="272"/>
        <n v="346"/>
        <n v="543"/>
        <n v="6"/>
        <n v="774"/>
        <n v="407"/>
        <n v="478"/>
        <n v="795"/>
        <n v="488"/>
        <n v="224"/>
        <n v="181"/>
        <n v="1096"/>
        <n v="1109"/>
        <n v="734"/>
        <n v="85"/>
        <n v="296"/>
        <n v="792"/>
        <n v="373"/>
        <n v="864"/>
        <n v="499"/>
        <n v="426"/>
      </sharedItems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x v="1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x v="2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x v="3"/>
    <s v="Vision-oriented fresh-thinking conglomeration"/>
    <n v="4200"/>
    <x v="3"/>
    <x v="0"/>
    <n v="24"/>
    <x v="1"/>
    <s v="USD"/>
    <n v="1565499600"/>
    <n v="1568955600"/>
    <b v="0"/>
    <b v="0"/>
    <s v="music/rock"/>
    <n v="58"/>
    <n v="103.20833333333333"/>
    <x v="1"/>
    <x v="1"/>
  </r>
  <r>
    <n v="4"/>
    <x v="4"/>
    <s v="Proactive foreground core"/>
    <n v="7600"/>
    <x v="4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x v="5"/>
    <s v="Open-source optimizing database"/>
    <n v="7600"/>
    <x v="5"/>
    <x v="1"/>
    <n v="174"/>
    <x v="3"/>
    <s v="DKK"/>
    <n v="1346130000"/>
    <n v="1347080400"/>
    <b v="0"/>
    <b v="0"/>
    <s v="theater/plays"/>
    <n v="173"/>
    <n v="75.833333333333329"/>
    <x v="3"/>
    <x v="3"/>
  </r>
  <r>
    <n v="6"/>
    <x v="6"/>
    <s v="Operative upward-trending algorithm"/>
    <n v="5200"/>
    <x v="6"/>
    <x v="0"/>
    <n v="18"/>
    <x v="4"/>
    <s v="GBP"/>
    <n v="1505278800"/>
    <n v="1505365200"/>
    <b v="0"/>
    <b v="0"/>
    <s v="film &amp; video/documentary"/>
    <n v="20"/>
    <n v="60.555555555555557"/>
    <x v="4"/>
    <x v="4"/>
  </r>
  <r>
    <n v="7"/>
    <x v="7"/>
    <s v="Centralized cohesive challenge"/>
    <n v="4500"/>
    <x v="7"/>
    <x v="1"/>
    <n v="227"/>
    <x v="3"/>
    <s v="DKK"/>
    <n v="1439442000"/>
    <n v="1439614800"/>
    <b v="0"/>
    <b v="0"/>
    <s v="theater/plays"/>
    <n v="327"/>
    <n v="64.93832599118943"/>
    <x v="3"/>
    <x v="3"/>
  </r>
  <r>
    <n v="8"/>
    <x v="8"/>
    <s v="Exclusive attitude-oriented intranet"/>
    <n v="110100"/>
    <x v="8"/>
    <x v="2"/>
    <n v="708"/>
    <x v="3"/>
    <s v="DKK"/>
    <n v="1281330000"/>
    <n v="1281502800"/>
    <b v="0"/>
    <b v="0"/>
    <s v="theater/plays"/>
    <n v="19"/>
    <n v="30.997175141242938"/>
    <x v="3"/>
    <x v="3"/>
  </r>
  <r>
    <n v="9"/>
    <x v="9"/>
    <s v="Open-source fresh-thinking model"/>
    <n v="6200"/>
    <x v="9"/>
    <x v="0"/>
    <n v="44"/>
    <x v="1"/>
    <s v="USD"/>
    <n v="1379566800"/>
    <n v="1383804000"/>
    <b v="0"/>
    <b v="0"/>
    <s v="music/electric music"/>
    <n v="51"/>
    <n v="72.909090909090907"/>
    <x v="1"/>
    <x v="5"/>
  </r>
  <r>
    <n v="10"/>
    <x v="10"/>
    <s v="Monitored empowering installation"/>
    <n v="5200"/>
    <x v="10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x v="11"/>
    <s v="Grass-roots zero administration system engine"/>
    <n v="6300"/>
    <x v="11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x v="12"/>
    <s v="Assimilated hybrid intranet"/>
    <n v="6300"/>
    <x v="12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x v="13"/>
    <s v="Multi-tiered directional open architecture"/>
    <n v="4200"/>
    <x v="13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x v="14"/>
    <s v="Cloned directional synergy"/>
    <n v="28200"/>
    <x v="14"/>
    <x v="0"/>
    <n v="200"/>
    <x v="1"/>
    <s v="USD"/>
    <n v="1331013600"/>
    <n v="1333342800"/>
    <b v="0"/>
    <b v="0"/>
    <s v="music/indie rock"/>
    <n v="66"/>
    <n v="94.144999999999996"/>
    <x v="1"/>
    <x v="7"/>
  </r>
  <r>
    <n v="15"/>
    <x v="15"/>
    <s v="Extended eco-centric pricing structure"/>
    <n v="81200"/>
    <x v="15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x v="16"/>
    <s v="Cross-platform systemic adapter"/>
    <n v="1700"/>
    <x v="16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x v="17"/>
    <s v="Seamless 4thgeneration methodology"/>
    <n v="84600"/>
    <x v="17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x v="18"/>
    <s v="Exclusive needs-based adapter"/>
    <n v="9100"/>
    <x v="18"/>
    <x v="3"/>
    <n v="135"/>
    <x v="1"/>
    <s v="USD"/>
    <n v="1536382800"/>
    <n v="1537074000"/>
    <b v="0"/>
    <b v="0"/>
    <s v="theater/plays"/>
    <n v="66"/>
    <n v="45.103703703703701"/>
    <x v="3"/>
    <x v="3"/>
  </r>
  <r>
    <n v="19"/>
    <x v="19"/>
    <s v="Down-sized cohesive archive"/>
    <n v="62500"/>
    <x v="19"/>
    <x v="0"/>
    <n v="674"/>
    <x v="1"/>
    <s v="USD"/>
    <n v="1551679200"/>
    <n v="1553490000"/>
    <b v="0"/>
    <b v="1"/>
    <s v="theater/plays"/>
    <n v="48"/>
    <n v="45.001483679525222"/>
    <x v="3"/>
    <x v="3"/>
  </r>
  <r>
    <n v="20"/>
    <x v="20"/>
    <s v="Proactive composite alliance"/>
    <n v="131800"/>
    <x v="20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x v="21"/>
    <s v="Re-engineered intangible definition"/>
    <n v="94000"/>
    <x v="21"/>
    <x v="0"/>
    <n v="558"/>
    <x v="1"/>
    <s v="USD"/>
    <n v="1313384400"/>
    <n v="1316322000"/>
    <b v="0"/>
    <b v="0"/>
    <s v="theater/plays"/>
    <n v="40"/>
    <n v="69.055555555555557"/>
    <x v="3"/>
    <x v="3"/>
  </r>
  <r>
    <n v="22"/>
    <x v="22"/>
    <s v="Enhanced dynamic definition"/>
    <n v="59100"/>
    <x v="22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x v="23"/>
    <s v="Devolved next generation adapter"/>
    <n v="4500"/>
    <x v="23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x v="24"/>
    <s v="Cross-platform intermediate frame"/>
    <n v="92400"/>
    <x v="24"/>
    <x v="1"/>
    <n v="2673"/>
    <x v="1"/>
    <s v="USD"/>
    <n v="1403326800"/>
    <n v="1403499600"/>
    <b v="0"/>
    <b v="0"/>
    <s v="technology/wearables"/>
    <n v="112"/>
    <n v="39.003741114852225"/>
    <x v="2"/>
    <x v="8"/>
  </r>
  <r>
    <n v="25"/>
    <x v="25"/>
    <s v="Monitored impactful analyzer"/>
    <n v="5500"/>
    <x v="25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x v="26"/>
    <s v="Optional responsive customer loyalty"/>
    <n v="107500"/>
    <x v="26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x v="27"/>
    <s v="Diverse transitional migration"/>
    <n v="2000"/>
    <x v="27"/>
    <x v="0"/>
    <n v="15"/>
    <x v="1"/>
    <s v="USD"/>
    <n v="1443848400"/>
    <n v="1444539600"/>
    <b v="0"/>
    <b v="0"/>
    <s v="music/rock"/>
    <n v="79"/>
    <n v="106.6"/>
    <x v="1"/>
    <x v="1"/>
  </r>
  <r>
    <n v="28"/>
    <x v="28"/>
    <s v="Synchronized global task-force"/>
    <n v="130800"/>
    <x v="28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x v="29"/>
    <s v="Focused 6thgeneration forecast"/>
    <n v="45900"/>
    <x v="29"/>
    <x v="1"/>
    <n v="1606"/>
    <x v="5"/>
    <s v="CHF"/>
    <n v="1532062800"/>
    <n v="1535518800"/>
    <b v="0"/>
    <b v="0"/>
    <s v="film &amp; video/shorts"/>
    <n v="328"/>
    <n v="94.000622665006233"/>
    <x v="4"/>
    <x v="12"/>
  </r>
  <r>
    <n v="30"/>
    <x v="30"/>
    <s v="Down-sized analyzing challenge"/>
    <n v="9000"/>
    <x v="30"/>
    <x v="1"/>
    <n v="129"/>
    <x v="1"/>
    <s v="USD"/>
    <n v="1558674000"/>
    <n v="1559106000"/>
    <b v="0"/>
    <b v="0"/>
    <s v="film &amp; video/animation"/>
    <n v="160"/>
    <n v="112.05426356589147"/>
    <x v="4"/>
    <x v="10"/>
  </r>
  <r>
    <n v="31"/>
    <x v="31"/>
    <s v="Progressive needs-based focus group"/>
    <n v="3500"/>
    <x v="31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x v="32"/>
    <x v="0"/>
    <n v="2307"/>
    <x v="6"/>
    <s v="EUR"/>
    <n v="1515564000"/>
    <n v="1517896800"/>
    <b v="0"/>
    <b v="0"/>
    <s v="film &amp; video/documentary"/>
    <n v="86"/>
    <n v="38.004334633723452"/>
    <x v="4"/>
    <x v="4"/>
  </r>
  <r>
    <n v="33"/>
    <x v="33"/>
    <s v="Exclusive interactive approach"/>
    <n v="50200"/>
    <x v="33"/>
    <x v="1"/>
    <n v="5419"/>
    <x v="1"/>
    <s v="USD"/>
    <n v="1412485200"/>
    <n v="1415685600"/>
    <b v="0"/>
    <b v="0"/>
    <s v="theater/plays"/>
    <n v="377"/>
    <n v="35.000184535892231"/>
    <x v="3"/>
    <x v="3"/>
  </r>
  <r>
    <n v="34"/>
    <x v="34"/>
    <s v="Reverse-engineered asynchronous archive"/>
    <n v="9300"/>
    <x v="34"/>
    <x v="1"/>
    <n v="165"/>
    <x v="1"/>
    <s v="USD"/>
    <n v="1490245200"/>
    <n v="1490677200"/>
    <b v="0"/>
    <b v="0"/>
    <s v="film &amp; video/documentary"/>
    <n v="150"/>
    <n v="85"/>
    <x v="4"/>
    <x v="4"/>
  </r>
  <r>
    <n v="35"/>
    <x v="35"/>
    <s v="Synergized intangible challenge"/>
    <n v="125500"/>
    <x v="35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x v="36"/>
    <s v="Monitored multi-state encryption"/>
    <n v="700"/>
    <x v="36"/>
    <x v="1"/>
    <n v="16"/>
    <x v="1"/>
    <s v="USD"/>
    <n v="1298700000"/>
    <n v="1300856400"/>
    <b v="0"/>
    <b v="0"/>
    <s v="theater/plays"/>
    <n v="157"/>
    <n v="68.8125"/>
    <x v="3"/>
    <x v="3"/>
  </r>
  <r>
    <n v="37"/>
    <x v="37"/>
    <s v="Profound attitude-oriented functionalities"/>
    <n v="8100"/>
    <x v="37"/>
    <x v="1"/>
    <n v="107"/>
    <x v="1"/>
    <s v="USD"/>
    <n v="1570338000"/>
    <n v="1573192800"/>
    <b v="0"/>
    <b v="1"/>
    <s v="publishing/fiction"/>
    <n v="139"/>
    <n v="105.97196261682242"/>
    <x v="5"/>
    <x v="13"/>
  </r>
  <r>
    <n v="38"/>
    <x v="38"/>
    <s v="Digitized client-driven database"/>
    <n v="3100"/>
    <x v="38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x v="39"/>
    <s v="Organized bi-directional function"/>
    <n v="9900"/>
    <x v="39"/>
    <x v="0"/>
    <n v="88"/>
    <x v="3"/>
    <s v="DKK"/>
    <n v="1361772000"/>
    <n v="1362978000"/>
    <b v="0"/>
    <b v="0"/>
    <s v="theater/plays"/>
    <n v="50"/>
    <n v="57.125"/>
    <x v="3"/>
    <x v="3"/>
  </r>
  <r>
    <n v="40"/>
    <x v="40"/>
    <s v="Reduced stable middleware"/>
    <n v="8800"/>
    <x v="40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x v="41"/>
    <s v="Universal 5thgeneration neural-net"/>
    <n v="5600"/>
    <x v="41"/>
    <x v="1"/>
    <n v="111"/>
    <x v="6"/>
    <s v="EUR"/>
    <n v="1346734800"/>
    <n v="1348981200"/>
    <b v="0"/>
    <b v="1"/>
    <s v="music/rock"/>
    <n v="212"/>
    <n v="107.42342342342343"/>
    <x v="1"/>
    <x v="1"/>
  </r>
  <r>
    <n v="42"/>
    <x v="42"/>
    <s v="Virtual uniform frame"/>
    <n v="1800"/>
    <x v="42"/>
    <x v="1"/>
    <n v="222"/>
    <x v="1"/>
    <s v="USD"/>
    <n v="1309755600"/>
    <n v="1310533200"/>
    <b v="0"/>
    <b v="0"/>
    <s v="food/food trucks"/>
    <n v="443"/>
    <n v="35.995495495495497"/>
    <x v="0"/>
    <x v="0"/>
  </r>
  <r>
    <n v="43"/>
    <x v="43"/>
    <s v="Profound explicit paradigm"/>
    <n v="90200"/>
    <x v="43"/>
    <x v="1"/>
    <n v="6212"/>
    <x v="1"/>
    <s v="USD"/>
    <n v="1406178000"/>
    <n v="1407560400"/>
    <b v="0"/>
    <b v="0"/>
    <s v="publishing/radio &amp; podcasts"/>
    <n v="185"/>
    <n v="26.998873148744366"/>
    <x v="5"/>
    <x v="15"/>
  </r>
  <r>
    <n v="44"/>
    <x v="44"/>
    <s v="Visionary real-time groupware"/>
    <n v="1600"/>
    <x v="44"/>
    <x v="1"/>
    <n v="98"/>
    <x v="3"/>
    <s v="DKK"/>
    <n v="1552798800"/>
    <n v="1552885200"/>
    <b v="0"/>
    <b v="0"/>
    <s v="publishing/fiction"/>
    <n v="658"/>
    <n v="107.56122448979592"/>
    <x v="5"/>
    <x v="13"/>
  </r>
  <r>
    <n v="45"/>
    <x v="45"/>
    <s v="Networked tertiary Graphical User Interface"/>
    <n v="9500"/>
    <x v="45"/>
    <x v="0"/>
    <n v="48"/>
    <x v="1"/>
    <s v="USD"/>
    <n v="1478062800"/>
    <n v="1479362400"/>
    <b v="0"/>
    <b v="1"/>
    <s v="theater/plays"/>
    <n v="47"/>
    <n v="94.375"/>
    <x v="3"/>
    <x v="3"/>
  </r>
  <r>
    <n v="46"/>
    <x v="46"/>
    <s v="Virtual grid-enabled task-force"/>
    <n v="3700"/>
    <x v="46"/>
    <x v="1"/>
    <n v="92"/>
    <x v="1"/>
    <s v="USD"/>
    <n v="1278565200"/>
    <n v="1280552400"/>
    <b v="0"/>
    <b v="0"/>
    <s v="music/rock"/>
    <n v="114"/>
    <n v="46.163043478260867"/>
    <x v="1"/>
    <x v="1"/>
  </r>
  <r>
    <n v="47"/>
    <x v="47"/>
    <s v="Function-based multi-state software"/>
    <n v="1500"/>
    <x v="47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x v="48"/>
    <s v="Optimized leadingedge concept"/>
    <n v="33300"/>
    <x v="48"/>
    <x v="1"/>
    <n v="2431"/>
    <x v="1"/>
    <s v="USD"/>
    <n v="1435208400"/>
    <n v="1436245200"/>
    <b v="0"/>
    <b v="0"/>
    <s v="theater/plays"/>
    <n v="386"/>
    <n v="53.007815713698065"/>
    <x v="3"/>
    <x v="3"/>
  </r>
  <r>
    <n v="49"/>
    <x v="49"/>
    <s v="Sharable holistic interface"/>
    <n v="7200"/>
    <x v="49"/>
    <x v="1"/>
    <n v="303"/>
    <x v="1"/>
    <s v="USD"/>
    <n v="1571547600"/>
    <n v="1575439200"/>
    <b v="0"/>
    <b v="0"/>
    <s v="music/rock"/>
    <n v="189"/>
    <n v="45.059405940594061"/>
    <x v="1"/>
    <x v="1"/>
  </r>
  <r>
    <n v="50"/>
    <x v="50"/>
    <s v="Down-sized system-worthy secured line"/>
    <n v="100"/>
    <x v="50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x v="51"/>
    <x v="0"/>
    <n v="1467"/>
    <x v="4"/>
    <s v="GBP"/>
    <n v="1332824400"/>
    <n v="1334206800"/>
    <b v="0"/>
    <b v="1"/>
    <s v="technology/wearables"/>
    <n v="91"/>
    <n v="99.006816632583508"/>
    <x v="2"/>
    <x v="8"/>
  </r>
  <r>
    <n v="52"/>
    <x v="52"/>
    <s v="Organic foreground leverage"/>
    <n v="7200"/>
    <x v="52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x v="53"/>
    <s v="Reverse-engineered static concept"/>
    <n v="8800"/>
    <x v="53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x v="54"/>
    <s v="Multi-channeled neutral customer loyalty"/>
    <n v="6000"/>
    <x v="54"/>
    <x v="0"/>
    <n v="120"/>
    <x v="1"/>
    <s v="USD"/>
    <n v="1520748000"/>
    <n v="1521262800"/>
    <b v="0"/>
    <b v="0"/>
    <s v="technology/wearables"/>
    <n v="89"/>
    <n v="44.93333333333333"/>
    <x v="2"/>
    <x v="8"/>
  </r>
  <r>
    <n v="55"/>
    <x v="55"/>
    <s v="Reverse-engineered bifurcated strategy"/>
    <n v="6600"/>
    <x v="55"/>
    <x v="1"/>
    <n v="131"/>
    <x v="1"/>
    <s v="USD"/>
    <n v="1532926800"/>
    <n v="1533358800"/>
    <b v="0"/>
    <b v="0"/>
    <s v="music/jazz"/>
    <n v="177"/>
    <n v="89.664122137404576"/>
    <x v="1"/>
    <x v="17"/>
  </r>
  <r>
    <n v="56"/>
    <x v="56"/>
    <s v="Horizontal context-sensitive knowledge user"/>
    <n v="8000"/>
    <x v="56"/>
    <x v="1"/>
    <n v="164"/>
    <x v="1"/>
    <s v="USD"/>
    <n v="1420869600"/>
    <n v="1421474400"/>
    <b v="0"/>
    <b v="0"/>
    <s v="technology/wearables"/>
    <n v="143"/>
    <n v="70.079268292682926"/>
    <x v="2"/>
    <x v="8"/>
  </r>
  <r>
    <n v="57"/>
    <x v="57"/>
    <s v="Cross-group multi-state task-force"/>
    <n v="2900"/>
    <x v="57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x v="58"/>
    <s v="Expanded 3rdgeneration strategy"/>
    <n v="2700"/>
    <x v="58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x v="59"/>
    <s v="Assimilated real-time support"/>
    <n v="1400"/>
    <x v="59"/>
    <x v="1"/>
    <n v="128"/>
    <x v="1"/>
    <s v="USD"/>
    <n v="1497243600"/>
    <n v="1498539600"/>
    <b v="0"/>
    <b v="1"/>
    <s v="theater/plays"/>
    <n v="275"/>
    <n v="30.0859375"/>
    <x v="3"/>
    <x v="3"/>
  </r>
  <r>
    <n v="60"/>
    <x v="60"/>
    <s v="User-centric regional database"/>
    <n v="94200"/>
    <x v="60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x v="61"/>
    <s v="Open-source zero administration complexity"/>
    <n v="199200"/>
    <x v="61"/>
    <x v="0"/>
    <n v="2253"/>
    <x v="0"/>
    <s v="CAD"/>
    <n v="1298268000"/>
    <n v="1301720400"/>
    <b v="0"/>
    <b v="0"/>
    <s v="theater/plays"/>
    <n v="92"/>
    <n v="82.001775410563695"/>
    <x v="3"/>
    <x v="3"/>
  </r>
  <r>
    <n v="62"/>
    <x v="62"/>
    <s v="Organized incremental standardization"/>
    <n v="2000"/>
    <x v="62"/>
    <x v="1"/>
    <n v="249"/>
    <x v="1"/>
    <s v="USD"/>
    <n v="1433480400"/>
    <n v="1433566800"/>
    <b v="0"/>
    <b v="0"/>
    <s v="technology/web"/>
    <n v="722"/>
    <n v="58.040160642570278"/>
    <x v="2"/>
    <x v="2"/>
  </r>
  <r>
    <n v="63"/>
    <x v="63"/>
    <s v="Assimilated didactic open system"/>
    <n v="4700"/>
    <x v="63"/>
    <x v="0"/>
    <n v="5"/>
    <x v="1"/>
    <s v="USD"/>
    <n v="1493355600"/>
    <n v="1493874000"/>
    <b v="0"/>
    <b v="0"/>
    <s v="theater/plays"/>
    <n v="11"/>
    <n v="111.4"/>
    <x v="3"/>
    <x v="3"/>
  </r>
  <r>
    <n v="64"/>
    <x v="64"/>
    <s v="Vision-oriented logistical intranet"/>
    <n v="2800"/>
    <x v="64"/>
    <x v="0"/>
    <n v="38"/>
    <x v="1"/>
    <s v="USD"/>
    <n v="1530507600"/>
    <n v="1531803600"/>
    <b v="0"/>
    <b v="1"/>
    <s v="technology/web"/>
    <n v="97"/>
    <n v="71.94736842105263"/>
    <x v="2"/>
    <x v="2"/>
  </r>
  <r>
    <n v="65"/>
    <x v="65"/>
    <s v="Mandatory incremental projection"/>
    <n v="6100"/>
    <x v="6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x v="66"/>
    <s v="Grass-roots needs-based encryption"/>
    <n v="2900"/>
    <x v="66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x v="67"/>
    <s v="Team-oriented 6thgeneration middleware"/>
    <n v="72600"/>
    <x v="67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x v="68"/>
    <s v="Inverse multi-tasking installation"/>
    <n v="5700"/>
    <x v="68"/>
    <x v="1"/>
    <n v="246"/>
    <x v="6"/>
    <s v="EUR"/>
    <n v="1501131600"/>
    <n v="1505192400"/>
    <b v="0"/>
    <b v="1"/>
    <s v="theater/plays"/>
    <n v="254"/>
    <n v="58.975609756097562"/>
    <x v="3"/>
    <x v="3"/>
  </r>
  <r>
    <n v="69"/>
    <x v="69"/>
    <s v="Switchable disintermediate moderator"/>
    <n v="7900"/>
    <x v="69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x v="70"/>
    <s v="Re-engineered 24/7 task-force"/>
    <n v="128000"/>
    <x v="70"/>
    <x v="1"/>
    <n v="2475"/>
    <x v="6"/>
    <s v="EUR"/>
    <n v="1288674000"/>
    <n v="1292911200"/>
    <b v="0"/>
    <b v="1"/>
    <s v="theater/plays"/>
    <n v="123"/>
    <n v="63.995555555555555"/>
    <x v="3"/>
    <x v="3"/>
  </r>
  <r>
    <n v="71"/>
    <x v="71"/>
    <s v="Organic object-oriented budgetary management"/>
    <n v="6000"/>
    <x v="71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x v="72"/>
    <s v="Seamless coherent parallelism"/>
    <n v="600"/>
    <x v="7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x v="73"/>
    <s v="Cross-platform even-keeled initiative"/>
    <n v="1400"/>
    <x v="73"/>
    <x v="1"/>
    <n v="88"/>
    <x v="1"/>
    <s v="USD"/>
    <n v="1480226400"/>
    <n v="1480485600"/>
    <b v="0"/>
    <b v="0"/>
    <s v="music/jazz"/>
    <n v="660"/>
    <n v="105.14772727272727"/>
    <x v="1"/>
    <x v="17"/>
  </r>
  <r>
    <n v="74"/>
    <x v="74"/>
    <s v="Progressive tertiary framework"/>
    <n v="3900"/>
    <x v="74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x v="75"/>
    <s v="Multi-layered dynamic protocol"/>
    <n v="9700"/>
    <x v="75"/>
    <x v="1"/>
    <n v="170"/>
    <x v="1"/>
    <s v="USD"/>
    <n v="1531630800"/>
    <n v="1532322000"/>
    <b v="0"/>
    <b v="0"/>
    <s v="photography/photography books"/>
    <n v="150"/>
    <n v="85.917647058823533"/>
    <x v="7"/>
    <x v="14"/>
  </r>
  <r>
    <n v="76"/>
    <x v="76"/>
    <s v="Horizontal next generation function"/>
    <n v="122900"/>
    <x v="76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x v="77"/>
    <s v="Pre-emptive impactful model"/>
    <n v="9500"/>
    <x v="77"/>
    <x v="0"/>
    <n v="56"/>
    <x v="1"/>
    <s v="USD"/>
    <n v="1285563600"/>
    <n v="1286773200"/>
    <b v="0"/>
    <b v="1"/>
    <s v="film &amp; video/animation"/>
    <n v="46"/>
    <n v="79.642857142857139"/>
    <x v="4"/>
    <x v="10"/>
  </r>
  <r>
    <n v="78"/>
    <x v="78"/>
    <s v="User-centric bifurcated knowledge user"/>
    <n v="4500"/>
    <x v="78"/>
    <x v="1"/>
    <n v="330"/>
    <x v="1"/>
    <s v="USD"/>
    <n v="1523854800"/>
    <n v="1523941200"/>
    <b v="0"/>
    <b v="0"/>
    <s v="publishing/translations"/>
    <n v="300"/>
    <n v="41.018181818181816"/>
    <x v="5"/>
    <x v="18"/>
  </r>
  <r>
    <n v="79"/>
    <x v="79"/>
    <s v="Triple-buffered reciprocal project"/>
    <n v="57800"/>
    <x v="79"/>
    <x v="0"/>
    <n v="838"/>
    <x v="1"/>
    <s v="USD"/>
    <n v="1529125200"/>
    <n v="1529557200"/>
    <b v="0"/>
    <b v="0"/>
    <s v="theater/plays"/>
    <n v="69"/>
    <n v="48.004773269689736"/>
    <x v="3"/>
    <x v="3"/>
  </r>
  <r>
    <n v="80"/>
    <x v="80"/>
    <s v="Cross-platform needs-based approach"/>
    <n v="1100"/>
    <x v="80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x v="81"/>
    <s v="User-friendly static contingency"/>
    <n v="16800"/>
    <x v="81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x v="82"/>
    <s v="Reactive content-based framework"/>
    <n v="1000"/>
    <x v="82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x v="83"/>
    <s v="Realigned user-facing concept"/>
    <n v="106400"/>
    <x v="83"/>
    <x v="0"/>
    <n v="1000"/>
    <x v="1"/>
    <s v="USD"/>
    <n v="1469682000"/>
    <n v="1471582800"/>
    <b v="0"/>
    <b v="0"/>
    <s v="music/electric music"/>
    <n v="37"/>
    <n v="39.996000000000002"/>
    <x v="1"/>
    <x v="5"/>
  </r>
  <r>
    <n v="84"/>
    <x v="84"/>
    <s v="Public-key zero tolerance orchestration"/>
    <n v="31400"/>
    <x v="8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x v="85"/>
    <s v="Multi-tiered eco-centric architecture"/>
    <n v="4900"/>
    <x v="85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x v="86"/>
    <s v="Organic motivating firmware"/>
    <n v="7400"/>
    <x v="86"/>
    <x v="1"/>
    <n v="203"/>
    <x v="1"/>
    <s v="USD"/>
    <n v="1430715600"/>
    <n v="1431838800"/>
    <b v="1"/>
    <b v="0"/>
    <s v="theater/plays"/>
    <n v="167"/>
    <n v="61.108374384236456"/>
    <x v="3"/>
    <x v="3"/>
  </r>
  <r>
    <n v="87"/>
    <x v="87"/>
    <s v="Synergized 4thgeneration conglomeration"/>
    <n v="198500"/>
    <x v="87"/>
    <x v="0"/>
    <n v="1482"/>
    <x v="2"/>
    <s v="AUD"/>
    <n v="1299564000"/>
    <n v="1300510800"/>
    <b v="0"/>
    <b v="1"/>
    <s v="music/rock"/>
    <n v="61"/>
    <n v="83.022941970310384"/>
    <x v="1"/>
    <x v="1"/>
  </r>
  <r>
    <n v="88"/>
    <x v="88"/>
    <s v="Grass-roots fault-tolerant policy"/>
    <n v="4800"/>
    <x v="88"/>
    <x v="1"/>
    <n v="113"/>
    <x v="1"/>
    <s v="USD"/>
    <n v="1429160400"/>
    <n v="1431061200"/>
    <b v="0"/>
    <b v="0"/>
    <s v="publishing/translations"/>
    <n v="260"/>
    <n v="110.76106194690266"/>
    <x v="5"/>
    <x v="18"/>
  </r>
  <r>
    <n v="89"/>
    <x v="89"/>
    <s v="Monitored scalable knowledgebase"/>
    <n v="3400"/>
    <x v="89"/>
    <x v="1"/>
    <n v="96"/>
    <x v="1"/>
    <s v="USD"/>
    <n v="1271307600"/>
    <n v="1271480400"/>
    <b v="0"/>
    <b v="0"/>
    <s v="theater/plays"/>
    <n v="252"/>
    <n v="89.458333333333329"/>
    <x v="3"/>
    <x v="3"/>
  </r>
  <r>
    <n v="90"/>
    <x v="90"/>
    <s v="Synergistic explicit parallelism"/>
    <n v="7800"/>
    <x v="58"/>
    <x v="0"/>
    <n v="106"/>
    <x v="1"/>
    <s v="USD"/>
    <n v="1456380000"/>
    <n v="1456380000"/>
    <b v="0"/>
    <b v="1"/>
    <s v="theater/plays"/>
    <n v="78"/>
    <n v="57.849056603773583"/>
    <x v="3"/>
    <x v="3"/>
  </r>
  <r>
    <n v="91"/>
    <x v="91"/>
    <s v="Enhanced systemic analyzer"/>
    <n v="154300"/>
    <x v="90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x v="92"/>
    <s v="Object-based analyzing knowledge user"/>
    <n v="20000"/>
    <x v="91"/>
    <x v="1"/>
    <n v="498"/>
    <x v="5"/>
    <s v="CHF"/>
    <n v="1277269200"/>
    <n v="1277355600"/>
    <b v="0"/>
    <b v="1"/>
    <s v="games/video games"/>
    <n v="258"/>
    <n v="103.96586345381526"/>
    <x v="6"/>
    <x v="11"/>
  </r>
  <r>
    <n v="93"/>
    <x v="93"/>
    <s v="Pre-emptive radical architecture"/>
    <n v="108800"/>
    <x v="92"/>
    <x v="3"/>
    <n v="610"/>
    <x v="1"/>
    <s v="USD"/>
    <n v="1350709200"/>
    <n v="1351054800"/>
    <b v="0"/>
    <b v="1"/>
    <s v="theater/plays"/>
    <n v="60"/>
    <n v="107.99508196721311"/>
    <x v="3"/>
    <x v="3"/>
  </r>
  <r>
    <n v="94"/>
    <x v="94"/>
    <s v="Grass-roots web-enabled contingency"/>
    <n v="2900"/>
    <x v="93"/>
    <x v="1"/>
    <n v="180"/>
    <x v="4"/>
    <s v="GBP"/>
    <n v="1554613200"/>
    <n v="1555563600"/>
    <b v="0"/>
    <b v="0"/>
    <s v="technology/web"/>
    <n v="303"/>
    <n v="48.927777777777777"/>
    <x v="2"/>
    <x v="2"/>
  </r>
  <r>
    <n v="95"/>
    <x v="95"/>
    <s v="Stand-alone system-worthy standardization"/>
    <n v="900"/>
    <x v="94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x v="96"/>
    <s v="Down-sized systematic policy"/>
    <n v="69700"/>
    <x v="95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x v="97"/>
    <s v="Cloned bi-directional architecture"/>
    <n v="1300"/>
    <x v="96"/>
    <x v="1"/>
    <n v="113"/>
    <x v="1"/>
    <s v="USD"/>
    <n v="1435208400"/>
    <n v="1439874000"/>
    <b v="0"/>
    <b v="0"/>
    <s v="food/food trucks"/>
    <n v="926"/>
    <n v="106.61061946902655"/>
    <x v="0"/>
    <x v="0"/>
  </r>
  <r>
    <n v="98"/>
    <x v="98"/>
    <s v="Seamless transitional portal"/>
    <n v="97800"/>
    <x v="97"/>
    <x v="0"/>
    <n v="1220"/>
    <x v="2"/>
    <s v="AUD"/>
    <n v="1437973200"/>
    <n v="1438318800"/>
    <b v="0"/>
    <b v="0"/>
    <s v="games/video games"/>
    <n v="33"/>
    <n v="27.009016393442622"/>
    <x v="6"/>
    <x v="11"/>
  </r>
  <r>
    <n v="99"/>
    <x v="99"/>
    <s v="Fully-configurable motivating approach"/>
    <n v="7600"/>
    <x v="98"/>
    <x v="1"/>
    <n v="164"/>
    <x v="1"/>
    <s v="USD"/>
    <n v="1416895200"/>
    <n v="1419400800"/>
    <b v="0"/>
    <b v="0"/>
    <s v="theater/plays"/>
    <n v="196"/>
    <n v="91.16463414634147"/>
    <x v="3"/>
    <x v="3"/>
  </r>
  <r>
    <n v="100"/>
    <x v="100"/>
    <s v="Upgradable fault-tolerant approach"/>
    <n v="100"/>
    <x v="99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x v="100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x v="102"/>
    <s v="Front-line web-enabled model"/>
    <n v="3700"/>
    <x v="101"/>
    <x v="1"/>
    <n v="336"/>
    <x v="1"/>
    <s v="USD"/>
    <n v="1526274000"/>
    <n v="1526878800"/>
    <b v="0"/>
    <b v="1"/>
    <s v="technology/wearables"/>
    <n v="281"/>
    <n v="31.017857142857142"/>
    <x v="2"/>
    <x v="8"/>
  </r>
  <r>
    <n v="103"/>
    <x v="103"/>
    <s v="Polarized incremental emulation"/>
    <n v="10000"/>
    <x v="102"/>
    <x v="0"/>
    <n v="37"/>
    <x v="6"/>
    <s v="EUR"/>
    <n v="1287896400"/>
    <n v="1288674000"/>
    <b v="0"/>
    <b v="0"/>
    <s v="music/electric music"/>
    <n v="24"/>
    <n v="66.513513513513516"/>
    <x v="1"/>
    <x v="5"/>
  </r>
  <r>
    <n v="104"/>
    <x v="104"/>
    <s v="Self-enabling grid-enabled initiative"/>
    <n v="119200"/>
    <x v="10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x v="105"/>
    <s v="Total fresh-thinking system engine"/>
    <n v="6800"/>
    <x v="104"/>
    <x v="1"/>
    <n v="95"/>
    <x v="1"/>
    <s v="USD"/>
    <n v="1364878800"/>
    <n v="1366434000"/>
    <b v="0"/>
    <b v="0"/>
    <s v="technology/web"/>
    <n v="144"/>
    <n v="103.46315789473684"/>
    <x v="2"/>
    <x v="2"/>
  </r>
  <r>
    <n v="106"/>
    <x v="106"/>
    <s v="Ameliorated clear-thinking circuit"/>
    <n v="3900"/>
    <x v="105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x v="107"/>
    <s v="Multi-layered encompassing installation"/>
    <n v="3500"/>
    <x v="106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x v="108"/>
    <s v="Universal encompassing implementation"/>
    <n v="1500"/>
    <x v="107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x v="109"/>
    <s v="Object-based client-server application"/>
    <n v="5200"/>
    <x v="108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x v="110"/>
    <s v="Cross-platform solution-oriented process improvement"/>
    <n v="142400"/>
    <x v="109"/>
    <x v="0"/>
    <n v="296"/>
    <x v="1"/>
    <s v="USD"/>
    <n v="1536642000"/>
    <n v="1538283600"/>
    <b v="0"/>
    <b v="0"/>
    <s v="food/food trucks"/>
    <n v="14"/>
    <n v="71.983108108108112"/>
    <x v="0"/>
    <x v="0"/>
  </r>
  <r>
    <n v="111"/>
    <x v="111"/>
    <s v="Re-engineered user-facing approach"/>
    <n v="61400"/>
    <x v="110"/>
    <x v="1"/>
    <n v="676"/>
    <x v="1"/>
    <s v="USD"/>
    <n v="1348290000"/>
    <n v="1348808400"/>
    <b v="0"/>
    <b v="0"/>
    <s v="publishing/radio &amp; podcasts"/>
    <n v="119"/>
    <n v="108.95414201183432"/>
    <x v="5"/>
    <x v="15"/>
  </r>
  <r>
    <n v="112"/>
    <x v="112"/>
    <s v="Re-engineered client-driven hub"/>
    <n v="4700"/>
    <x v="111"/>
    <x v="1"/>
    <n v="361"/>
    <x v="2"/>
    <s v="AUD"/>
    <n v="1408856400"/>
    <n v="1410152400"/>
    <b v="0"/>
    <b v="0"/>
    <s v="technology/web"/>
    <n v="268"/>
    <n v="35"/>
    <x v="2"/>
    <x v="2"/>
  </r>
  <r>
    <n v="113"/>
    <x v="113"/>
    <s v="User-friendly tertiary array"/>
    <n v="3300"/>
    <x v="112"/>
    <x v="1"/>
    <n v="131"/>
    <x v="1"/>
    <s v="USD"/>
    <n v="1505192400"/>
    <n v="1505797200"/>
    <b v="0"/>
    <b v="0"/>
    <s v="food/food trucks"/>
    <n v="376"/>
    <n v="94.938931297709928"/>
    <x v="0"/>
    <x v="0"/>
  </r>
  <r>
    <n v="114"/>
    <x v="114"/>
    <s v="Robust heuristic encoding"/>
    <n v="1900"/>
    <x v="113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x v="115"/>
    <s v="Team-oriented clear-thinking capacity"/>
    <n v="166700"/>
    <x v="114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x v="116"/>
    <s v="De-engineered motivating standardization"/>
    <n v="7200"/>
    <x v="115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x v="116"/>
    <x v="1"/>
    <n v="275"/>
    <x v="1"/>
    <s v="USD"/>
    <n v="1316667600"/>
    <n v="1317186000"/>
    <b v="0"/>
    <b v="0"/>
    <s v="film &amp; video/television"/>
    <n v="173"/>
    <n v="30.992727272727272"/>
    <x v="4"/>
    <x v="19"/>
  </r>
  <r>
    <n v="118"/>
    <x v="118"/>
    <s v="Organic next generation protocol"/>
    <n v="5400"/>
    <x v="117"/>
    <x v="1"/>
    <n v="67"/>
    <x v="1"/>
    <s v="USD"/>
    <n v="1390716000"/>
    <n v="1391234400"/>
    <b v="0"/>
    <b v="0"/>
    <s v="photography/photography books"/>
    <n v="117"/>
    <n v="94.791044776119406"/>
    <x v="7"/>
    <x v="14"/>
  </r>
  <r>
    <n v="119"/>
    <x v="119"/>
    <s v="Reverse-engineered full-range Internet solution"/>
    <n v="5000"/>
    <x v="118"/>
    <x v="1"/>
    <n v="154"/>
    <x v="1"/>
    <s v="USD"/>
    <n v="1402894800"/>
    <n v="1404363600"/>
    <b v="0"/>
    <b v="1"/>
    <s v="film &amp; video/documentary"/>
    <n v="214"/>
    <n v="69.79220779220779"/>
    <x v="4"/>
    <x v="4"/>
  </r>
  <r>
    <n v="120"/>
    <x v="120"/>
    <s v="Synchronized regional synergy"/>
    <n v="75100"/>
    <x v="119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x v="121"/>
    <s v="Multi-lateral homogeneous success"/>
    <n v="45300"/>
    <x v="120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x v="122"/>
    <s v="Seamless zero-defect solution"/>
    <n v="136800"/>
    <x v="121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x v="123"/>
    <s v="Enhanced scalable concept"/>
    <n v="177700"/>
    <x v="122"/>
    <x v="0"/>
    <n v="662"/>
    <x v="0"/>
    <s v="CAD"/>
    <n v="1448344800"/>
    <n v="1448604000"/>
    <b v="1"/>
    <b v="0"/>
    <s v="theater/plays"/>
    <n v="18"/>
    <n v="49.987915407854985"/>
    <x v="3"/>
    <x v="3"/>
  </r>
  <r>
    <n v="124"/>
    <x v="124"/>
    <s v="Polarized uniform software"/>
    <n v="2600"/>
    <x v="123"/>
    <x v="1"/>
    <n v="94"/>
    <x v="6"/>
    <s v="EUR"/>
    <n v="1557723600"/>
    <n v="1562302800"/>
    <b v="0"/>
    <b v="0"/>
    <s v="photography/photography books"/>
    <n v="367"/>
    <n v="101.72340425531915"/>
    <x v="7"/>
    <x v="14"/>
  </r>
  <r>
    <n v="125"/>
    <x v="125"/>
    <s v="Stand-alone web-enabled moderator"/>
    <n v="5300"/>
    <x v="124"/>
    <x v="1"/>
    <n v="180"/>
    <x v="1"/>
    <s v="USD"/>
    <n v="1537333200"/>
    <n v="1537678800"/>
    <b v="0"/>
    <b v="0"/>
    <s v="theater/plays"/>
    <n v="159"/>
    <n v="47.083333333333336"/>
    <x v="3"/>
    <x v="3"/>
  </r>
  <r>
    <n v="126"/>
    <x v="126"/>
    <s v="Proactive methodical benchmark"/>
    <n v="180200"/>
    <x v="125"/>
    <x v="0"/>
    <n v="774"/>
    <x v="1"/>
    <s v="USD"/>
    <n v="1471150800"/>
    <n v="1473570000"/>
    <b v="0"/>
    <b v="1"/>
    <s v="theater/plays"/>
    <n v="38"/>
    <n v="89.944444444444443"/>
    <x v="3"/>
    <x v="3"/>
  </r>
  <r>
    <n v="127"/>
    <x v="127"/>
    <s v="Team-oriented 6thgeneration matrix"/>
    <n v="103200"/>
    <x v="126"/>
    <x v="0"/>
    <n v="672"/>
    <x v="0"/>
    <s v="CAD"/>
    <n v="1273640400"/>
    <n v="1273899600"/>
    <b v="0"/>
    <b v="0"/>
    <s v="theater/plays"/>
    <n v="51"/>
    <n v="78.96875"/>
    <x v="3"/>
    <x v="3"/>
  </r>
  <r>
    <n v="128"/>
    <x v="128"/>
    <s v="Phased human-resource core"/>
    <n v="70600"/>
    <x v="127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x v="129"/>
    <s v="Mandatory tertiary implementation"/>
    <n v="148500"/>
    <x v="128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x v="130"/>
    <s v="Secured directional encryption"/>
    <n v="9600"/>
    <x v="129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x v="131"/>
    <s v="Distributed 5thgeneration implementation"/>
    <n v="164700"/>
    <x v="130"/>
    <x v="1"/>
    <n v="2443"/>
    <x v="4"/>
    <s v="GBP"/>
    <n v="1385704800"/>
    <n v="1386828000"/>
    <b v="0"/>
    <b v="0"/>
    <s v="technology/web"/>
    <n v="100"/>
    <n v="67.996725337699544"/>
    <x v="2"/>
    <x v="2"/>
  </r>
  <r>
    <n v="132"/>
    <x v="132"/>
    <s v="Virtual static core"/>
    <n v="3300"/>
    <x v="131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x v="133"/>
    <s v="Secured content-based product"/>
    <n v="4500"/>
    <x v="132"/>
    <x v="1"/>
    <n v="159"/>
    <x v="1"/>
    <s v="USD"/>
    <n v="1313125200"/>
    <n v="1315026000"/>
    <b v="0"/>
    <b v="0"/>
    <s v="music/world music"/>
    <n v="310"/>
    <n v="87.95597484276729"/>
    <x v="1"/>
    <x v="21"/>
  </r>
  <r>
    <n v="134"/>
    <x v="134"/>
    <s v="Secured executive concept"/>
    <n v="99500"/>
    <x v="133"/>
    <x v="0"/>
    <n v="940"/>
    <x v="5"/>
    <s v="CHF"/>
    <n v="1308459600"/>
    <n v="1312693200"/>
    <b v="0"/>
    <b v="1"/>
    <s v="film &amp; video/documentary"/>
    <n v="89"/>
    <n v="94.987234042553197"/>
    <x v="4"/>
    <x v="4"/>
  </r>
  <r>
    <n v="135"/>
    <x v="135"/>
    <s v="Balanced zero-defect software"/>
    <n v="7700"/>
    <x v="134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x v="136"/>
    <s v="Distributed context-sensitive flexibility"/>
    <n v="82800"/>
    <x v="135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x v="137"/>
    <s v="Down-sized disintermediate support"/>
    <n v="1800"/>
    <x v="136"/>
    <x v="1"/>
    <n v="50"/>
    <x v="1"/>
    <s v="USD"/>
    <n v="1286341200"/>
    <n v="1286859600"/>
    <b v="0"/>
    <b v="0"/>
    <s v="publishing/nonfiction"/>
    <n v="261"/>
    <n v="94.24"/>
    <x v="5"/>
    <x v="9"/>
  </r>
  <r>
    <n v="138"/>
    <x v="138"/>
    <s v="Stand-alone mission-critical moratorium"/>
    <n v="9600"/>
    <x v="137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x v="138"/>
    <x v="0"/>
    <n v="326"/>
    <x v="1"/>
    <s v="USD"/>
    <n v="1429592400"/>
    <n v="1430974800"/>
    <b v="0"/>
    <b v="1"/>
    <s v="technology/wearables"/>
    <n v="20"/>
    <n v="59.036809815950917"/>
    <x v="2"/>
    <x v="8"/>
  </r>
  <r>
    <n v="140"/>
    <x v="140"/>
    <s v="Fully-configurable coherent Internet solution"/>
    <n v="5500"/>
    <x v="139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x v="141"/>
    <s v="Distributed motivating algorithm"/>
    <n v="64300"/>
    <x v="140"/>
    <x v="1"/>
    <n v="1071"/>
    <x v="1"/>
    <s v="USD"/>
    <n v="1434085200"/>
    <n v="1434603600"/>
    <b v="0"/>
    <b v="0"/>
    <s v="technology/web"/>
    <n v="101"/>
    <n v="60.992530345471522"/>
    <x v="2"/>
    <x v="2"/>
  </r>
  <r>
    <n v="142"/>
    <x v="142"/>
    <s v="Expanded solution-oriented benchmark"/>
    <n v="5000"/>
    <x v="141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x v="143"/>
    <s v="Implemented discrete secured line"/>
    <n v="5400"/>
    <x v="142"/>
    <x v="1"/>
    <n v="70"/>
    <x v="1"/>
    <s v="USD"/>
    <n v="1277701200"/>
    <n v="1279429200"/>
    <b v="0"/>
    <b v="0"/>
    <s v="music/indie rock"/>
    <n v="135"/>
    <n v="104.6"/>
    <x v="1"/>
    <x v="7"/>
  </r>
  <r>
    <n v="144"/>
    <x v="144"/>
    <s v="Multi-lateral actuating installation"/>
    <n v="9000"/>
    <x v="143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x v="145"/>
    <s v="Secured reciprocal array"/>
    <n v="25000"/>
    <x v="144"/>
    <x v="1"/>
    <n v="768"/>
    <x v="5"/>
    <s v="CHF"/>
    <n v="1410066000"/>
    <n v="1410498000"/>
    <b v="0"/>
    <b v="0"/>
    <s v="technology/wearables"/>
    <n v="236"/>
    <n v="76.989583333333329"/>
    <x v="2"/>
    <x v="8"/>
  </r>
  <r>
    <n v="146"/>
    <x v="146"/>
    <s v="Optional bandwidth-monitored middleware"/>
    <n v="8800"/>
    <x v="145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x v="147"/>
    <s v="Upgradable upward-trending workforce"/>
    <n v="8300"/>
    <x v="146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x v="148"/>
    <s v="Upgradable hybrid capability"/>
    <n v="9300"/>
    <x v="147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x v="149"/>
    <s v="Managed fresh-thinking flexibility"/>
    <n v="6200"/>
    <x v="148"/>
    <x v="1"/>
    <n v="195"/>
    <x v="1"/>
    <s v="USD"/>
    <n v="1357020000"/>
    <n v="1361512800"/>
    <b v="0"/>
    <b v="0"/>
    <s v="music/indie rock"/>
    <n v="219"/>
    <n v="69.907692307692301"/>
    <x v="1"/>
    <x v="7"/>
  </r>
  <r>
    <n v="150"/>
    <x v="150"/>
    <s v="Networked stable workforce"/>
    <n v="100"/>
    <x v="99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x v="149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x v="152"/>
    <s v="User-centric fault-tolerant task-force"/>
    <n v="41500"/>
    <x v="150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x v="153"/>
    <s v="Multi-tiered radical definition"/>
    <n v="189400"/>
    <x v="151"/>
    <x v="0"/>
    <n v="5681"/>
    <x v="1"/>
    <s v="USD"/>
    <n v="1350622800"/>
    <n v="1351141200"/>
    <b v="0"/>
    <b v="0"/>
    <s v="theater/plays"/>
    <n v="92"/>
    <n v="31.000176025347649"/>
    <x v="3"/>
    <x v="3"/>
  </r>
  <r>
    <n v="154"/>
    <x v="154"/>
    <s v="Devolved foreground benchmark"/>
    <n v="171300"/>
    <x v="152"/>
    <x v="0"/>
    <n v="1059"/>
    <x v="1"/>
    <s v="USD"/>
    <n v="1463029200"/>
    <n v="1465016400"/>
    <b v="0"/>
    <b v="1"/>
    <s v="music/indie rock"/>
    <n v="58"/>
    <n v="95.042492917847028"/>
    <x v="1"/>
    <x v="7"/>
  </r>
  <r>
    <n v="155"/>
    <x v="155"/>
    <s v="Distributed eco-centric methodology"/>
    <n v="139500"/>
    <x v="153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x v="156"/>
    <s v="Streamlined encompassing encryption"/>
    <n v="36400"/>
    <x v="154"/>
    <x v="3"/>
    <n v="379"/>
    <x v="2"/>
    <s v="AUD"/>
    <n v="1570251600"/>
    <n v="1572325200"/>
    <b v="0"/>
    <b v="0"/>
    <s v="music/rock"/>
    <n v="73"/>
    <n v="71.013192612137203"/>
    <x v="1"/>
    <x v="1"/>
  </r>
  <r>
    <n v="157"/>
    <x v="157"/>
    <s v="User-friendly reciprocal initiative"/>
    <n v="4200"/>
    <x v="155"/>
    <x v="0"/>
    <n v="30"/>
    <x v="2"/>
    <s v="AUD"/>
    <n v="1388383200"/>
    <n v="1389420000"/>
    <b v="0"/>
    <b v="0"/>
    <s v="photography/photography books"/>
    <n v="52"/>
    <n v="73.733333333333334"/>
    <x v="7"/>
    <x v="14"/>
  </r>
  <r>
    <n v="158"/>
    <x v="158"/>
    <s v="Ergonomic fresh-thinking installation"/>
    <n v="2100"/>
    <x v="156"/>
    <x v="1"/>
    <n v="41"/>
    <x v="1"/>
    <s v="USD"/>
    <n v="1449554400"/>
    <n v="1449640800"/>
    <b v="0"/>
    <b v="0"/>
    <s v="music/rock"/>
    <n v="220"/>
    <n v="113.17073170731707"/>
    <x v="1"/>
    <x v="1"/>
  </r>
  <r>
    <n v="159"/>
    <x v="159"/>
    <s v="Robust explicit hardware"/>
    <n v="191200"/>
    <x v="157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x v="160"/>
    <s v="Stand-alone actuating support"/>
    <n v="8000"/>
    <x v="158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x v="161"/>
    <s v="Cross-platform methodical process improvement"/>
    <n v="5500"/>
    <x v="159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x v="162"/>
    <s v="Extended bottom-line open architecture"/>
    <n v="6100"/>
    <x v="160"/>
    <x v="1"/>
    <n v="157"/>
    <x v="5"/>
    <s v="CHF"/>
    <n v="1544248800"/>
    <n v="1546840800"/>
    <b v="0"/>
    <b v="0"/>
    <s v="music/rock"/>
    <n v="149"/>
    <n v="58.178343949044589"/>
    <x v="1"/>
    <x v="1"/>
  </r>
  <r>
    <n v="163"/>
    <x v="163"/>
    <s v="Extended reciprocal circuit"/>
    <n v="3500"/>
    <x v="161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x v="164"/>
    <s v="Polarized human-resource protocol"/>
    <n v="150500"/>
    <x v="162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x v="165"/>
    <s v="Synergized radical product"/>
    <n v="90400"/>
    <x v="163"/>
    <x v="1"/>
    <n v="2506"/>
    <x v="1"/>
    <s v="USD"/>
    <n v="1501563600"/>
    <n v="1504328400"/>
    <b v="0"/>
    <b v="0"/>
    <s v="technology/web"/>
    <n v="121"/>
    <n v="44.005985634477256"/>
    <x v="2"/>
    <x v="2"/>
  </r>
  <r>
    <n v="166"/>
    <x v="166"/>
    <s v="Robust heuristic artificial intelligence"/>
    <n v="9800"/>
    <x v="164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x v="167"/>
    <s v="Robust content-based emulation"/>
    <n v="2600"/>
    <x v="165"/>
    <x v="1"/>
    <n v="146"/>
    <x v="2"/>
    <s v="AUD"/>
    <n v="1370840400"/>
    <n v="1371704400"/>
    <b v="0"/>
    <b v="0"/>
    <s v="theater/plays"/>
    <n v="415"/>
    <n v="74"/>
    <x v="3"/>
    <x v="3"/>
  </r>
  <r>
    <n v="168"/>
    <x v="168"/>
    <s v="Ergonomic uniform open system"/>
    <n v="128100"/>
    <x v="166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x v="169"/>
    <s v="Profit-focused modular product"/>
    <n v="23300"/>
    <x v="167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x v="170"/>
    <s v="Mandatory mobile product"/>
    <n v="188100"/>
    <x v="168"/>
    <x v="0"/>
    <n v="67"/>
    <x v="1"/>
    <s v="USD"/>
    <n v="1501736400"/>
    <n v="1502341200"/>
    <b v="0"/>
    <b v="0"/>
    <s v="music/indie rock"/>
    <n v="2"/>
    <n v="82.507462686567166"/>
    <x v="1"/>
    <x v="7"/>
  </r>
  <r>
    <n v="171"/>
    <x v="171"/>
    <s v="Public-key 3rdgeneration budgetary management"/>
    <n v="4900"/>
    <x v="169"/>
    <x v="0"/>
    <n v="5"/>
    <x v="1"/>
    <s v="USD"/>
    <n v="1395291600"/>
    <n v="1397192400"/>
    <b v="0"/>
    <b v="0"/>
    <s v="publishing/translations"/>
    <n v="10"/>
    <n v="104.2"/>
    <x v="5"/>
    <x v="18"/>
  </r>
  <r>
    <n v="172"/>
    <x v="172"/>
    <s v="Centralized national firmware"/>
    <n v="800"/>
    <x v="170"/>
    <x v="0"/>
    <n v="26"/>
    <x v="1"/>
    <s v="USD"/>
    <n v="1405746000"/>
    <n v="1407042000"/>
    <b v="0"/>
    <b v="1"/>
    <s v="film &amp; video/documentary"/>
    <n v="82"/>
    <n v="25.5"/>
    <x v="4"/>
    <x v="4"/>
  </r>
  <r>
    <n v="173"/>
    <x v="173"/>
    <s v="Cross-group 4thgeneration middleware"/>
    <n v="96700"/>
    <x v="171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x v="174"/>
    <s v="Pre-emptive scalable access"/>
    <n v="600"/>
    <x v="172"/>
    <x v="1"/>
    <n v="48"/>
    <x v="1"/>
    <s v="USD"/>
    <n v="1444021200"/>
    <n v="1444107600"/>
    <b v="0"/>
    <b v="1"/>
    <s v="technology/wearables"/>
    <n v="894"/>
    <n v="111.83333333333333"/>
    <x v="2"/>
    <x v="8"/>
  </r>
  <r>
    <n v="175"/>
    <x v="175"/>
    <s v="Sharable intangible migration"/>
    <n v="181200"/>
    <x v="173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x v="176"/>
    <s v="Proactive scalable Graphical User Interface"/>
    <n v="115000"/>
    <x v="174"/>
    <x v="0"/>
    <n v="782"/>
    <x v="1"/>
    <s v="USD"/>
    <n v="1472878800"/>
    <n v="1473656400"/>
    <b v="0"/>
    <b v="0"/>
    <s v="theater/plays"/>
    <n v="74"/>
    <n v="110.05115089514067"/>
    <x v="3"/>
    <x v="3"/>
  </r>
  <r>
    <n v="177"/>
    <x v="177"/>
    <s v="Digitized solution-oriented product"/>
    <n v="38800"/>
    <x v="175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x v="178"/>
    <s v="Triple-buffered cohesive structure"/>
    <n v="7200"/>
    <x v="176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x v="179"/>
    <s v="Realigned human-resource orchestration"/>
    <n v="44500"/>
    <x v="177"/>
    <x v="1"/>
    <n v="3537"/>
    <x v="0"/>
    <s v="CAD"/>
    <n v="1363496400"/>
    <n v="1363582800"/>
    <b v="0"/>
    <b v="1"/>
    <s v="theater/plays"/>
    <n v="357"/>
    <n v="45.005654509471306"/>
    <x v="3"/>
    <x v="3"/>
  </r>
  <r>
    <n v="180"/>
    <x v="180"/>
    <s v="Optional clear-thinking software"/>
    <n v="56000"/>
    <x v="178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x v="181"/>
    <s v="Centralized global approach"/>
    <n v="8600"/>
    <x v="179"/>
    <x v="0"/>
    <n v="136"/>
    <x v="1"/>
    <s v="USD"/>
    <n v="1507093200"/>
    <n v="1508648400"/>
    <b v="0"/>
    <b v="0"/>
    <s v="technology/web"/>
    <n v="61"/>
    <n v="39.080882352941174"/>
    <x v="2"/>
    <x v="2"/>
  </r>
  <r>
    <n v="182"/>
    <x v="182"/>
    <s v="Reverse-engineered bandwidth-monitored contingency"/>
    <n v="27100"/>
    <x v="18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x v="183"/>
    <s v="Pre-emptive bandwidth-monitored instruction set"/>
    <n v="5100"/>
    <x v="181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x v="184"/>
    <s v="Adaptive asynchronous emulation"/>
    <n v="3600"/>
    <x v="182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x v="185"/>
    <s v="Innovative actuating conglomeration"/>
    <n v="1000"/>
    <x v="183"/>
    <x v="0"/>
    <n v="19"/>
    <x v="1"/>
    <s v="USD"/>
    <n v="1526187600"/>
    <n v="1527138000"/>
    <b v="0"/>
    <b v="0"/>
    <s v="film &amp; video/television"/>
    <n v="71"/>
    <n v="37.789473684210527"/>
    <x v="4"/>
    <x v="19"/>
  </r>
  <r>
    <n v="186"/>
    <x v="186"/>
    <s v="Grass-roots foreground policy"/>
    <n v="88800"/>
    <x v="184"/>
    <x v="0"/>
    <n v="886"/>
    <x v="1"/>
    <s v="USD"/>
    <n v="1400821200"/>
    <n v="1402117200"/>
    <b v="0"/>
    <b v="0"/>
    <s v="theater/plays"/>
    <n v="31"/>
    <n v="32.006772009029348"/>
    <x v="3"/>
    <x v="3"/>
  </r>
  <r>
    <n v="187"/>
    <x v="187"/>
    <s v="Horizontal transitional paradigm"/>
    <n v="60200"/>
    <x v="185"/>
    <x v="1"/>
    <n v="1442"/>
    <x v="0"/>
    <s v="CAD"/>
    <n v="1361599200"/>
    <n v="1364014800"/>
    <b v="0"/>
    <b v="1"/>
    <s v="film &amp; video/shorts"/>
    <n v="229"/>
    <n v="95.966712898751737"/>
    <x v="4"/>
    <x v="12"/>
  </r>
  <r>
    <n v="188"/>
    <x v="188"/>
    <s v="Networked didactic info-mediaries"/>
    <n v="8200"/>
    <x v="186"/>
    <x v="0"/>
    <n v="35"/>
    <x v="6"/>
    <s v="EUR"/>
    <n v="1417500000"/>
    <n v="1417586400"/>
    <b v="0"/>
    <b v="0"/>
    <s v="theater/plays"/>
    <n v="32"/>
    <n v="75"/>
    <x v="3"/>
    <x v="3"/>
  </r>
  <r>
    <n v="189"/>
    <x v="189"/>
    <s v="Switchable contextually-based access"/>
    <n v="191300"/>
    <x v="187"/>
    <x v="3"/>
    <n v="441"/>
    <x v="1"/>
    <s v="USD"/>
    <n v="1457071200"/>
    <n v="1457071200"/>
    <b v="0"/>
    <b v="0"/>
    <s v="theater/plays"/>
    <n v="23"/>
    <n v="102.0498866213152"/>
    <x v="3"/>
    <x v="3"/>
  </r>
  <r>
    <n v="190"/>
    <x v="190"/>
    <s v="Up-sized dynamic throughput"/>
    <n v="3700"/>
    <x v="188"/>
    <x v="0"/>
    <n v="24"/>
    <x v="1"/>
    <s v="USD"/>
    <n v="1370322000"/>
    <n v="1370408400"/>
    <b v="0"/>
    <b v="1"/>
    <s v="theater/plays"/>
    <n v="68"/>
    <n v="105.75"/>
    <x v="3"/>
    <x v="3"/>
  </r>
  <r>
    <n v="191"/>
    <x v="191"/>
    <s v="Mandatory reciprocal superstructure"/>
    <n v="8400"/>
    <x v="189"/>
    <x v="0"/>
    <n v="86"/>
    <x v="6"/>
    <s v="EUR"/>
    <n v="1552366800"/>
    <n v="1552626000"/>
    <b v="0"/>
    <b v="0"/>
    <s v="theater/plays"/>
    <n v="37"/>
    <n v="37.069767441860463"/>
    <x v="3"/>
    <x v="3"/>
  </r>
  <r>
    <n v="192"/>
    <x v="192"/>
    <s v="Upgradable 4thgeneration productivity"/>
    <n v="42600"/>
    <x v="190"/>
    <x v="0"/>
    <n v="243"/>
    <x v="1"/>
    <s v="USD"/>
    <n v="1403845200"/>
    <n v="1404190800"/>
    <b v="0"/>
    <b v="0"/>
    <s v="music/rock"/>
    <n v="19"/>
    <n v="35.049382716049379"/>
    <x v="1"/>
    <x v="1"/>
  </r>
  <r>
    <n v="193"/>
    <x v="193"/>
    <s v="Progressive discrete hub"/>
    <n v="6600"/>
    <x v="191"/>
    <x v="0"/>
    <n v="65"/>
    <x v="1"/>
    <s v="USD"/>
    <n v="1523163600"/>
    <n v="1523509200"/>
    <b v="1"/>
    <b v="0"/>
    <s v="music/indie rock"/>
    <n v="45"/>
    <n v="46.338461538461537"/>
    <x v="1"/>
    <x v="7"/>
  </r>
  <r>
    <n v="194"/>
    <x v="194"/>
    <s v="Assimilated multi-tasking archive"/>
    <n v="7100"/>
    <x v="192"/>
    <x v="1"/>
    <n v="126"/>
    <x v="1"/>
    <s v="USD"/>
    <n v="1442206800"/>
    <n v="1443589200"/>
    <b v="0"/>
    <b v="0"/>
    <s v="music/metal"/>
    <n v="122"/>
    <n v="69.174603174603178"/>
    <x v="1"/>
    <x v="16"/>
  </r>
  <r>
    <n v="195"/>
    <x v="195"/>
    <s v="Upgradable high-level solution"/>
    <n v="15800"/>
    <x v="193"/>
    <x v="1"/>
    <n v="524"/>
    <x v="1"/>
    <s v="USD"/>
    <n v="1532840400"/>
    <n v="1533445200"/>
    <b v="0"/>
    <b v="0"/>
    <s v="music/electric music"/>
    <n v="361"/>
    <n v="109.07824427480917"/>
    <x v="1"/>
    <x v="5"/>
  </r>
  <r>
    <n v="196"/>
    <x v="196"/>
    <s v="Organic bandwidth-monitored frame"/>
    <n v="8200"/>
    <x v="194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x v="197"/>
    <s v="Business-focused logistical framework"/>
    <n v="54700"/>
    <x v="195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x v="198"/>
    <s v="Universal multi-state capability"/>
    <n v="63200"/>
    <x v="196"/>
    <x v="0"/>
    <n v="168"/>
    <x v="1"/>
    <s v="USD"/>
    <n v="1281070800"/>
    <n v="1283576400"/>
    <b v="0"/>
    <b v="0"/>
    <s v="music/electric music"/>
    <n v="9"/>
    <n v="35.958333333333336"/>
    <x v="1"/>
    <x v="5"/>
  </r>
  <r>
    <n v="199"/>
    <x v="199"/>
    <s v="Digitized reciprocal infrastructure"/>
    <n v="1800"/>
    <x v="197"/>
    <x v="0"/>
    <n v="13"/>
    <x v="1"/>
    <s v="USD"/>
    <n v="1436245200"/>
    <n v="1436590800"/>
    <b v="0"/>
    <b v="0"/>
    <s v="music/rock"/>
    <n v="53"/>
    <n v="74.461538461538467"/>
    <x v="1"/>
    <x v="1"/>
  </r>
  <r>
    <n v="200"/>
    <x v="200"/>
    <s v="Reduced dedicated capability"/>
    <n v="100"/>
    <x v="50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x v="198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x v="202"/>
    <s v="Upgradable scalable methodology"/>
    <n v="8300"/>
    <x v="199"/>
    <x v="3"/>
    <n v="82"/>
    <x v="1"/>
    <s v="USD"/>
    <n v="1317531600"/>
    <n v="1317877200"/>
    <b v="0"/>
    <b v="0"/>
    <s v="food/food trucks"/>
    <n v="78"/>
    <n v="79.792682926829272"/>
    <x v="0"/>
    <x v="0"/>
  </r>
  <r>
    <n v="203"/>
    <x v="203"/>
    <s v="Customer-focused client-server service-desk"/>
    <n v="143900"/>
    <x v="200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x v="204"/>
    <s v="Mandatory multimedia leverage"/>
    <n v="75000"/>
    <x v="201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x v="205"/>
    <s v="Focused analyzing circuit"/>
    <n v="1300"/>
    <x v="202"/>
    <x v="1"/>
    <n v="80"/>
    <x v="1"/>
    <s v="USD"/>
    <n v="1539752400"/>
    <n v="1540789200"/>
    <b v="1"/>
    <b v="0"/>
    <s v="theater/plays"/>
    <n v="431"/>
    <n v="70.174999999999997"/>
    <x v="3"/>
    <x v="3"/>
  </r>
  <r>
    <n v="206"/>
    <x v="206"/>
    <s v="Fundamental grid-enabled strategy"/>
    <n v="9000"/>
    <x v="203"/>
    <x v="3"/>
    <n v="57"/>
    <x v="1"/>
    <s v="USD"/>
    <n v="1267250400"/>
    <n v="1268028000"/>
    <b v="0"/>
    <b v="0"/>
    <s v="publishing/fiction"/>
    <n v="38"/>
    <n v="61.333333333333336"/>
    <x v="5"/>
    <x v="13"/>
  </r>
  <r>
    <n v="207"/>
    <x v="207"/>
    <s v="Digitized 5thgeneration knowledgebase"/>
    <n v="1000"/>
    <x v="204"/>
    <x v="1"/>
    <n v="43"/>
    <x v="1"/>
    <s v="USD"/>
    <n v="1535432400"/>
    <n v="1537160400"/>
    <b v="0"/>
    <b v="1"/>
    <s v="music/rock"/>
    <n v="425"/>
    <n v="99"/>
    <x v="1"/>
    <x v="1"/>
  </r>
  <r>
    <n v="208"/>
    <x v="208"/>
    <s v="Mandatory multi-tasking encryption"/>
    <n v="196900"/>
    <x v="205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x v="209"/>
    <s v="Distributed system-worthy application"/>
    <n v="194500"/>
    <x v="206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x v="210"/>
    <s v="Synergistic tertiary time-frame"/>
    <n v="9400"/>
    <x v="207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x v="211"/>
    <s v="Customer-focused impactful benchmark"/>
    <n v="104400"/>
    <x v="208"/>
    <x v="0"/>
    <n v="1625"/>
    <x v="1"/>
    <s v="USD"/>
    <n v="1377579600"/>
    <n v="1379653200"/>
    <b v="0"/>
    <b v="0"/>
    <s v="theater/plays"/>
    <n v="94"/>
    <n v="60.984615384615381"/>
    <x v="3"/>
    <x v="3"/>
  </r>
  <r>
    <n v="212"/>
    <x v="212"/>
    <s v="Profound next generation infrastructure"/>
    <n v="8100"/>
    <x v="209"/>
    <x v="1"/>
    <n v="168"/>
    <x v="1"/>
    <s v="USD"/>
    <n v="1576389600"/>
    <n v="1580364000"/>
    <b v="0"/>
    <b v="0"/>
    <s v="theater/plays"/>
    <n v="151"/>
    <n v="73.214285714285708"/>
    <x v="3"/>
    <x v="3"/>
  </r>
  <r>
    <n v="213"/>
    <x v="213"/>
    <s v="Face-to-face encompassing info-mediaries"/>
    <n v="87900"/>
    <x v="210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x v="214"/>
    <s v="Open-source fresh-thinking policy"/>
    <n v="1400"/>
    <x v="211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x v="215"/>
    <s v="Extended 24/7 implementation"/>
    <n v="156800"/>
    <x v="212"/>
    <x v="0"/>
    <n v="143"/>
    <x v="1"/>
    <s v="USD"/>
    <n v="1550037600"/>
    <n v="1550210400"/>
    <b v="0"/>
    <b v="0"/>
    <s v="theater/plays"/>
    <n v="3"/>
    <n v="42.125874125874127"/>
    <x v="3"/>
    <x v="3"/>
  </r>
  <r>
    <n v="216"/>
    <x v="216"/>
    <s v="Organic dynamic algorithm"/>
    <n v="121700"/>
    <x v="213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x v="217"/>
    <s v="Organic multi-tasking focus group"/>
    <n v="129400"/>
    <x v="214"/>
    <x v="0"/>
    <n v="934"/>
    <x v="1"/>
    <s v="USD"/>
    <n v="1556427600"/>
    <n v="1557205200"/>
    <b v="0"/>
    <b v="0"/>
    <s v="film &amp; video/science fiction"/>
    <n v="44"/>
    <n v="62.003211991434689"/>
    <x v="4"/>
    <x v="22"/>
  </r>
  <r>
    <n v="218"/>
    <x v="218"/>
    <s v="Adaptive logistical initiative"/>
    <n v="5700"/>
    <x v="215"/>
    <x v="1"/>
    <n v="397"/>
    <x v="4"/>
    <s v="GBP"/>
    <n v="1320991200"/>
    <n v="1323928800"/>
    <b v="0"/>
    <b v="1"/>
    <s v="film &amp; video/shorts"/>
    <n v="215"/>
    <n v="31.005037783375315"/>
    <x v="4"/>
    <x v="12"/>
  </r>
  <r>
    <n v="219"/>
    <x v="219"/>
    <s v="Stand-alone mobile customer loyalty"/>
    <n v="41700"/>
    <x v="216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x v="220"/>
    <s v="Focused composite approach"/>
    <n v="7900"/>
    <x v="21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x v="221"/>
    <s v="Face-to-face clear-thinking Local Area Network"/>
    <n v="121500"/>
    <x v="218"/>
    <x v="0"/>
    <n v="2179"/>
    <x v="1"/>
    <s v="USD"/>
    <n v="1340254800"/>
    <n v="1340427600"/>
    <b v="1"/>
    <b v="0"/>
    <s v="food/food trucks"/>
    <n v="98"/>
    <n v="54.993116108306566"/>
    <x v="0"/>
    <x v="0"/>
  </r>
  <r>
    <n v="222"/>
    <x v="222"/>
    <s v="Cross-group cohesive circuit"/>
    <n v="4800"/>
    <x v="219"/>
    <x v="1"/>
    <n v="138"/>
    <x v="1"/>
    <s v="USD"/>
    <n v="1412226000"/>
    <n v="1412312400"/>
    <b v="0"/>
    <b v="0"/>
    <s v="photography/photography books"/>
    <n v="137"/>
    <n v="47.992753623188406"/>
    <x v="7"/>
    <x v="14"/>
  </r>
  <r>
    <n v="223"/>
    <x v="223"/>
    <s v="Synergistic explicit capability"/>
    <n v="87300"/>
    <x v="220"/>
    <x v="0"/>
    <n v="931"/>
    <x v="1"/>
    <s v="USD"/>
    <n v="1458104400"/>
    <n v="1459314000"/>
    <b v="0"/>
    <b v="0"/>
    <s v="theater/plays"/>
    <n v="93"/>
    <n v="87.966702470461868"/>
    <x v="3"/>
    <x v="3"/>
  </r>
  <r>
    <n v="224"/>
    <x v="224"/>
    <s v="Diverse analyzing definition"/>
    <n v="46300"/>
    <x v="221"/>
    <x v="1"/>
    <n v="3594"/>
    <x v="1"/>
    <s v="USD"/>
    <n v="1411534800"/>
    <n v="1415426400"/>
    <b v="0"/>
    <b v="0"/>
    <s v="film &amp; video/science fiction"/>
    <n v="403"/>
    <n v="51.999165275459099"/>
    <x v="4"/>
    <x v="22"/>
  </r>
  <r>
    <n v="225"/>
    <x v="225"/>
    <s v="Enterprise-wide reciprocal success"/>
    <n v="67800"/>
    <x v="222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x v="102"/>
    <s v="Progressive neutral middleware"/>
    <n v="3000"/>
    <x v="223"/>
    <x v="1"/>
    <n v="112"/>
    <x v="1"/>
    <s v="USD"/>
    <n v="1270702800"/>
    <n v="1273899600"/>
    <b v="0"/>
    <b v="0"/>
    <s v="photography/photography books"/>
    <n v="366"/>
    <n v="98.205357142857139"/>
    <x v="7"/>
    <x v="14"/>
  </r>
  <r>
    <n v="227"/>
    <x v="226"/>
    <s v="Intuitive exuding process improvement"/>
    <n v="60900"/>
    <x v="224"/>
    <x v="1"/>
    <n v="943"/>
    <x v="1"/>
    <s v="USD"/>
    <n v="1431666000"/>
    <n v="1432184400"/>
    <b v="0"/>
    <b v="0"/>
    <s v="games/mobile games"/>
    <n v="168"/>
    <n v="108.96182396606575"/>
    <x v="6"/>
    <x v="20"/>
  </r>
  <r>
    <n v="228"/>
    <x v="227"/>
    <s v="Exclusive real-time protocol"/>
    <n v="137900"/>
    <x v="225"/>
    <x v="1"/>
    <n v="2468"/>
    <x v="1"/>
    <s v="USD"/>
    <n v="1472619600"/>
    <n v="1474779600"/>
    <b v="0"/>
    <b v="0"/>
    <s v="film &amp; video/animation"/>
    <n v="119"/>
    <n v="66.998379254457049"/>
    <x v="4"/>
    <x v="10"/>
  </r>
  <r>
    <n v="229"/>
    <x v="228"/>
    <s v="Extended encompassing application"/>
    <n v="85600"/>
    <x v="226"/>
    <x v="1"/>
    <n v="2551"/>
    <x v="1"/>
    <s v="USD"/>
    <n v="1496293200"/>
    <n v="1500440400"/>
    <b v="0"/>
    <b v="1"/>
    <s v="games/mobile games"/>
    <n v="193"/>
    <n v="64.99333594668758"/>
    <x v="6"/>
    <x v="20"/>
  </r>
  <r>
    <n v="230"/>
    <x v="229"/>
    <s v="Progressive value-added ability"/>
    <n v="2400"/>
    <x v="227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x v="230"/>
    <s v="Cross-platform uniform hardware"/>
    <n v="7200"/>
    <x v="228"/>
    <x v="3"/>
    <n v="67"/>
    <x v="1"/>
    <s v="USD"/>
    <n v="1369112400"/>
    <n v="1374123600"/>
    <b v="0"/>
    <b v="0"/>
    <s v="theater/plays"/>
    <n v="76"/>
    <n v="82.432835820895519"/>
    <x v="3"/>
    <x v="3"/>
  </r>
  <r>
    <n v="232"/>
    <x v="231"/>
    <s v="Progressive secondary portal"/>
    <n v="3400"/>
    <x v="229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x v="232"/>
    <s v="Multi-lateral national adapter"/>
    <n v="3800"/>
    <x v="230"/>
    <x v="1"/>
    <n v="62"/>
    <x v="1"/>
    <s v="USD"/>
    <n v="1307854800"/>
    <n v="1309237200"/>
    <b v="0"/>
    <b v="0"/>
    <s v="film &amp; video/animation"/>
    <n v="157"/>
    <n v="96.774193548387103"/>
    <x v="4"/>
    <x v="10"/>
  </r>
  <r>
    <n v="234"/>
    <x v="233"/>
    <s v="Enterprise-wide motivating matrices"/>
    <n v="7500"/>
    <x v="23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x v="234"/>
    <s v="Polarized upward-trending Local Area Network"/>
    <n v="8600"/>
    <x v="232"/>
    <x v="0"/>
    <n v="92"/>
    <x v="1"/>
    <s v="USD"/>
    <n v="1486965600"/>
    <n v="1487397600"/>
    <b v="0"/>
    <b v="0"/>
    <s v="film &amp; video/animation"/>
    <n v="41"/>
    <n v="39.010869565217391"/>
    <x v="4"/>
    <x v="10"/>
  </r>
  <r>
    <n v="236"/>
    <x v="235"/>
    <s v="Object-based directional function"/>
    <n v="39500"/>
    <x v="233"/>
    <x v="0"/>
    <n v="57"/>
    <x v="2"/>
    <s v="AUD"/>
    <n v="1561438800"/>
    <n v="1562043600"/>
    <b v="0"/>
    <b v="1"/>
    <s v="music/rock"/>
    <n v="10"/>
    <n v="75.84210526315789"/>
    <x v="1"/>
    <x v="1"/>
  </r>
  <r>
    <n v="237"/>
    <x v="236"/>
    <s v="Re-contextualized tangible open architecture"/>
    <n v="9300"/>
    <x v="234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x v="237"/>
    <s v="Distributed systemic adapter"/>
    <n v="2400"/>
    <x v="235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x v="238"/>
    <s v="Networked web-enabled instruction set"/>
    <n v="3200"/>
    <x v="236"/>
    <x v="0"/>
    <n v="41"/>
    <x v="1"/>
    <s v="USD"/>
    <n v="1440824400"/>
    <n v="1441170000"/>
    <b v="0"/>
    <b v="0"/>
    <s v="technology/wearables"/>
    <n v="97"/>
    <n v="76.268292682926827"/>
    <x v="2"/>
    <x v="8"/>
  </r>
  <r>
    <n v="240"/>
    <x v="239"/>
    <s v="Vision-oriented dynamic service-desk"/>
    <n v="29400"/>
    <x v="237"/>
    <x v="1"/>
    <n v="1784"/>
    <x v="1"/>
    <s v="USD"/>
    <n v="1281070800"/>
    <n v="1281157200"/>
    <b v="0"/>
    <b v="0"/>
    <s v="theater/plays"/>
    <n v="418"/>
    <n v="69.015695067264573"/>
    <x v="3"/>
    <x v="3"/>
  </r>
  <r>
    <n v="241"/>
    <x v="240"/>
    <s v="Vision-oriented actuating open system"/>
    <n v="168500"/>
    <x v="238"/>
    <x v="1"/>
    <n v="1684"/>
    <x v="2"/>
    <s v="AUD"/>
    <n v="1397365200"/>
    <n v="1398229200"/>
    <b v="0"/>
    <b v="1"/>
    <s v="publishing/nonfiction"/>
    <n v="101"/>
    <n v="101.97684085510689"/>
    <x v="5"/>
    <x v="9"/>
  </r>
  <r>
    <n v="242"/>
    <x v="241"/>
    <s v="Sharable scalable core"/>
    <n v="8400"/>
    <x v="239"/>
    <x v="1"/>
    <n v="250"/>
    <x v="1"/>
    <s v="USD"/>
    <n v="1494392400"/>
    <n v="1495256400"/>
    <b v="0"/>
    <b v="1"/>
    <s v="music/rock"/>
    <n v="127"/>
    <n v="42.915999999999997"/>
    <x v="1"/>
    <x v="1"/>
  </r>
  <r>
    <n v="243"/>
    <x v="242"/>
    <s v="Customer-focused attitude-oriented function"/>
    <n v="2300"/>
    <x v="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x v="243"/>
    <s v="Reverse-engineered system-worthy extranet"/>
    <n v="700"/>
    <x v="241"/>
    <x v="1"/>
    <n v="53"/>
    <x v="1"/>
    <s v="USD"/>
    <n v="1405314000"/>
    <n v="1409806800"/>
    <b v="0"/>
    <b v="0"/>
    <s v="theater/plays"/>
    <n v="569"/>
    <n v="75.245283018867923"/>
    <x v="3"/>
    <x v="3"/>
  </r>
  <r>
    <n v="245"/>
    <x v="244"/>
    <s v="Re-engineered systematic monitoring"/>
    <n v="2900"/>
    <x v="242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x v="245"/>
    <s v="Seamless value-added standardization"/>
    <n v="4500"/>
    <x v="243"/>
    <x v="1"/>
    <n v="222"/>
    <x v="1"/>
    <s v="USD"/>
    <n v="1375678800"/>
    <n v="1376024400"/>
    <b v="0"/>
    <b v="0"/>
    <s v="technology/web"/>
    <n v="325"/>
    <n v="65.986486486486484"/>
    <x v="2"/>
    <x v="2"/>
  </r>
  <r>
    <n v="247"/>
    <x v="246"/>
    <s v="Triple-buffered fresh-thinking frame"/>
    <n v="19800"/>
    <x v="244"/>
    <x v="1"/>
    <n v="1884"/>
    <x v="1"/>
    <s v="USD"/>
    <n v="1482386400"/>
    <n v="1483682400"/>
    <b v="0"/>
    <b v="1"/>
    <s v="publishing/fiction"/>
    <n v="932"/>
    <n v="98.013800424628457"/>
    <x v="5"/>
    <x v="13"/>
  </r>
  <r>
    <n v="248"/>
    <x v="247"/>
    <s v="Streamlined holistic knowledgebase"/>
    <n v="6200"/>
    <x v="245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x v="248"/>
    <s v="Up-sized intermediate website"/>
    <n v="61500"/>
    <x v="246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x v="249"/>
    <s v="Future-proofed directional synergy"/>
    <n v="100"/>
    <x v="247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x v="248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x v="251"/>
    <s v="Operative bandwidth-monitored interface"/>
    <n v="1000"/>
    <x v="249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x v="252"/>
    <s v="Upgradable multi-state instruction set"/>
    <n v="121500"/>
    <x v="250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x v="253"/>
    <s v="De-engineered static Local Area Network"/>
    <n v="4600"/>
    <x v="251"/>
    <x v="1"/>
    <n v="88"/>
    <x v="1"/>
    <s v="USD"/>
    <n v="1487656800"/>
    <n v="1487829600"/>
    <b v="0"/>
    <b v="0"/>
    <s v="publishing/nonfiction"/>
    <n v="184"/>
    <n v="96.647727272727266"/>
    <x v="5"/>
    <x v="9"/>
  </r>
  <r>
    <n v="255"/>
    <x v="254"/>
    <s v="Upgradable grid-enabled superstructure"/>
    <n v="80500"/>
    <x v="252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x v="255"/>
    <s v="Optimized actuating toolset"/>
    <n v="4100"/>
    <x v="253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x v="256"/>
    <s v="Decentralized exuding strategy"/>
    <n v="5700"/>
    <x v="254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x v="255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x v="258"/>
    <s v="Multi-channeled responsive implementation"/>
    <n v="1800"/>
    <x v="256"/>
    <x v="1"/>
    <n v="138"/>
    <x v="1"/>
    <s v="USD"/>
    <n v="1354946400"/>
    <n v="1356588000"/>
    <b v="1"/>
    <b v="0"/>
    <s v="photography/photography books"/>
    <n v="597"/>
    <n v="77.934782608695656"/>
    <x v="7"/>
    <x v="14"/>
  </r>
  <r>
    <n v="260"/>
    <x v="259"/>
    <s v="Centralized modular initiative"/>
    <n v="6300"/>
    <x v="257"/>
    <x v="1"/>
    <n v="261"/>
    <x v="1"/>
    <s v="USD"/>
    <n v="1348808400"/>
    <n v="1349845200"/>
    <b v="0"/>
    <b v="0"/>
    <s v="music/rock"/>
    <n v="157"/>
    <n v="38.065134099616856"/>
    <x v="1"/>
    <x v="1"/>
  </r>
  <r>
    <n v="261"/>
    <x v="260"/>
    <s v="Reverse-engineered cohesive migration"/>
    <n v="84300"/>
    <x v="258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x v="261"/>
    <s v="Compatible multimedia hub"/>
    <n v="1700"/>
    <x v="259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x v="262"/>
    <s v="Organic eco-centric success"/>
    <n v="2900"/>
    <x v="260"/>
    <x v="1"/>
    <n v="199"/>
    <x v="1"/>
    <s v="USD"/>
    <n v="1263016800"/>
    <n v="1263016800"/>
    <b v="0"/>
    <b v="0"/>
    <s v="photography/photography books"/>
    <n v="370"/>
    <n v="54.050251256281406"/>
    <x v="7"/>
    <x v="14"/>
  </r>
  <r>
    <n v="264"/>
    <x v="263"/>
    <s v="Virtual reciprocal policy"/>
    <n v="45600"/>
    <x v="261"/>
    <x v="1"/>
    <n v="5512"/>
    <x v="1"/>
    <s v="USD"/>
    <n v="1360648800"/>
    <n v="1362031200"/>
    <b v="0"/>
    <b v="0"/>
    <s v="theater/plays"/>
    <n v="362"/>
    <n v="30.002721335268504"/>
    <x v="3"/>
    <x v="3"/>
  </r>
  <r>
    <n v="265"/>
    <x v="264"/>
    <s v="Persevering interactive emulation"/>
    <n v="4900"/>
    <x v="262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x v="265"/>
    <s v="Proactive responsive emulation"/>
    <n v="111900"/>
    <x v="263"/>
    <x v="0"/>
    <n v="3182"/>
    <x v="6"/>
    <s v="EUR"/>
    <n v="1415340000"/>
    <n v="1418191200"/>
    <b v="0"/>
    <b v="1"/>
    <s v="music/jazz"/>
    <n v="76"/>
    <n v="26.996228786926462"/>
    <x v="1"/>
    <x v="17"/>
  </r>
  <r>
    <n v="267"/>
    <x v="266"/>
    <s v="Extended eco-centric function"/>
    <n v="61600"/>
    <x v="264"/>
    <x v="1"/>
    <n v="2768"/>
    <x v="2"/>
    <s v="AUD"/>
    <n v="1351054800"/>
    <n v="1352440800"/>
    <b v="0"/>
    <b v="0"/>
    <s v="theater/plays"/>
    <n v="233"/>
    <n v="51.990606936416185"/>
    <x v="3"/>
    <x v="3"/>
  </r>
  <r>
    <n v="268"/>
    <x v="267"/>
    <s v="Networked optimal productivity"/>
    <n v="1500"/>
    <x v="265"/>
    <x v="1"/>
    <n v="48"/>
    <x v="1"/>
    <s v="USD"/>
    <n v="1349326800"/>
    <n v="1353304800"/>
    <b v="0"/>
    <b v="0"/>
    <s v="film &amp; video/documentary"/>
    <n v="180"/>
    <n v="56.416666666666664"/>
    <x v="4"/>
    <x v="4"/>
  </r>
  <r>
    <n v="269"/>
    <x v="268"/>
    <s v="Persistent attitude-oriented approach"/>
    <n v="3500"/>
    <x v="266"/>
    <x v="1"/>
    <n v="87"/>
    <x v="1"/>
    <s v="USD"/>
    <n v="1548914400"/>
    <n v="1550728800"/>
    <b v="0"/>
    <b v="0"/>
    <s v="film &amp; video/television"/>
    <n v="252"/>
    <n v="101.63218390804597"/>
    <x v="4"/>
    <x v="19"/>
  </r>
  <r>
    <n v="270"/>
    <x v="269"/>
    <s v="Triple-buffered 4thgeneration toolset"/>
    <n v="173900"/>
    <x v="267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x v="270"/>
    <s v="Progressive zero administration leverage"/>
    <n v="153700"/>
    <x v="268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x v="271"/>
    <s v="Networked radical neural-net"/>
    <n v="51100"/>
    <x v="26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x v="272"/>
    <s v="Re-engineered heuristic forecast"/>
    <n v="7800"/>
    <x v="270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x v="273"/>
    <s v="Fully-configurable background algorithm"/>
    <n v="2400"/>
    <x v="271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x v="274"/>
    <s v="Stand-alone discrete Graphical User Interface"/>
    <n v="3900"/>
    <x v="272"/>
    <x v="1"/>
    <n v="116"/>
    <x v="1"/>
    <s v="USD"/>
    <n v="1554526800"/>
    <n v="1555218000"/>
    <b v="0"/>
    <b v="0"/>
    <s v="publishing/translations"/>
    <n v="241"/>
    <n v="81.198275862068968"/>
    <x v="5"/>
    <x v="18"/>
  </r>
  <r>
    <n v="276"/>
    <x v="275"/>
    <s v="Front-line foreground project"/>
    <n v="5500"/>
    <x v="273"/>
    <x v="0"/>
    <n v="133"/>
    <x v="1"/>
    <s v="USD"/>
    <n v="1334811600"/>
    <n v="1335243600"/>
    <b v="0"/>
    <b v="1"/>
    <s v="games/video games"/>
    <n v="96"/>
    <n v="40.030075187969928"/>
    <x v="6"/>
    <x v="11"/>
  </r>
  <r>
    <n v="277"/>
    <x v="276"/>
    <s v="Persevering system-worthy info-mediaries"/>
    <n v="700"/>
    <x v="274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x v="277"/>
    <s v="Distributed multi-tasking strategy"/>
    <n v="2700"/>
    <x v="275"/>
    <x v="1"/>
    <n v="91"/>
    <x v="1"/>
    <s v="USD"/>
    <n v="1353909600"/>
    <n v="1356069600"/>
    <b v="0"/>
    <b v="0"/>
    <s v="technology/web"/>
    <n v="325"/>
    <n v="96.692307692307693"/>
    <x v="2"/>
    <x v="2"/>
  </r>
  <r>
    <n v="279"/>
    <x v="278"/>
    <s v="Vision-oriented methodical application"/>
    <n v="8000"/>
    <x v="276"/>
    <x v="1"/>
    <n v="546"/>
    <x v="1"/>
    <s v="USD"/>
    <n v="1535950800"/>
    <n v="1536210000"/>
    <b v="0"/>
    <b v="0"/>
    <s v="theater/plays"/>
    <n v="170"/>
    <n v="25.010989010989011"/>
    <x v="3"/>
    <x v="3"/>
  </r>
  <r>
    <n v="280"/>
    <x v="279"/>
    <s v="Function-based high-level infrastructure"/>
    <n v="2500"/>
    <x v="277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x v="280"/>
    <s v="Profound object-oriented paradigm"/>
    <n v="164500"/>
    <x v="278"/>
    <x v="0"/>
    <n v="2062"/>
    <x v="1"/>
    <s v="USD"/>
    <n v="1331445600"/>
    <n v="1333256400"/>
    <b v="0"/>
    <b v="1"/>
    <s v="theater/plays"/>
    <n v="91"/>
    <n v="73.012609117361791"/>
    <x v="3"/>
    <x v="3"/>
  </r>
  <r>
    <n v="282"/>
    <x v="281"/>
    <s v="Virtual contextually-based circuit"/>
    <n v="8400"/>
    <x v="279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x v="282"/>
    <s v="Business-focused dynamic instruction set"/>
    <n v="8100"/>
    <x v="280"/>
    <x v="0"/>
    <n v="29"/>
    <x v="3"/>
    <s v="DKK"/>
    <n v="1464584400"/>
    <n v="1465016400"/>
    <b v="0"/>
    <b v="0"/>
    <s v="music/rock"/>
    <n v="18"/>
    <n v="52.310344827586206"/>
    <x v="1"/>
    <x v="1"/>
  </r>
  <r>
    <n v="284"/>
    <x v="283"/>
    <s v="Ameliorated fresh-thinking protocol"/>
    <n v="9800"/>
    <x v="281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x v="284"/>
    <s v="Front-line optimizing emulation"/>
    <n v="900"/>
    <x v="282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x v="285"/>
    <s v="Devolved uniform complexity"/>
    <n v="112100"/>
    <x v="283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x v="286"/>
    <s v="Public-key intangible superstructure"/>
    <n v="6300"/>
    <x v="284"/>
    <x v="1"/>
    <n v="176"/>
    <x v="1"/>
    <s v="USD"/>
    <n v="1430197200"/>
    <n v="1430197200"/>
    <b v="0"/>
    <b v="0"/>
    <s v="music/electric music"/>
    <n v="209"/>
    <n v="75.07386363636364"/>
    <x v="1"/>
    <x v="5"/>
  </r>
  <r>
    <n v="288"/>
    <x v="287"/>
    <s v="Secured global success"/>
    <n v="5600"/>
    <x v="285"/>
    <x v="0"/>
    <n v="137"/>
    <x v="3"/>
    <s v="DKK"/>
    <n v="1331701200"/>
    <n v="1331787600"/>
    <b v="0"/>
    <b v="1"/>
    <s v="music/metal"/>
    <n v="97"/>
    <n v="39.970802919708028"/>
    <x v="1"/>
    <x v="16"/>
  </r>
  <r>
    <n v="289"/>
    <x v="288"/>
    <s v="Grass-roots mission-critical capability"/>
    <n v="800"/>
    <x v="286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x v="289"/>
    <s v="Advanced global data-warehouse"/>
    <n v="168600"/>
    <x v="287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x v="290"/>
    <s v="Self-enabling uniform complexity"/>
    <n v="1800"/>
    <x v="288"/>
    <x v="1"/>
    <n v="107"/>
    <x v="1"/>
    <s v="USD"/>
    <n v="1318654800"/>
    <n v="1319000400"/>
    <b v="1"/>
    <b v="0"/>
    <s v="technology/web"/>
    <n v="456"/>
    <n v="76.813084112149539"/>
    <x v="2"/>
    <x v="2"/>
  </r>
  <r>
    <n v="292"/>
    <x v="291"/>
    <s v="Versatile cohesive encoding"/>
    <n v="7300"/>
    <x v="289"/>
    <x v="0"/>
    <n v="10"/>
    <x v="1"/>
    <s v="USD"/>
    <n v="1331874000"/>
    <n v="1333429200"/>
    <b v="0"/>
    <b v="0"/>
    <s v="food/food trucks"/>
    <n v="9"/>
    <n v="71.7"/>
    <x v="0"/>
    <x v="0"/>
  </r>
  <r>
    <n v="293"/>
    <x v="292"/>
    <s v="Organized executive solution"/>
    <n v="6500"/>
    <x v="290"/>
    <x v="3"/>
    <n v="32"/>
    <x v="6"/>
    <s v="EUR"/>
    <n v="1286254800"/>
    <n v="1287032400"/>
    <b v="0"/>
    <b v="0"/>
    <s v="theater/plays"/>
    <n v="16"/>
    <n v="33.28125"/>
    <x v="3"/>
    <x v="3"/>
  </r>
  <r>
    <n v="294"/>
    <x v="293"/>
    <s v="Automated local emulation"/>
    <n v="600"/>
    <x v="291"/>
    <x v="1"/>
    <n v="183"/>
    <x v="1"/>
    <s v="USD"/>
    <n v="1540530000"/>
    <n v="1541570400"/>
    <b v="0"/>
    <b v="0"/>
    <s v="theater/plays"/>
    <n v="1339"/>
    <n v="43.923497267759565"/>
    <x v="3"/>
    <x v="3"/>
  </r>
  <r>
    <n v="295"/>
    <x v="294"/>
    <s v="Enterprise-wide intermediate middleware"/>
    <n v="192900"/>
    <x v="292"/>
    <x v="0"/>
    <n v="1910"/>
    <x v="5"/>
    <s v="CHF"/>
    <n v="1381813200"/>
    <n v="1383976800"/>
    <b v="0"/>
    <b v="0"/>
    <s v="theater/plays"/>
    <n v="35"/>
    <n v="36.004712041884815"/>
    <x v="3"/>
    <x v="3"/>
  </r>
  <r>
    <n v="296"/>
    <x v="295"/>
    <s v="Grass-roots real-time Local Area Network"/>
    <n v="6100"/>
    <x v="293"/>
    <x v="0"/>
    <n v="38"/>
    <x v="2"/>
    <s v="AUD"/>
    <n v="1548655200"/>
    <n v="1550556000"/>
    <b v="0"/>
    <b v="0"/>
    <s v="theater/plays"/>
    <n v="54"/>
    <n v="88.21052631578948"/>
    <x v="3"/>
    <x v="3"/>
  </r>
  <r>
    <n v="297"/>
    <x v="296"/>
    <s v="Organized client-driven capacity"/>
    <n v="7200"/>
    <x v="294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x v="297"/>
    <s v="Adaptive intangible database"/>
    <n v="3500"/>
    <x v="295"/>
    <x v="1"/>
    <n v="72"/>
    <x v="1"/>
    <s v="USD"/>
    <n v="1456466400"/>
    <n v="1458018000"/>
    <b v="0"/>
    <b v="1"/>
    <s v="music/rock"/>
    <n v="143"/>
    <n v="69.958333333333329"/>
    <x v="1"/>
    <x v="1"/>
  </r>
  <r>
    <n v="299"/>
    <x v="298"/>
    <s v="Grass-roots contextually-based algorithm"/>
    <n v="3800"/>
    <x v="296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x v="299"/>
    <s v="Focused executive core"/>
    <n v="100"/>
    <x v="297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x v="298"/>
    <x v="1"/>
    <n v="295"/>
    <x v="1"/>
    <s v="USD"/>
    <n v="1424930400"/>
    <n v="1426395600"/>
    <b v="0"/>
    <b v="0"/>
    <s v="film &amp; video/documentary"/>
    <n v="1344"/>
    <n v="41.023728813559323"/>
    <x v="4"/>
    <x v="4"/>
  </r>
  <r>
    <n v="302"/>
    <x v="301"/>
    <s v="Customizable bi-directional hardware"/>
    <n v="76100"/>
    <x v="299"/>
    <x v="0"/>
    <n v="245"/>
    <x v="1"/>
    <s v="USD"/>
    <n v="1535864400"/>
    <n v="1537074000"/>
    <b v="0"/>
    <b v="0"/>
    <s v="theater/plays"/>
    <n v="31"/>
    <n v="98.914285714285711"/>
    <x v="3"/>
    <x v="3"/>
  </r>
  <r>
    <n v="303"/>
    <x v="302"/>
    <s v="Networked optimal architecture"/>
    <n v="3400"/>
    <x v="300"/>
    <x v="0"/>
    <n v="32"/>
    <x v="1"/>
    <s v="USD"/>
    <n v="1452146400"/>
    <n v="1452578400"/>
    <b v="0"/>
    <b v="0"/>
    <s v="music/indie rock"/>
    <n v="82"/>
    <n v="87.78125"/>
    <x v="1"/>
    <x v="7"/>
  </r>
  <r>
    <n v="304"/>
    <x v="303"/>
    <s v="User-friendly discrete benchmark"/>
    <n v="2100"/>
    <x v="301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x v="304"/>
    <s v="Grass-roots actuating policy"/>
    <n v="2800"/>
    <x v="302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x v="305"/>
    <s v="Enterprise-wide 3rdgeneration knowledge user"/>
    <n v="6500"/>
    <x v="303"/>
    <x v="0"/>
    <n v="7"/>
    <x v="1"/>
    <s v="USD"/>
    <n v="1500008400"/>
    <n v="1500267600"/>
    <b v="0"/>
    <b v="1"/>
    <s v="theater/plays"/>
    <n v="7"/>
    <n v="73.428571428571431"/>
    <x v="3"/>
    <x v="3"/>
  </r>
  <r>
    <n v="307"/>
    <x v="306"/>
    <s v="Face-to-face zero tolerance moderator"/>
    <n v="32900"/>
    <x v="304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x v="307"/>
    <s v="Grass-roots optimizing projection"/>
    <n v="118200"/>
    <x v="305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x v="308"/>
    <s v="User-centric 6thgeneration attitude"/>
    <n v="4100"/>
    <x v="306"/>
    <x v="3"/>
    <n v="75"/>
    <x v="1"/>
    <s v="USD"/>
    <n v="1316581200"/>
    <n v="1318309200"/>
    <b v="0"/>
    <b v="1"/>
    <s v="music/indie rock"/>
    <n v="75"/>
    <n v="41.16"/>
    <x v="1"/>
    <x v="7"/>
  </r>
  <r>
    <n v="310"/>
    <x v="309"/>
    <s v="Switchable zero tolerance website"/>
    <n v="7800"/>
    <x v="307"/>
    <x v="0"/>
    <n v="16"/>
    <x v="1"/>
    <s v="USD"/>
    <n v="1270789200"/>
    <n v="1272171600"/>
    <b v="0"/>
    <b v="0"/>
    <s v="games/video games"/>
    <n v="20"/>
    <n v="99.125"/>
    <x v="6"/>
    <x v="11"/>
  </r>
  <r>
    <n v="311"/>
    <x v="310"/>
    <s v="Focused real-time help-desk"/>
    <n v="6300"/>
    <x v="308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x v="311"/>
    <s v="Robust impactful approach"/>
    <n v="59100"/>
    <x v="309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x v="312"/>
    <s v="Secured maximized policy"/>
    <n v="2200"/>
    <x v="310"/>
    <x v="1"/>
    <n v="223"/>
    <x v="1"/>
    <s v="USD"/>
    <n v="1330322400"/>
    <n v="1330495200"/>
    <b v="0"/>
    <b v="0"/>
    <s v="music/rock"/>
    <n v="395"/>
    <n v="39"/>
    <x v="1"/>
    <x v="1"/>
  </r>
  <r>
    <n v="314"/>
    <x v="313"/>
    <s v="Realigned upward-trending strategy"/>
    <n v="1400"/>
    <x v="311"/>
    <x v="1"/>
    <n v="133"/>
    <x v="1"/>
    <s v="USD"/>
    <n v="1552366800"/>
    <n v="1552798800"/>
    <b v="0"/>
    <b v="1"/>
    <s v="film &amp; video/documentary"/>
    <n v="294"/>
    <n v="31.022556390977442"/>
    <x v="4"/>
    <x v="4"/>
  </r>
  <r>
    <n v="315"/>
    <x v="314"/>
    <s v="Open-source interactive knowledge user"/>
    <n v="9500"/>
    <x v="312"/>
    <x v="0"/>
    <n v="31"/>
    <x v="1"/>
    <s v="USD"/>
    <n v="1400907600"/>
    <n v="1403413200"/>
    <b v="0"/>
    <b v="0"/>
    <s v="theater/plays"/>
    <n v="33"/>
    <n v="103.87096774193549"/>
    <x v="3"/>
    <x v="3"/>
  </r>
  <r>
    <n v="316"/>
    <x v="315"/>
    <s v="Configurable demand-driven matrix"/>
    <n v="9600"/>
    <x v="313"/>
    <x v="0"/>
    <n v="108"/>
    <x v="6"/>
    <s v="EUR"/>
    <n v="1574143200"/>
    <n v="1574229600"/>
    <b v="0"/>
    <b v="1"/>
    <s v="food/food trucks"/>
    <n v="66"/>
    <n v="59.268518518518519"/>
    <x v="0"/>
    <x v="0"/>
  </r>
  <r>
    <n v="317"/>
    <x v="316"/>
    <s v="Cross-group coherent hierarchy"/>
    <n v="6600"/>
    <x v="314"/>
    <x v="0"/>
    <n v="30"/>
    <x v="1"/>
    <s v="USD"/>
    <n v="1494738000"/>
    <n v="1495861200"/>
    <b v="0"/>
    <b v="0"/>
    <s v="theater/plays"/>
    <n v="19"/>
    <n v="42.3"/>
    <x v="3"/>
    <x v="3"/>
  </r>
  <r>
    <n v="318"/>
    <x v="317"/>
    <s v="Decentralized demand-driven open system"/>
    <n v="5700"/>
    <x v="315"/>
    <x v="0"/>
    <n v="17"/>
    <x v="1"/>
    <s v="USD"/>
    <n v="1392357600"/>
    <n v="1392530400"/>
    <b v="0"/>
    <b v="0"/>
    <s v="music/rock"/>
    <n v="15"/>
    <n v="53.117647058823529"/>
    <x v="1"/>
    <x v="1"/>
  </r>
  <r>
    <n v="319"/>
    <x v="318"/>
    <s v="Advanced empowering matrix"/>
    <n v="8400"/>
    <x v="316"/>
    <x v="3"/>
    <n v="64"/>
    <x v="1"/>
    <s v="USD"/>
    <n v="1281589200"/>
    <n v="1283662800"/>
    <b v="0"/>
    <b v="0"/>
    <s v="technology/web"/>
    <n v="38"/>
    <n v="50.796875"/>
    <x v="2"/>
    <x v="2"/>
  </r>
  <r>
    <n v="320"/>
    <x v="319"/>
    <s v="Phased holistic implementation"/>
    <n v="84400"/>
    <x v="317"/>
    <x v="0"/>
    <n v="80"/>
    <x v="1"/>
    <s v="USD"/>
    <n v="1305003600"/>
    <n v="1305781200"/>
    <b v="0"/>
    <b v="0"/>
    <s v="publishing/fiction"/>
    <n v="9"/>
    <n v="101.15"/>
    <x v="5"/>
    <x v="13"/>
  </r>
  <r>
    <n v="321"/>
    <x v="320"/>
    <s v="Proactive attitude-oriented knowledge user"/>
    <n v="170400"/>
    <x v="318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x v="321"/>
    <s v="Visionary asymmetric Graphical User Interface"/>
    <n v="117900"/>
    <x v="319"/>
    <x v="1"/>
    <n v="5168"/>
    <x v="1"/>
    <s v="USD"/>
    <n v="1290664800"/>
    <n v="1291788000"/>
    <b v="0"/>
    <b v="0"/>
    <s v="theater/plays"/>
    <n v="166"/>
    <n v="37.998645510835914"/>
    <x v="3"/>
    <x v="3"/>
  </r>
  <r>
    <n v="323"/>
    <x v="322"/>
    <s v="Integrated zero-defect help-desk"/>
    <n v="8900"/>
    <x v="320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x v="323"/>
    <s v="Inverse analyzing matrices"/>
    <n v="7100"/>
    <x v="321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x v="324"/>
    <s v="Programmable systemic implementation"/>
    <n v="6500"/>
    <x v="322"/>
    <x v="0"/>
    <n v="73"/>
    <x v="1"/>
    <s v="USD"/>
    <n v="1529125200"/>
    <n v="1531112400"/>
    <b v="0"/>
    <b v="1"/>
    <s v="theater/plays"/>
    <n v="90"/>
    <n v="80.780821917808225"/>
    <x v="3"/>
    <x v="3"/>
  </r>
  <r>
    <n v="326"/>
    <x v="325"/>
    <s v="Multi-channeled next generation architecture"/>
    <n v="7200"/>
    <x v="323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x v="326"/>
    <s v="Digitized 3rdgeneration encoding"/>
    <n v="2600"/>
    <x v="324"/>
    <x v="0"/>
    <n v="33"/>
    <x v="1"/>
    <s v="USD"/>
    <n v="1566968400"/>
    <n v="1567314000"/>
    <b v="0"/>
    <b v="1"/>
    <s v="theater/plays"/>
    <n v="38"/>
    <n v="30.363636363636363"/>
    <x v="3"/>
    <x v="3"/>
  </r>
  <r>
    <n v="328"/>
    <x v="327"/>
    <s v="Innovative well-modulated functionalities"/>
    <n v="98700"/>
    <x v="325"/>
    <x v="1"/>
    <n v="2441"/>
    <x v="1"/>
    <s v="USD"/>
    <n v="1543557600"/>
    <n v="1544508000"/>
    <b v="0"/>
    <b v="0"/>
    <s v="music/rock"/>
    <n v="133"/>
    <n v="54.004916018025398"/>
    <x v="1"/>
    <x v="1"/>
  </r>
  <r>
    <n v="329"/>
    <x v="328"/>
    <s v="Fundamental incremental database"/>
    <n v="93800"/>
    <x v="326"/>
    <x v="2"/>
    <n v="211"/>
    <x v="1"/>
    <s v="USD"/>
    <n v="1481522400"/>
    <n v="1482472800"/>
    <b v="0"/>
    <b v="0"/>
    <s v="games/video games"/>
    <n v="22"/>
    <n v="101.78672985781991"/>
    <x v="6"/>
    <x v="11"/>
  </r>
  <r>
    <n v="330"/>
    <x v="329"/>
    <s v="Expanded encompassing open architecture"/>
    <n v="33700"/>
    <x v="327"/>
    <x v="1"/>
    <n v="1385"/>
    <x v="4"/>
    <s v="GBP"/>
    <n v="1512712800"/>
    <n v="1512799200"/>
    <b v="0"/>
    <b v="0"/>
    <s v="film &amp; video/documentary"/>
    <n v="184"/>
    <n v="45.003610108303249"/>
    <x v="4"/>
    <x v="4"/>
  </r>
  <r>
    <n v="331"/>
    <x v="330"/>
    <s v="Intuitive static portal"/>
    <n v="3300"/>
    <x v="328"/>
    <x v="1"/>
    <n v="190"/>
    <x v="1"/>
    <s v="USD"/>
    <n v="1324274400"/>
    <n v="1324360800"/>
    <b v="0"/>
    <b v="0"/>
    <s v="food/food trucks"/>
    <n v="443"/>
    <n v="77.068421052631578"/>
    <x v="0"/>
    <x v="0"/>
  </r>
  <r>
    <n v="332"/>
    <x v="331"/>
    <s v="Optional bandwidth-monitored definition"/>
    <n v="20700"/>
    <x v="329"/>
    <x v="1"/>
    <n v="470"/>
    <x v="1"/>
    <s v="USD"/>
    <n v="1364446800"/>
    <n v="1364533200"/>
    <b v="0"/>
    <b v="0"/>
    <s v="technology/wearables"/>
    <n v="199"/>
    <n v="88.076595744680844"/>
    <x v="2"/>
    <x v="8"/>
  </r>
  <r>
    <n v="333"/>
    <x v="332"/>
    <s v="Persistent well-modulated synergy"/>
    <n v="9600"/>
    <x v="330"/>
    <x v="1"/>
    <n v="253"/>
    <x v="1"/>
    <s v="USD"/>
    <n v="1542693600"/>
    <n v="1545112800"/>
    <b v="0"/>
    <b v="0"/>
    <s v="theater/plays"/>
    <n v="123"/>
    <n v="47.035573122529641"/>
    <x v="3"/>
    <x v="3"/>
  </r>
  <r>
    <n v="334"/>
    <x v="333"/>
    <s v="Assimilated discrete algorithm"/>
    <n v="66200"/>
    <x v="331"/>
    <x v="1"/>
    <n v="1113"/>
    <x v="1"/>
    <s v="USD"/>
    <n v="1515564000"/>
    <n v="1516168800"/>
    <b v="0"/>
    <b v="0"/>
    <s v="music/rock"/>
    <n v="186"/>
    <n v="110.99550763701707"/>
    <x v="1"/>
    <x v="1"/>
  </r>
  <r>
    <n v="335"/>
    <x v="334"/>
    <s v="Operative uniform hub"/>
    <n v="173800"/>
    <x v="332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x v="335"/>
    <s v="Customizable intangible capability"/>
    <n v="70700"/>
    <x v="333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x v="336"/>
    <s v="Innovative didactic analyzer"/>
    <n v="94500"/>
    <x v="334"/>
    <x v="1"/>
    <n v="1095"/>
    <x v="1"/>
    <s v="USD"/>
    <n v="1573452000"/>
    <n v="1573538400"/>
    <b v="0"/>
    <b v="0"/>
    <s v="theater/plays"/>
    <n v="122"/>
    <n v="105.9945205479452"/>
    <x v="3"/>
    <x v="3"/>
  </r>
  <r>
    <n v="338"/>
    <x v="337"/>
    <s v="Decentralized intangible encoding"/>
    <n v="69800"/>
    <x v="335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x v="338"/>
    <s v="Front-line transitional algorithm"/>
    <n v="136300"/>
    <x v="336"/>
    <x v="3"/>
    <n v="1297"/>
    <x v="0"/>
    <s v="CAD"/>
    <n v="1501650000"/>
    <n v="1502859600"/>
    <b v="0"/>
    <b v="0"/>
    <s v="theater/plays"/>
    <n v="79"/>
    <n v="84.02004626060139"/>
    <x v="3"/>
    <x v="3"/>
  </r>
  <r>
    <n v="340"/>
    <x v="339"/>
    <s v="Switchable didactic matrices"/>
    <n v="37100"/>
    <x v="337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x v="340"/>
    <s v="Ameliorated disintermediate utilization"/>
    <n v="114300"/>
    <x v="338"/>
    <x v="0"/>
    <n v="1257"/>
    <x v="1"/>
    <s v="USD"/>
    <n v="1440738000"/>
    <n v="1441342800"/>
    <b v="0"/>
    <b v="0"/>
    <s v="music/indie rock"/>
    <n v="84"/>
    <n v="76.990453460620529"/>
    <x v="1"/>
    <x v="7"/>
  </r>
  <r>
    <n v="342"/>
    <x v="341"/>
    <s v="Visionary foreground middleware"/>
    <n v="47900"/>
    <x v="339"/>
    <x v="0"/>
    <n v="328"/>
    <x v="1"/>
    <s v="USD"/>
    <n v="1374296400"/>
    <n v="1375333200"/>
    <b v="0"/>
    <b v="0"/>
    <s v="theater/plays"/>
    <n v="66"/>
    <n v="97.146341463414629"/>
    <x v="3"/>
    <x v="3"/>
  </r>
  <r>
    <n v="343"/>
    <x v="342"/>
    <s v="Optional zero-defect task-force"/>
    <n v="9000"/>
    <x v="340"/>
    <x v="0"/>
    <n v="147"/>
    <x v="1"/>
    <s v="USD"/>
    <n v="1384840800"/>
    <n v="1389420000"/>
    <b v="0"/>
    <b v="0"/>
    <s v="theater/plays"/>
    <n v="53"/>
    <n v="33.013605442176868"/>
    <x v="3"/>
    <x v="3"/>
  </r>
  <r>
    <n v="344"/>
    <x v="343"/>
    <s v="Devolved exuding emulation"/>
    <n v="197600"/>
    <x v="341"/>
    <x v="0"/>
    <n v="830"/>
    <x v="1"/>
    <s v="USD"/>
    <n v="1516600800"/>
    <n v="1520056800"/>
    <b v="0"/>
    <b v="0"/>
    <s v="games/video games"/>
    <n v="41"/>
    <n v="99.950602409638549"/>
    <x v="6"/>
    <x v="11"/>
  </r>
  <r>
    <n v="345"/>
    <x v="344"/>
    <s v="Open-source neutral task-force"/>
    <n v="157600"/>
    <x v="342"/>
    <x v="0"/>
    <n v="331"/>
    <x v="4"/>
    <s v="GBP"/>
    <n v="1436418000"/>
    <n v="1436504400"/>
    <b v="0"/>
    <b v="0"/>
    <s v="film &amp; video/drama"/>
    <n v="14"/>
    <n v="69.966767371601208"/>
    <x v="4"/>
    <x v="6"/>
  </r>
  <r>
    <n v="346"/>
    <x v="345"/>
    <s v="Virtual attitude-oriented migration"/>
    <n v="8000"/>
    <x v="343"/>
    <x v="0"/>
    <n v="25"/>
    <x v="1"/>
    <s v="USD"/>
    <n v="1503550800"/>
    <n v="1508302800"/>
    <b v="0"/>
    <b v="1"/>
    <s v="music/indie rock"/>
    <n v="34"/>
    <n v="110.32"/>
    <x v="1"/>
    <x v="7"/>
  </r>
  <r>
    <n v="347"/>
    <x v="346"/>
    <s v="Open-source full-range portal"/>
    <n v="900"/>
    <x v="344"/>
    <x v="1"/>
    <n v="191"/>
    <x v="1"/>
    <s v="USD"/>
    <n v="1423634400"/>
    <n v="1425708000"/>
    <b v="0"/>
    <b v="0"/>
    <s v="technology/web"/>
    <n v="1400"/>
    <n v="66.005235602094245"/>
    <x v="2"/>
    <x v="2"/>
  </r>
  <r>
    <n v="348"/>
    <x v="347"/>
    <s v="Versatile cohesive open system"/>
    <n v="199000"/>
    <x v="345"/>
    <x v="0"/>
    <n v="3483"/>
    <x v="1"/>
    <s v="USD"/>
    <n v="1487224800"/>
    <n v="1488348000"/>
    <b v="0"/>
    <b v="0"/>
    <s v="food/food trucks"/>
    <n v="71"/>
    <n v="41.005742176284812"/>
    <x v="0"/>
    <x v="0"/>
  </r>
  <r>
    <n v="349"/>
    <x v="348"/>
    <s v="Multi-layered bottom-line frame"/>
    <n v="180800"/>
    <x v="346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x v="349"/>
    <s v="Pre-emptive neutral capacity"/>
    <n v="100"/>
    <x v="297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x v="347"/>
    <x v="1"/>
    <n v="2013"/>
    <x v="1"/>
    <s v="USD"/>
    <n v="1440392400"/>
    <n v="1441602000"/>
    <b v="0"/>
    <b v="0"/>
    <s v="music/rock"/>
    <n v="127"/>
    <n v="47.009935419771487"/>
    <x v="1"/>
    <x v="1"/>
  </r>
  <r>
    <n v="352"/>
    <x v="351"/>
    <s v="Expanded hybrid hardware"/>
    <n v="2800"/>
    <x v="348"/>
    <x v="0"/>
    <n v="33"/>
    <x v="0"/>
    <s v="CAD"/>
    <n v="1446876000"/>
    <n v="1447567200"/>
    <b v="0"/>
    <b v="0"/>
    <s v="theater/plays"/>
    <n v="34"/>
    <n v="29.606060606060606"/>
    <x v="3"/>
    <x v="3"/>
  </r>
  <r>
    <n v="353"/>
    <x v="352"/>
    <s v="Profit-focused multi-tasking access"/>
    <n v="33600"/>
    <x v="349"/>
    <x v="1"/>
    <n v="1703"/>
    <x v="1"/>
    <s v="USD"/>
    <n v="1562302800"/>
    <n v="1562389200"/>
    <b v="0"/>
    <b v="0"/>
    <s v="theater/plays"/>
    <n v="410"/>
    <n v="81.010569583088667"/>
    <x v="3"/>
    <x v="3"/>
  </r>
  <r>
    <n v="354"/>
    <x v="353"/>
    <s v="Profit-focused transitional capability"/>
    <n v="6100"/>
    <x v="350"/>
    <x v="1"/>
    <n v="80"/>
    <x v="3"/>
    <s v="DKK"/>
    <n v="1378184400"/>
    <n v="1378789200"/>
    <b v="0"/>
    <b v="0"/>
    <s v="film &amp; video/documentary"/>
    <n v="123"/>
    <n v="94.35"/>
    <x v="4"/>
    <x v="4"/>
  </r>
  <r>
    <n v="355"/>
    <x v="354"/>
    <s v="Front-line scalable definition"/>
    <n v="3800"/>
    <x v="351"/>
    <x v="2"/>
    <n v="86"/>
    <x v="1"/>
    <s v="USD"/>
    <n v="1485064800"/>
    <n v="1488520800"/>
    <b v="0"/>
    <b v="0"/>
    <s v="technology/wearables"/>
    <n v="58"/>
    <n v="26.058139534883722"/>
    <x v="2"/>
    <x v="8"/>
  </r>
  <r>
    <n v="356"/>
    <x v="355"/>
    <s v="Open-source systematic protocol"/>
    <n v="9300"/>
    <x v="352"/>
    <x v="0"/>
    <n v="40"/>
    <x v="6"/>
    <s v="EUR"/>
    <n v="1326520800"/>
    <n v="1327298400"/>
    <b v="0"/>
    <b v="0"/>
    <s v="theater/plays"/>
    <n v="36"/>
    <n v="85.775000000000006"/>
    <x v="3"/>
    <x v="3"/>
  </r>
  <r>
    <n v="357"/>
    <x v="356"/>
    <s v="Implemented tangible algorithm"/>
    <n v="2300"/>
    <x v="353"/>
    <x v="1"/>
    <n v="41"/>
    <x v="1"/>
    <s v="USD"/>
    <n v="1441256400"/>
    <n v="1443416400"/>
    <b v="0"/>
    <b v="0"/>
    <s v="games/video games"/>
    <n v="184"/>
    <n v="103.73170731707317"/>
    <x v="6"/>
    <x v="11"/>
  </r>
  <r>
    <n v="358"/>
    <x v="357"/>
    <s v="Profit-focused 3rdgeneration circuit"/>
    <n v="9700"/>
    <x v="354"/>
    <x v="0"/>
    <n v="23"/>
    <x v="0"/>
    <s v="CAD"/>
    <n v="1533877200"/>
    <n v="1534136400"/>
    <b v="1"/>
    <b v="0"/>
    <s v="photography/photography books"/>
    <n v="11"/>
    <n v="49.826086956521742"/>
    <x v="7"/>
    <x v="14"/>
  </r>
  <r>
    <n v="359"/>
    <x v="358"/>
    <s v="Compatible needs-based architecture"/>
    <n v="4000"/>
    <x v="355"/>
    <x v="1"/>
    <n v="187"/>
    <x v="1"/>
    <s v="USD"/>
    <n v="1314421200"/>
    <n v="1315026000"/>
    <b v="0"/>
    <b v="0"/>
    <s v="film &amp; video/animation"/>
    <n v="298"/>
    <n v="63.893048128342244"/>
    <x v="4"/>
    <x v="10"/>
  </r>
  <r>
    <n v="360"/>
    <x v="359"/>
    <s v="Right-sized zero tolerance migration"/>
    <n v="59700"/>
    <x v="356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x v="360"/>
    <s v="Quality-focused reciprocal structure"/>
    <n v="5500"/>
    <x v="357"/>
    <x v="1"/>
    <n v="88"/>
    <x v="1"/>
    <s v="USD"/>
    <n v="1507352400"/>
    <n v="1509426000"/>
    <b v="0"/>
    <b v="0"/>
    <s v="theater/plays"/>
    <n v="173"/>
    <n v="108.47727272727273"/>
    <x v="3"/>
    <x v="3"/>
  </r>
  <r>
    <n v="362"/>
    <x v="361"/>
    <s v="Automated actuating conglomeration"/>
    <n v="3700"/>
    <x v="358"/>
    <x v="1"/>
    <n v="191"/>
    <x v="1"/>
    <s v="USD"/>
    <n v="1296108000"/>
    <n v="1299391200"/>
    <b v="0"/>
    <b v="0"/>
    <s v="music/rock"/>
    <n v="371"/>
    <n v="72.015706806282722"/>
    <x v="1"/>
    <x v="1"/>
  </r>
  <r>
    <n v="363"/>
    <x v="362"/>
    <s v="Re-contextualized local initiative"/>
    <n v="5200"/>
    <x v="359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x v="363"/>
    <s v="Switchable intangible definition"/>
    <n v="900"/>
    <x v="360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x v="364"/>
    <s v="Networked bottom-line initiative"/>
    <n v="1600"/>
    <x v="361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x v="365"/>
    <s v="Robust directional system engine"/>
    <n v="1800"/>
    <x v="362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x v="366"/>
    <s v="Triple-buffered explicit methodology"/>
    <n v="9900"/>
    <x v="363"/>
    <x v="0"/>
    <n v="75"/>
    <x v="1"/>
    <s v="USD"/>
    <n v="1413608400"/>
    <n v="1415685600"/>
    <b v="0"/>
    <b v="1"/>
    <s v="theater/plays"/>
    <n v="18"/>
    <n v="24.933333333333334"/>
    <x v="3"/>
    <x v="3"/>
  </r>
  <r>
    <n v="368"/>
    <x v="367"/>
    <s v="Reactive directional capacity"/>
    <n v="5200"/>
    <x v="364"/>
    <x v="1"/>
    <n v="206"/>
    <x v="4"/>
    <s v="GBP"/>
    <n v="1286946000"/>
    <n v="1288933200"/>
    <b v="0"/>
    <b v="1"/>
    <s v="film &amp; video/documentary"/>
    <n v="276"/>
    <n v="69.873786407766985"/>
    <x v="4"/>
    <x v="4"/>
  </r>
  <r>
    <n v="369"/>
    <x v="368"/>
    <s v="Polarized needs-based approach"/>
    <n v="5400"/>
    <x v="365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x v="369"/>
    <s v="Intuitive well-modulated middleware"/>
    <n v="112300"/>
    <x v="366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x v="370"/>
    <s v="Multi-channeled logistical matrices"/>
    <n v="189200"/>
    <x v="367"/>
    <x v="0"/>
    <n v="2176"/>
    <x v="1"/>
    <s v="USD"/>
    <n v="1423375200"/>
    <n v="1427778000"/>
    <b v="0"/>
    <b v="0"/>
    <s v="theater/plays"/>
    <n v="67"/>
    <n v="59.011948529411768"/>
    <x v="3"/>
    <x v="3"/>
  </r>
  <r>
    <n v="372"/>
    <x v="371"/>
    <s v="Pre-emptive bifurcated artificial intelligence"/>
    <n v="900"/>
    <x v="211"/>
    <x v="1"/>
    <n v="169"/>
    <x v="1"/>
    <s v="USD"/>
    <n v="1420696800"/>
    <n v="1422424800"/>
    <b v="0"/>
    <b v="1"/>
    <s v="film &amp; video/documentary"/>
    <n v="1591"/>
    <n v="84.757396449704146"/>
    <x v="4"/>
    <x v="4"/>
  </r>
  <r>
    <n v="373"/>
    <x v="372"/>
    <s v="Down-sized coherent toolset"/>
    <n v="22500"/>
    <x v="368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x v="373"/>
    <s v="Open-source multi-tasking data-warehouse"/>
    <n v="167400"/>
    <x v="369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x v="374"/>
    <s v="Future-proofed upward-trending contingency"/>
    <n v="2700"/>
    <x v="370"/>
    <x v="0"/>
    <n v="25"/>
    <x v="1"/>
    <s v="USD"/>
    <n v="1444971600"/>
    <n v="1449900000"/>
    <b v="0"/>
    <b v="0"/>
    <s v="music/indie rock"/>
    <n v="54"/>
    <n v="59.16"/>
    <x v="1"/>
    <x v="7"/>
  </r>
  <r>
    <n v="376"/>
    <x v="375"/>
    <s v="Mandatory uniform matrix"/>
    <n v="3400"/>
    <x v="371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x v="376"/>
    <s v="Phased methodical initiative"/>
    <n v="49700"/>
    <x v="372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x v="377"/>
    <s v="Managed stable function"/>
    <n v="178200"/>
    <x v="373"/>
    <x v="0"/>
    <n v="355"/>
    <x v="1"/>
    <s v="USD"/>
    <n v="1526878800"/>
    <n v="1530162000"/>
    <b v="0"/>
    <b v="0"/>
    <s v="film &amp; video/documentary"/>
    <n v="13"/>
    <n v="70.090140845070422"/>
    <x v="4"/>
    <x v="4"/>
  </r>
  <r>
    <n v="379"/>
    <x v="378"/>
    <s v="Realigned clear-thinking migration"/>
    <n v="7200"/>
    <x v="374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x v="379"/>
    <s v="Optional clear-thinking process improvement"/>
    <n v="2500"/>
    <x v="375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x v="380"/>
    <s v="Cross-group global moratorium"/>
    <n v="5300"/>
    <x v="376"/>
    <x v="1"/>
    <n v="155"/>
    <x v="1"/>
    <s v="USD"/>
    <n v="1433739600"/>
    <n v="1437714000"/>
    <b v="0"/>
    <b v="0"/>
    <s v="theater/plays"/>
    <n v="183"/>
    <n v="62.896774193548389"/>
    <x v="3"/>
    <x v="3"/>
  </r>
  <r>
    <n v="382"/>
    <x v="381"/>
    <s v="Visionary systemic process improvement"/>
    <n v="9100"/>
    <x v="377"/>
    <x v="0"/>
    <n v="67"/>
    <x v="1"/>
    <s v="USD"/>
    <n v="1508130000"/>
    <n v="1509771600"/>
    <b v="0"/>
    <b v="0"/>
    <s v="photography/photography books"/>
    <n v="63"/>
    <n v="86.611940298507463"/>
    <x v="7"/>
    <x v="14"/>
  </r>
  <r>
    <n v="383"/>
    <x v="382"/>
    <s v="Progressive intangible flexibility"/>
    <n v="6300"/>
    <x v="378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x v="383"/>
    <s v="Reactive real-time software"/>
    <n v="114400"/>
    <x v="3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x v="384"/>
    <s v="Programmable incremental knowledge user"/>
    <n v="38900"/>
    <x v="380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x v="385"/>
    <s v="Progressive 5thgeneration customer loyalty"/>
    <n v="135500"/>
    <x v="381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x v="386"/>
    <s v="Triple-buffered logistical frame"/>
    <n v="109000"/>
    <x v="382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x v="387"/>
    <s v="Exclusive dynamic adapter"/>
    <n v="114800"/>
    <x v="383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x v="388"/>
    <s v="Automated systemic hierarchy"/>
    <n v="83000"/>
    <x v="384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x v="389"/>
    <s v="Digitized eco-centric core"/>
    <n v="2400"/>
    <x v="385"/>
    <x v="1"/>
    <n v="50"/>
    <x v="1"/>
    <s v="USD"/>
    <n v="1379048400"/>
    <n v="1380344400"/>
    <b v="0"/>
    <b v="0"/>
    <s v="photography/photography books"/>
    <n v="186"/>
    <n v="89.54"/>
    <x v="7"/>
    <x v="14"/>
  </r>
  <r>
    <n v="391"/>
    <x v="390"/>
    <s v="Mandatory uniform strategy"/>
    <n v="60400"/>
    <x v="386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x v="391"/>
    <s v="Profit-focused zero administration forecast"/>
    <n v="102900"/>
    <x v="387"/>
    <x v="0"/>
    <n v="1608"/>
    <x v="1"/>
    <s v="USD"/>
    <n v="1294293600"/>
    <n v="1294466400"/>
    <b v="0"/>
    <b v="0"/>
    <s v="technology/wearables"/>
    <n v="65"/>
    <n v="42.006218905472636"/>
    <x v="2"/>
    <x v="8"/>
  </r>
  <r>
    <n v="393"/>
    <x v="392"/>
    <s v="De-engineered static orchestration"/>
    <n v="62800"/>
    <x v="388"/>
    <x v="1"/>
    <n v="3059"/>
    <x v="0"/>
    <s v="CAD"/>
    <n v="1500267600"/>
    <n v="1500354000"/>
    <b v="0"/>
    <b v="0"/>
    <s v="music/jazz"/>
    <n v="228"/>
    <n v="47.004903563255965"/>
    <x v="1"/>
    <x v="17"/>
  </r>
  <r>
    <n v="394"/>
    <x v="393"/>
    <s v="Customizable dynamic info-mediaries"/>
    <n v="800"/>
    <x v="389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x v="122"/>
    <s v="Enhanced incremental budgetary management"/>
    <n v="7100"/>
    <x v="390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x v="394"/>
    <s v="Digitized local info-mediaries"/>
    <n v="46100"/>
    <x v="391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x v="395"/>
    <s v="Virtual systematic monitoring"/>
    <n v="8100"/>
    <x v="392"/>
    <x v="1"/>
    <n v="454"/>
    <x v="1"/>
    <s v="USD"/>
    <n v="1369285200"/>
    <n v="1369803600"/>
    <b v="0"/>
    <b v="0"/>
    <s v="music/rock"/>
    <n v="173"/>
    <n v="31.019823788546255"/>
    <x v="1"/>
    <x v="1"/>
  </r>
  <r>
    <n v="398"/>
    <x v="396"/>
    <s v="Reactive bottom-line open architecture"/>
    <n v="1700"/>
    <x v="393"/>
    <x v="1"/>
    <n v="123"/>
    <x v="6"/>
    <s v="EUR"/>
    <n v="1525755600"/>
    <n v="1525928400"/>
    <b v="0"/>
    <b v="1"/>
    <s v="film &amp; video/animation"/>
    <n v="717"/>
    <n v="99.203252032520325"/>
    <x v="4"/>
    <x v="10"/>
  </r>
  <r>
    <n v="399"/>
    <x v="397"/>
    <s v="Pre-emptive interactive model"/>
    <n v="97300"/>
    <x v="394"/>
    <x v="0"/>
    <n v="941"/>
    <x v="1"/>
    <s v="USD"/>
    <n v="1296626400"/>
    <n v="1297231200"/>
    <b v="0"/>
    <b v="0"/>
    <s v="music/indie rock"/>
    <n v="63"/>
    <n v="66.022316684378325"/>
    <x v="1"/>
    <x v="7"/>
  </r>
  <r>
    <n v="400"/>
    <x v="398"/>
    <s v="Ergonomic eco-centric open architecture"/>
    <n v="100"/>
    <x v="50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x v="395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x v="400"/>
    <s v="Team-oriented static interface"/>
    <n v="7300"/>
    <x v="39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x v="401"/>
    <s v="Virtual foreground throughput"/>
    <n v="195800"/>
    <x v="397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x v="402"/>
    <s v="Visionary exuding Internet solution"/>
    <n v="48900"/>
    <x v="398"/>
    <x v="1"/>
    <n v="2237"/>
    <x v="1"/>
    <s v="USD"/>
    <n v="1510639200"/>
    <n v="1510898400"/>
    <b v="0"/>
    <b v="0"/>
    <s v="theater/plays"/>
    <n v="315"/>
    <n v="68.985695127402778"/>
    <x v="3"/>
    <x v="3"/>
  </r>
  <r>
    <n v="405"/>
    <x v="403"/>
    <s v="Synchronized secondary analyzer"/>
    <n v="29600"/>
    <x v="399"/>
    <x v="0"/>
    <n v="435"/>
    <x v="1"/>
    <s v="USD"/>
    <n v="1528088400"/>
    <n v="1532408400"/>
    <b v="0"/>
    <b v="0"/>
    <s v="theater/plays"/>
    <n v="89"/>
    <n v="60.981609195402299"/>
    <x v="3"/>
    <x v="3"/>
  </r>
  <r>
    <n v="406"/>
    <x v="404"/>
    <s v="Balanced attitude-oriented parallelism"/>
    <n v="39300"/>
    <x v="400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x v="405"/>
    <s v="Organized bandwidth-monitored core"/>
    <n v="3400"/>
    <x v="401"/>
    <x v="1"/>
    <n v="484"/>
    <x v="3"/>
    <s v="DKK"/>
    <n v="1570942800"/>
    <n v="1571547600"/>
    <b v="0"/>
    <b v="0"/>
    <s v="theater/plays"/>
    <n v="355"/>
    <n v="25"/>
    <x v="3"/>
    <x v="3"/>
  </r>
  <r>
    <n v="408"/>
    <x v="406"/>
    <s v="Cloned leadingedge utilization"/>
    <n v="9200"/>
    <x v="402"/>
    <x v="1"/>
    <n v="154"/>
    <x v="0"/>
    <s v="CAD"/>
    <n v="1466398800"/>
    <n v="1468126800"/>
    <b v="0"/>
    <b v="0"/>
    <s v="film &amp; video/documentary"/>
    <n v="131"/>
    <n v="78.759740259740255"/>
    <x v="4"/>
    <x v="4"/>
  </r>
  <r>
    <n v="409"/>
    <x v="97"/>
    <s v="Secured asymmetric projection"/>
    <n v="135600"/>
    <x v="403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x v="407"/>
    <s v="Advanced cohesive Graphic Interface"/>
    <n v="153700"/>
    <x v="404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x v="408"/>
    <s v="Down-sized maximized function"/>
    <n v="7800"/>
    <x v="405"/>
    <x v="1"/>
    <n v="82"/>
    <x v="1"/>
    <s v="USD"/>
    <n v="1496034000"/>
    <n v="1496206800"/>
    <b v="0"/>
    <b v="0"/>
    <s v="theater/plays"/>
    <n v="104"/>
    <n v="99.524390243902445"/>
    <x v="3"/>
    <x v="3"/>
  </r>
  <r>
    <n v="412"/>
    <x v="409"/>
    <s v="Realigned zero tolerance software"/>
    <n v="2100"/>
    <x v="406"/>
    <x v="1"/>
    <n v="134"/>
    <x v="1"/>
    <s v="USD"/>
    <n v="1388728800"/>
    <n v="1389592800"/>
    <b v="0"/>
    <b v="0"/>
    <s v="publishing/fiction"/>
    <n v="668"/>
    <n v="104.82089552238806"/>
    <x v="5"/>
    <x v="13"/>
  </r>
  <r>
    <n v="413"/>
    <x v="410"/>
    <s v="Persevering analyzing extranet"/>
    <n v="189500"/>
    <x v="407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x v="411"/>
    <s v="Innovative human-resource migration"/>
    <n v="188200"/>
    <x v="408"/>
    <x v="0"/>
    <n v="5497"/>
    <x v="1"/>
    <s v="USD"/>
    <n v="1271739600"/>
    <n v="1272430800"/>
    <b v="0"/>
    <b v="1"/>
    <s v="food/food trucks"/>
    <n v="84"/>
    <n v="28.998544660724033"/>
    <x v="0"/>
    <x v="0"/>
  </r>
  <r>
    <n v="415"/>
    <x v="412"/>
    <s v="Intuitive needs-based monitoring"/>
    <n v="113500"/>
    <x v="409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x v="413"/>
    <s v="Customer-focused disintermediate toolset"/>
    <n v="134600"/>
    <x v="410"/>
    <x v="0"/>
    <n v="1439"/>
    <x v="1"/>
    <s v="USD"/>
    <n v="1295244000"/>
    <n v="1296021600"/>
    <b v="0"/>
    <b v="1"/>
    <s v="film &amp; video/documentary"/>
    <n v="43"/>
    <n v="41.005559416261292"/>
    <x v="4"/>
    <x v="4"/>
  </r>
  <r>
    <n v="417"/>
    <x v="414"/>
    <s v="Upgradable 24/7 emulation"/>
    <n v="1700"/>
    <x v="411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x v="32"/>
    <s v="Quality-focused client-server core"/>
    <n v="163700"/>
    <x v="412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x v="415"/>
    <s v="Upgradable maximized protocol"/>
    <n v="113800"/>
    <x v="413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x v="416"/>
    <s v="Cross-platform interactive synergy"/>
    <n v="5000"/>
    <x v="414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x v="417"/>
    <s v="User-centric fault-tolerant archive"/>
    <n v="9400"/>
    <x v="415"/>
    <x v="0"/>
    <n v="118"/>
    <x v="1"/>
    <s v="USD"/>
    <n v="1498712400"/>
    <n v="1501304400"/>
    <b v="0"/>
    <b v="1"/>
    <s v="technology/wearables"/>
    <n v="63"/>
    <n v="50.974576271186443"/>
    <x v="2"/>
    <x v="8"/>
  </r>
  <r>
    <n v="422"/>
    <x v="418"/>
    <s v="Reverse-engineered regional knowledge user"/>
    <n v="8700"/>
    <x v="416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x v="419"/>
    <s v="Self-enabling real-time definition"/>
    <n v="147800"/>
    <x v="417"/>
    <x v="0"/>
    <n v="162"/>
    <x v="1"/>
    <s v="USD"/>
    <n v="1316667600"/>
    <n v="1316840400"/>
    <b v="0"/>
    <b v="1"/>
    <s v="food/food trucks"/>
    <n v="10"/>
    <n v="97.055555555555557"/>
    <x v="0"/>
    <x v="0"/>
  </r>
  <r>
    <n v="424"/>
    <x v="420"/>
    <s v="User-centric impactful projection"/>
    <n v="5100"/>
    <x v="418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x v="421"/>
    <s v="Vision-oriented actuating hardware"/>
    <n v="2700"/>
    <x v="419"/>
    <x v="1"/>
    <n v="92"/>
    <x v="1"/>
    <s v="USD"/>
    <n v="1438059600"/>
    <n v="1438578000"/>
    <b v="0"/>
    <b v="0"/>
    <s v="photography/photography books"/>
    <n v="287"/>
    <n v="84.423913043478265"/>
    <x v="7"/>
    <x v="14"/>
  </r>
  <r>
    <n v="426"/>
    <x v="422"/>
    <s v="Virtual leadingedge framework"/>
    <n v="1800"/>
    <x v="420"/>
    <x v="1"/>
    <n v="219"/>
    <x v="1"/>
    <s v="USD"/>
    <n v="1361944800"/>
    <n v="1362549600"/>
    <b v="0"/>
    <b v="0"/>
    <s v="theater/plays"/>
    <n v="572"/>
    <n v="47.091324200913242"/>
    <x v="3"/>
    <x v="3"/>
  </r>
  <r>
    <n v="427"/>
    <x v="423"/>
    <s v="Managed discrete framework"/>
    <n v="174500"/>
    <x v="421"/>
    <x v="1"/>
    <n v="2526"/>
    <x v="1"/>
    <s v="USD"/>
    <n v="1410584400"/>
    <n v="1413349200"/>
    <b v="0"/>
    <b v="1"/>
    <s v="theater/plays"/>
    <n v="112"/>
    <n v="77.996041171813147"/>
    <x v="3"/>
    <x v="3"/>
  </r>
  <r>
    <n v="428"/>
    <x v="424"/>
    <s v="Progressive zero-defect capability"/>
    <n v="101400"/>
    <x v="422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x v="425"/>
    <s v="Right-sized demand-driven adapter"/>
    <n v="191000"/>
    <x v="423"/>
    <x v="3"/>
    <n v="2138"/>
    <x v="1"/>
    <s v="USD"/>
    <n v="1392012000"/>
    <n v="1394427600"/>
    <b v="0"/>
    <b v="1"/>
    <s v="photography/photography books"/>
    <n v="90"/>
    <n v="81.006080449017773"/>
    <x v="7"/>
    <x v="14"/>
  </r>
  <r>
    <n v="430"/>
    <x v="426"/>
    <s v="Re-engineered attitude-oriented frame"/>
    <n v="8100"/>
    <x v="424"/>
    <x v="0"/>
    <n v="84"/>
    <x v="1"/>
    <s v="USD"/>
    <n v="1569733200"/>
    <n v="1572670800"/>
    <b v="0"/>
    <b v="0"/>
    <s v="theater/plays"/>
    <n v="67"/>
    <n v="65.321428571428569"/>
    <x v="3"/>
    <x v="3"/>
  </r>
  <r>
    <n v="431"/>
    <x v="427"/>
    <s v="Compatible multimedia utilization"/>
    <n v="5100"/>
    <x v="425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x v="428"/>
    <s v="Re-contextualized dedicated hardware"/>
    <n v="7700"/>
    <x v="426"/>
    <x v="0"/>
    <n v="91"/>
    <x v="1"/>
    <s v="USD"/>
    <n v="1399006800"/>
    <n v="1400734800"/>
    <b v="0"/>
    <b v="0"/>
    <s v="theater/plays"/>
    <n v="82"/>
    <n v="69.989010989010993"/>
    <x v="3"/>
    <x v="3"/>
  </r>
  <r>
    <n v="433"/>
    <x v="429"/>
    <s v="Decentralized composite paradigm"/>
    <n v="121400"/>
    <x v="427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x v="430"/>
    <s v="Cloned transitional hierarchy"/>
    <n v="5400"/>
    <x v="315"/>
    <x v="3"/>
    <n v="10"/>
    <x v="0"/>
    <s v="CAD"/>
    <n v="1480572000"/>
    <n v="1481781600"/>
    <b v="1"/>
    <b v="0"/>
    <s v="theater/plays"/>
    <n v="16"/>
    <n v="90.3"/>
    <x v="3"/>
    <x v="3"/>
  </r>
  <r>
    <n v="435"/>
    <x v="431"/>
    <s v="Advanced discrete leverage"/>
    <n v="152400"/>
    <x v="428"/>
    <x v="1"/>
    <n v="1713"/>
    <x v="6"/>
    <s v="EUR"/>
    <n v="1418623200"/>
    <n v="1419660000"/>
    <b v="0"/>
    <b v="1"/>
    <s v="theater/plays"/>
    <n v="116"/>
    <n v="103.98131932282546"/>
    <x v="3"/>
    <x v="3"/>
  </r>
  <r>
    <n v="436"/>
    <x v="432"/>
    <s v="Open-source incremental throughput"/>
    <n v="1300"/>
    <x v="429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x v="433"/>
    <s v="Centralized regional interface"/>
    <n v="8100"/>
    <x v="430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x v="434"/>
    <s v="Streamlined web-enabled knowledgebase"/>
    <n v="8300"/>
    <x v="431"/>
    <x v="1"/>
    <n v="247"/>
    <x v="1"/>
    <s v="USD"/>
    <n v="1362376800"/>
    <n v="1364965200"/>
    <b v="0"/>
    <b v="0"/>
    <s v="theater/plays"/>
    <n v="178"/>
    <n v="60.02834008097166"/>
    <x v="3"/>
    <x v="3"/>
  </r>
  <r>
    <n v="439"/>
    <x v="435"/>
    <s v="Digitized transitional monitoring"/>
    <n v="28400"/>
    <x v="432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x v="436"/>
    <s v="Networked optimal adapter"/>
    <n v="102500"/>
    <x v="433"/>
    <x v="1"/>
    <n v="3131"/>
    <x v="1"/>
    <s v="USD"/>
    <n v="1498798800"/>
    <n v="1499662800"/>
    <b v="0"/>
    <b v="0"/>
    <s v="film &amp; video/television"/>
    <n v="161"/>
    <n v="53.003513254551258"/>
    <x v="4"/>
    <x v="19"/>
  </r>
  <r>
    <n v="441"/>
    <x v="437"/>
    <s v="Automated optimal function"/>
    <n v="7000"/>
    <x v="434"/>
    <x v="0"/>
    <n v="32"/>
    <x v="1"/>
    <s v="USD"/>
    <n v="1335416400"/>
    <n v="1337835600"/>
    <b v="0"/>
    <b v="0"/>
    <s v="technology/wearables"/>
    <n v="24"/>
    <n v="54.5"/>
    <x v="2"/>
    <x v="8"/>
  </r>
  <r>
    <n v="442"/>
    <x v="438"/>
    <s v="Devolved system-worthy framework"/>
    <n v="5400"/>
    <x v="435"/>
    <x v="1"/>
    <n v="143"/>
    <x v="6"/>
    <s v="EUR"/>
    <n v="1504328400"/>
    <n v="1505710800"/>
    <b v="0"/>
    <b v="0"/>
    <s v="theater/plays"/>
    <n v="198"/>
    <n v="75.04195804195804"/>
    <x v="3"/>
    <x v="3"/>
  </r>
  <r>
    <n v="443"/>
    <x v="439"/>
    <s v="Stand-alone user-facing service-desk"/>
    <n v="9300"/>
    <x v="436"/>
    <x v="3"/>
    <n v="90"/>
    <x v="1"/>
    <s v="USD"/>
    <n v="1285822800"/>
    <n v="1287464400"/>
    <b v="0"/>
    <b v="0"/>
    <s v="theater/plays"/>
    <n v="34"/>
    <n v="35.911111111111111"/>
    <x v="3"/>
    <x v="3"/>
  </r>
  <r>
    <n v="444"/>
    <x v="347"/>
    <s v="Versatile global attitude"/>
    <n v="6200"/>
    <x v="437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x v="440"/>
    <s v="Intuitive demand-driven Local Area Network"/>
    <n v="2100"/>
    <x v="438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x v="441"/>
    <s v="Assimilated uniform methodology"/>
    <n v="6800"/>
    <x v="43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x v="442"/>
    <s v="Self-enabling next generation algorithm"/>
    <n v="155200"/>
    <x v="440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x v="443"/>
    <s v="Object-based demand-driven strategy"/>
    <n v="89900"/>
    <x v="441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x v="444"/>
    <s v="Public-key coherent ability"/>
    <n v="900"/>
    <x v="442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x v="443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x v="444"/>
    <x v="1"/>
    <n v="6286"/>
    <x v="1"/>
    <s v="USD"/>
    <n v="1500440400"/>
    <n v="1503118800"/>
    <b v="0"/>
    <b v="0"/>
    <s v="music/rock"/>
    <n v="122"/>
    <n v="29.001272669424118"/>
    <x v="1"/>
    <x v="1"/>
  </r>
  <r>
    <n v="452"/>
    <x v="447"/>
    <s v="Realigned impactful artificial intelligence"/>
    <n v="4800"/>
    <x v="4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x v="448"/>
    <s v="Multi-layered multi-tasking secured line"/>
    <n v="182400"/>
    <x v="446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x v="449"/>
    <s v="Upgradable upward-trending portal"/>
    <n v="4000"/>
    <x v="447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x v="450"/>
    <s v="Profit-focused global product"/>
    <n v="116500"/>
    <x v="448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x v="451"/>
    <s v="Operative well-modulated data-warehouse"/>
    <n v="146400"/>
    <x v="449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x v="452"/>
    <s v="Cloned asymmetric functionalities"/>
    <n v="5000"/>
    <x v="450"/>
    <x v="0"/>
    <n v="46"/>
    <x v="1"/>
    <s v="USD"/>
    <n v="1476421200"/>
    <n v="1476594000"/>
    <b v="0"/>
    <b v="0"/>
    <s v="theater/plays"/>
    <n v="26"/>
    <n v="28.956521739130434"/>
    <x v="3"/>
    <x v="3"/>
  </r>
  <r>
    <n v="458"/>
    <x v="453"/>
    <s v="Pre-emptive neutral portal"/>
    <n v="33800"/>
    <x v="451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x v="454"/>
    <s v="Switchable demand-driven help-desk"/>
    <n v="6300"/>
    <x v="452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x v="455"/>
    <s v="Business-focused static ability"/>
    <n v="2400"/>
    <x v="453"/>
    <x v="1"/>
    <n v="50"/>
    <x v="1"/>
    <s v="USD"/>
    <n v="1281330000"/>
    <n v="1281589200"/>
    <b v="0"/>
    <b v="0"/>
    <s v="theater/plays"/>
    <n v="171"/>
    <n v="82.38"/>
    <x v="3"/>
    <x v="3"/>
  </r>
  <r>
    <n v="461"/>
    <x v="456"/>
    <s v="Networked secondary structure"/>
    <n v="98800"/>
    <x v="4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x v="457"/>
    <s v="Total multimedia website"/>
    <n v="188800"/>
    <x v="455"/>
    <x v="0"/>
    <n v="535"/>
    <x v="1"/>
    <s v="USD"/>
    <n v="1359525600"/>
    <n v="1362808800"/>
    <b v="0"/>
    <b v="0"/>
    <s v="games/mobile games"/>
    <n v="30"/>
    <n v="107.91401869158878"/>
    <x v="6"/>
    <x v="20"/>
  </r>
  <r>
    <n v="463"/>
    <x v="458"/>
    <s v="Cross-platform upward-trending parallelism"/>
    <n v="134300"/>
    <x v="456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x v="459"/>
    <s v="Pre-emptive mission-critical hardware"/>
    <n v="71200"/>
    <x v="457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x v="460"/>
    <s v="Up-sized responsive protocol"/>
    <n v="4700"/>
    <x v="458"/>
    <x v="1"/>
    <n v="80"/>
    <x v="1"/>
    <s v="USD"/>
    <n v="1517032800"/>
    <n v="1517810400"/>
    <b v="0"/>
    <b v="0"/>
    <s v="publishing/translations"/>
    <n v="187"/>
    <n v="110.3625"/>
    <x v="5"/>
    <x v="18"/>
  </r>
  <r>
    <n v="466"/>
    <x v="461"/>
    <s v="Pre-emptive transitional frame"/>
    <n v="1200"/>
    <x v="459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x v="460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x v="463"/>
    <s v="Streamlined neutral analyzer"/>
    <n v="4000"/>
    <x v="461"/>
    <x v="0"/>
    <n v="16"/>
    <x v="1"/>
    <s v="USD"/>
    <n v="1555218000"/>
    <n v="1556600400"/>
    <b v="0"/>
    <b v="0"/>
    <s v="theater/plays"/>
    <n v="40"/>
    <n v="101.25"/>
    <x v="3"/>
    <x v="3"/>
  </r>
  <r>
    <n v="469"/>
    <x v="464"/>
    <s v="Assimilated neutral utilization"/>
    <n v="5600"/>
    <x v="462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x v="465"/>
    <s v="Extended dedicated archive"/>
    <n v="3600"/>
    <x v="463"/>
    <x v="1"/>
    <n v="381"/>
    <x v="1"/>
    <s v="USD"/>
    <n v="1481522400"/>
    <n v="1482127200"/>
    <b v="0"/>
    <b v="0"/>
    <s v="technology/wearables"/>
    <n v="285"/>
    <n v="27.00524934383202"/>
    <x v="2"/>
    <x v="8"/>
  </r>
  <r>
    <n v="471"/>
    <x v="197"/>
    <s v="Configurable static help-desk"/>
    <n v="3100"/>
    <x v="464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x v="465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x v="467"/>
    <s v="Assimilated fault-tolerant capacity"/>
    <n v="5000"/>
    <x v="466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x v="468"/>
    <s v="Enhanced neutral ability"/>
    <n v="4000"/>
    <x v="75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x v="469"/>
    <s v="Function-based attitude-oriented groupware"/>
    <n v="7400"/>
    <x v="467"/>
    <x v="1"/>
    <n v="211"/>
    <x v="1"/>
    <s v="USD"/>
    <n v="1372136400"/>
    <n v="1372482000"/>
    <b v="0"/>
    <b v="1"/>
    <s v="publishing/translations"/>
    <n v="113"/>
    <n v="39.962085308056871"/>
    <x v="5"/>
    <x v="18"/>
  </r>
  <r>
    <n v="476"/>
    <x v="470"/>
    <s v="Optional solution-oriented instruction set"/>
    <n v="191500"/>
    <x v="468"/>
    <x v="0"/>
    <n v="1120"/>
    <x v="1"/>
    <s v="USD"/>
    <n v="1533877200"/>
    <n v="1534395600"/>
    <b v="0"/>
    <b v="0"/>
    <s v="publishing/fiction"/>
    <n v="29"/>
    <n v="51.001785714285717"/>
    <x v="5"/>
    <x v="13"/>
  </r>
  <r>
    <n v="477"/>
    <x v="471"/>
    <s v="Organic object-oriented core"/>
    <n v="8500"/>
    <x v="469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x v="472"/>
    <s v="Balanced impactful circuit"/>
    <n v="68800"/>
    <x v="470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x v="473"/>
    <s v="Future-proofed heuristic encryption"/>
    <n v="2400"/>
    <x v="471"/>
    <x v="1"/>
    <n v="173"/>
    <x v="4"/>
    <s v="GBP"/>
    <n v="1501304400"/>
    <n v="1501477200"/>
    <b v="0"/>
    <b v="0"/>
    <s v="food/food trucks"/>
    <n v="512"/>
    <n v="71.156069364161851"/>
    <x v="0"/>
    <x v="0"/>
  </r>
  <r>
    <n v="480"/>
    <x v="474"/>
    <s v="Balanced bifurcated leverage"/>
    <n v="8600"/>
    <x v="472"/>
    <x v="1"/>
    <n v="87"/>
    <x v="1"/>
    <s v="USD"/>
    <n v="1268287200"/>
    <n v="1269061200"/>
    <b v="0"/>
    <b v="1"/>
    <s v="photography/photography books"/>
    <n v="100"/>
    <n v="99.494252873563212"/>
    <x v="7"/>
    <x v="14"/>
  </r>
  <r>
    <n v="481"/>
    <x v="475"/>
    <s v="Sharable discrete budgetary management"/>
    <n v="196600"/>
    <x v="473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x v="476"/>
    <s v="Focused solution-oriented instruction set"/>
    <n v="4200"/>
    <x v="474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x v="477"/>
    <s v="Down-sized actuating infrastructure"/>
    <n v="91400"/>
    <x v="475"/>
    <x v="0"/>
    <n v="554"/>
    <x v="1"/>
    <s v="USD"/>
    <n v="1576130400"/>
    <n v="1576735200"/>
    <b v="0"/>
    <b v="0"/>
    <s v="theater/plays"/>
    <n v="52"/>
    <n v="87.068592057761734"/>
    <x v="3"/>
    <x v="3"/>
  </r>
  <r>
    <n v="484"/>
    <x v="478"/>
    <s v="Synergistic cohesive adapter"/>
    <n v="29600"/>
    <x v="476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x v="479"/>
    <s v="Quality-focused mission-critical structure"/>
    <n v="90600"/>
    <x v="477"/>
    <x v="0"/>
    <n v="648"/>
    <x v="4"/>
    <s v="GBP"/>
    <n v="1560142800"/>
    <n v="1563685200"/>
    <b v="0"/>
    <b v="0"/>
    <s v="theater/plays"/>
    <n v="30"/>
    <n v="42.969135802469133"/>
    <x v="3"/>
    <x v="3"/>
  </r>
  <r>
    <n v="486"/>
    <x v="480"/>
    <s v="Compatible exuding Graphical User Interface"/>
    <n v="5200"/>
    <x v="478"/>
    <x v="0"/>
    <n v="21"/>
    <x v="4"/>
    <s v="GBP"/>
    <n v="1520575200"/>
    <n v="1521867600"/>
    <b v="0"/>
    <b v="1"/>
    <s v="publishing/translations"/>
    <n v="13"/>
    <n v="33.428571428571431"/>
    <x v="5"/>
    <x v="18"/>
  </r>
  <r>
    <n v="487"/>
    <x v="481"/>
    <s v="Monitored 24/7 time-frame"/>
    <n v="110300"/>
    <x v="479"/>
    <x v="1"/>
    <n v="2346"/>
    <x v="1"/>
    <s v="USD"/>
    <n v="1492664400"/>
    <n v="1495515600"/>
    <b v="0"/>
    <b v="0"/>
    <s v="theater/plays"/>
    <n v="178"/>
    <n v="83.982949701619773"/>
    <x v="3"/>
    <x v="3"/>
  </r>
  <r>
    <n v="488"/>
    <x v="482"/>
    <s v="Virtual secondary open architecture"/>
    <n v="5300"/>
    <x v="480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x v="483"/>
    <s v="Down-sized mobile time-frame"/>
    <n v="9200"/>
    <x v="481"/>
    <x v="1"/>
    <n v="85"/>
    <x v="6"/>
    <s v="EUR"/>
    <n v="1281934800"/>
    <n v="1282366800"/>
    <b v="0"/>
    <b v="0"/>
    <s v="technology/wearables"/>
    <n v="101"/>
    <n v="109.87058823529412"/>
    <x v="2"/>
    <x v="8"/>
  </r>
  <r>
    <n v="490"/>
    <x v="484"/>
    <s v="Innovative disintermediate encryption"/>
    <n v="2400"/>
    <x v="482"/>
    <x v="1"/>
    <n v="144"/>
    <x v="1"/>
    <s v="USD"/>
    <n v="1573970400"/>
    <n v="1574575200"/>
    <b v="0"/>
    <b v="0"/>
    <s v="journalism/audio"/>
    <n v="191"/>
    <n v="31.916666666666668"/>
    <x v="8"/>
    <x v="23"/>
  </r>
  <r>
    <n v="491"/>
    <x v="485"/>
    <s v="Universal contextually-based knowledgebase"/>
    <n v="56800"/>
    <x v="483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x v="486"/>
    <s v="Persevering interactive matrix"/>
    <n v="191000"/>
    <x v="484"/>
    <x v="3"/>
    <n v="595"/>
    <x v="1"/>
    <s v="USD"/>
    <n v="1275886800"/>
    <n v="1278910800"/>
    <b v="1"/>
    <b v="1"/>
    <s v="film &amp; video/shorts"/>
    <n v="23"/>
    <n v="77.026890756302521"/>
    <x v="4"/>
    <x v="12"/>
  </r>
  <r>
    <n v="493"/>
    <x v="487"/>
    <s v="Seamless background framework"/>
    <n v="900"/>
    <x v="485"/>
    <x v="1"/>
    <n v="64"/>
    <x v="1"/>
    <s v="USD"/>
    <n v="1561784400"/>
    <n v="1562907600"/>
    <b v="0"/>
    <b v="0"/>
    <s v="photography/photography books"/>
    <n v="723"/>
    <n v="101.78125"/>
    <x v="7"/>
    <x v="14"/>
  </r>
  <r>
    <n v="494"/>
    <x v="488"/>
    <s v="Balanced upward-trending productivity"/>
    <n v="2500"/>
    <x v="486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x v="489"/>
    <s v="Centralized clear-thinking solution"/>
    <n v="3200"/>
    <x v="487"/>
    <x v="1"/>
    <n v="195"/>
    <x v="3"/>
    <s v="DKK"/>
    <n v="1402376400"/>
    <n v="1402722000"/>
    <b v="0"/>
    <b v="0"/>
    <s v="theater/plays"/>
    <n v="414"/>
    <n v="68.02051282051282"/>
    <x v="3"/>
    <x v="3"/>
  </r>
  <r>
    <n v="496"/>
    <x v="490"/>
    <s v="Optimized bi-directional extranet"/>
    <n v="183800"/>
    <x v="488"/>
    <x v="0"/>
    <n v="54"/>
    <x v="1"/>
    <s v="USD"/>
    <n v="1495342800"/>
    <n v="1496811600"/>
    <b v="0"/>
    <b v="0"/>
    <s v="film &amp; video/animation"/>
    <n v="0"/>
    <n v="30.87037037037037"/>
    <x v="4"/>
    <x v="10"/>
  </r>
  <r>
    <n v="497"/>
    <x v="491"/>
    <s v="Intuitive actuating benchmark"/>
    <n v="9800"/>
    <x v="48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x v="492"/>
    <s v="Devolved background project"/>
    <n v="193400"/>
    <x v="490"/>
    <x v="0"/>
    <n v="579"/>
    <x v="3"/>
    <s v="DKK"/>
    <n v="1420092000"/>
    <n v="1420264800"/>
    <b v="0"/>
    <b v="0"/>
    <s v="technology/web"/>
    <n v="23"/>
    <n v="79.994818652849744"/>
    <x v="2"/>
    <x v="2"/>
  </r>
  <r>
    <n v="499"/>
    <x v="493"/>
    <s v="Reverse-engineered executive emulation"/>
    <n v="163800"/>
    <x v="491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x v="494"/>
    <s v="Team-oriented clear-thinking matrix"/>
    <n v="100"/>
    <x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x v="492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x v="212"/>
    <s v="Reduced context-sensitive complexity"/>
    <n v="1300"/>
    <x v="493"/>
    <x v="1"/>
    <n v="186"/>
    <x v="2"/>
    <s v="AUD"/>
    <n v="1343365200"/>
    <n v="1345870800"/>
    <b v="0"/>
    <b v="1"/>
    <s v="games/video games"/>
    <n v="529"/>
    <n v="37.037634408602152"/>
    <x v="6"/>
    <x v="11"/>
  </r>
  <r>
    <n v="503"/>
    <x v="496"/>
    <s v="Decentralized 4thgeneration time-frame"/>
    <n v="25500"/>
    <x v="494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x v="497"/>
    <s v="De-engineered cohesive moderator"/>
    <n v="7500"/>
    <x v="495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x v="498"/>
    <s v="Ameliorated explicit parallelism"/>
    <n v="89900"/>
    <x v="496"/>
    <x v="0"/>
    <n v="347"/>
    <x v="1"/>
    <s v="USD"/>
    <n v="1362722400"/>
    <n v="1366347600"/>
    <b v="0"/>
    <b v="1"/>
    <s v="publishing/radio &amp; podcasts"/>
    <n v="13"/>
    <n v="36.014409221902014"/>
    <x v="5"/>
    <x v="15"/>
  </r>
  <r>
    <n v="506"/>
    <x v="499"/>
    <s v="Customizable background monitoring"/>
    <n v="18000"/>
    <x v="497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x v="500"/>
    <s v="Compatible well-modulated budgetary management"/>
    <n v="2100"/>
    <x v="498"/>
    <x v="0"/>
    <n v="19"/>
    <x v="1"/>
    <s v="USD"/>
    <n v="1365483600"/>
    <n v="1369717200"/>
    <b v="0"/>
    <b v="1"/>
    <s v="technology/web"/>
    <n v="39"/>
    <n v="44.05263157894737"/>
    <x v="2"/>
    <x v="2"/>
  </r>
  <r>
    <n v="508"/>
    <x v="501"/>
    <s v="Up-sized radical pricing structure"/>
    <n v="172700"/>
    <x v="499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x v="173"/>
    <s v="Robust zero-defect project"/>
    <n v="168500"/>
    <x v="500"/>
    <x v="0"/>
    <n v="1258"/>
    <x v="1"/>
    <s v="USD"/>
    <n v="1336194000"/>
    <n v="1337058000"/>
    <b v="0"/>
    <b v="0"/>
    <s v="theater/plays"/>
    <n v="70"/>
    <n v="95"/>
    <x v="3"/>
    <x v="3"/>
  </r>
  <r>
    <n v="510"/>
    <x v="502"/>
    <s v="Re-engineered mobile task-force"/>
    <n v="7800"/>
    <x v="501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x v="503"/>
    <s v="User-centric intangible neural-net"/>
    <n v="147800"/>
    <x v="502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x v="504"/>
    <s v="Organized explicit core"/>
    <n v="9100"/>
    <x v="503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x v="505"/>
    <s v="Synchronized 6thgeneration adapter"/>
    <n v="8300"/>
    <x v="504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x v="506"/>
    <s v="Centralized motivating capacity"/>
    <n v="138700"/>
    <x v="505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x v="507"/>
    <s v="Phased 24hour flexibility"/>
    <n v="8600"/>
    <x v="506"/>
    <x v="0"/>
    <n v="133"/>
    <x v="0"/>
    <s v="CAD"/>
    <n v="1324620000"/>
    <n v="1324792800"/>
    <b v="0"/>
    <b v="1"/>
    <s v="theater/plays"/>
    <n v="55"/>
    <n v="36.067669172932334"/>
    <x v="3"/>
    <x v="3"/>
  </r>
  <r>
    <n v="516"/>
    <x v="508"/>
    <s v="Exclusive 5thgeneration structure"/>
    <n v="125400"/>
    <x v="507"/>
    <x v="0"/>
    <n v="846"/>
    <x v="1"/>
    <s v="USD"/>
    <n v="1281070800"/>
    <n v="1284354000"/>
    <b v="0"/>
    <b v="0"/>
    <s v="publishing/nonfiction"/>
    <n v="42"/>
    <n v="63.030732860520096"/>
    <x v="5"/>
    <x v="9"/>
  </r>
  <r>
    <n v="517"/>
    <x v="509"/>
    <s v="Multi-tiered maximized orchestration"/>
    <n v="5900"/>
    <x v="5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x v="510"/>
    <s v="Open-architected uniform instruction set"/>
    <n v="8800"/>
    <x v="509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x v="511"/>
    <s v="Exclusive asymmetric analyzer"/>
    <n v="177700"/>
    <x v="510"/>
    <x v="1"/>
    <n v="1773"/>
    <x v="1"/>
    <s v="USD"/>
    <n v="1420696800"/>
    <n v="1421906400"/>
    <b v="0"/>
    <b v="1"/>
    <s v="music/rock"/>
    <n v="101"/>
    <n v="101.97518330513255"/>
    <x v="1"/>
    <x v="1"/>
  </r>
  <r>
    <n v="520"/>
    <x v="512"/>
    <s v="Organic radical collaboration"/>
    <n v="800"/>
    <x v="511"/>
    <x v="1"/>
    <n v="32"/>
    <x v="1"/>
    <s v="USD"/>
    <n v="1555650000"/>
    <n v="1555909200"/>
    <b v="0"/>
    <b v="0"/>
    <s v="theater/plays"/>
    <n v="425"/>
    <n v="106.4375"/>
    <x v="3"/>
    <x v="3"/>
  </r>
  <r>
    <n v="521"/>
    <x v="513"/>
    <s v="Function-based multi-state software"/>
    <n v="7600"/>
    <x v="512"/>
    <x v="1"/>
    <n v="369"/>
    <x v="1"/>
    <s v="USD"/>
    <n v="1471928400"/>
    <n v="1472446800"/>
    <b v="0"/>
    <b v="1"/>
    <s v="film &amp; video/drama"/>
    <n v="145"/>
    <n v="29.975609756097562"/>
    <x v="4"/>
    <x v="6"/>
  </r>
  <r>
    <n v="522"/>
    <x v="514"/>
    <s v="Innovative static budgetary management"/>
    <n v="50500"/>
    <x v="513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x v="515"/>
    <s v="Triple-buffered holistic ability"/>
    <n v="900"/>
    <x v="514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x v="516"/>
    <s v="Diverse scalable superstructure"/>
    <n v="96700"/>
    <x v="515"/>
    <x v="0"/>
    <n v="1979"/>
    <x v="1"/>
    <s v="USD"/>
    <n v="1272258000"/>
    <n v="1273381200"/>
    <b v="0"/>
    <b v="0"/>
    <s v="theater/plays"/>
    <n v="83"/>
    <n v="40.998484082870135"/>
    <x v="3"/>
    <x v="3"/>
  </r>
  <r>
    <n v="525"/>
    <x v="517"/>
    <s v="Balanced leadingedge data-warehouse"/>
    <n v="2100"/>
    <x v="516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x v="518"/>
    <s v="Digitized bandwidth-monitored open architecture"/>
    <n v="8300"/>
    <x v="517"/>
    <x v="1"/>
    <n v="147"/>
    <x v="1"/>
    <s v="USD"/>
    <n v="1451109600"/>
    <n v="1454306400"/>
    <b v="0"/>
    <b v="1"/>
    <s v="theater/plays"/>
    <n v="155"/>
    <n v="88.054421768707485"/>
    <x v="3"/>
    <x v="3"/>
  </r>
  <r>
    <n v="527"/>
    <x v="519"/>
    <s v="Enterprise-wide intermediate portal"/>
    <n v="189200"/>
    <x v="518"/>
    <x v="0"/>
    <n v="6080"/>
    <x v="0"/>
    <s v="CAD"/>
    <n v="1454652000"/>
    <n v="1457762400"/>
    <b v="0"/>
    <b v="0"/>
    <s v="film &amp; video/animation"/>
    <n v="99"/>
    <n v="31"/>
    <x v="4"/>
    <x v="10"/>
  </r>
  <r>
    <n v="528"/>
    <x v="520"/>
    <s v="Focused leadingedge matrix"/>
    <n v="9000"/>
    <x v="519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x v="521"/>
    <s v="Seamless logistical encryption"/>
    <n v="5100"/>
    <x v="520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x v="522"/>
    <s v="Stand-alone human-resource workforce"/>
    <n v="105000"/>
    <x v="521"/>
    <x v="0"/>
    <n v="1784"/>
    <x v="1"/>
    <s v="USD"/>
    <n v="1283230800"/>
    <n v="1284440400"/>
    <b v="0"/>
    <b v="1"/>
    <s v="publishing/fiction"/>
    <n v="91"/>
    <n v="53.995515695067262"/>
    <x v="5"/>
    <x v="13"/>
  </r>
  <r>
    <n v="531"/>
    <x v="523"/>
    <s v="Automated zero tolerance implementation"/>
    <n v="186700"/>
    <x v="522"/>
    <x v="2"/>
    <n v="3640"/>
    <x v="5"/>
    <s v="CHF"/>
    <n v="1384149600"/>
    <n v="1388988000"/>
    <b v="0"/>
    <b v="0"/>
    <s v="games/video games"/>
    <n v="95"/>
    <n v="48.993956043956047"/>
    <x v="6"/>
    <x v="11"/>
  </r>
  <r>
    <n v="532"/>
    <x v="524"/>
    <s v="Pre-emptive grid-enabled contingency"/>
    <n v="1600"/>
    <x v="523"/>
    <x v="1"/>
    <n v="126"/>
    <x v="0"/>
    <s v="CAD"/>
    <n v="1516860000"/>
    <n v="1516946400"/>
    <b v="0"/>
    <b v="0"/>
    <s v="theater/plays"/>
    <n v="502"/>
    <n v="63.857142857142854"/>
    <x v="3"/>
    <x v="3"/>
  </r>
  <r>
    <n v="533"/>
    <x v="525"/>
    <s v="Multi-lateral didactic encoding"/>
    <n v="115600"/>
    <x v="524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x v="526"/>
    <s v="Self-enabling didactic orchestration"/>
    <n v="89100"/>
    <x v="52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x v="527"/>
    <s v="Profit-focused 24/7 data-warehouse"/>
    <n v="2600"/>
    <x v="526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x v="528"/>
    <s v="Enhanced methodical middleware"/>
    <n v="9800"/>
    <x v="527"/>
    <x v="1"/>
    <n v="140"/>
    <x v="6"/>
    <s v="EUR"/>
    <n v="1282626000"/>
    <n v="1284872400"/>
    <b v="0"/>
    <b v="0"/>
    <s v="publishing/fiction"/>
    <n v="149"/>
    <n v="104.97857142857143"/>
    <x v="5"/>
    <x v="13"/>
  </r>
  <r>
    <n v="537"/>
    <x v="529"/>
    <s v="Synchronized client-driven projection"/>
    <n v="84400"/>
    <x v="528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x v="530"/>
    <s v="Networked didactic time-frame"/>
    <n v="151300"/>
    <x v="529"/>
    <x v="0"/>
    <n v="1296"/>
    <x v="1"/>
    <s v="USD"/>
    <n v="1379826000"/>
    <n v="1381208400"/>
    <b v="0"/>
    <b v="0"/>
    <s v="games/mobile games"/>
    <n v="37"/>
    <n v="44.007716049382715"/>
    <x v="6"/>
    <x v="20"/>
  </r>
  <r>
    <n v="539"/>
    <x v="531"/>
    <s v="Assimilated exuding toolset"/>
    <n v="9800"/>
    <x v="530"/>
    <x v="0"/>
    <n v="77"/>
    <x v="1"/>
    <s v="USD"/>
    <n v="1561957200"/>
    <n v="1562475600"/>
    <b v="0"/>
    <b v="1"/>
    <s v="food/food trucks"/>
    <n v="72"/>
    <n v="92.467532467532465"/>
    <x v="0"/>
    <x v="0"/>
  </r>
  <r>
    <n v="540"/>
    <x v="532"/>
    <s v="Front-line client-server secured line"/>
    <n v="5300"/>
    <x v="531"/>
    <x v="1"/>
    <n v="247"/>
    <x v="1"/>
    <s v="USD"/>
    <n v="1525496400"/>
    <n v="1527397200"/>
    <b v="0"/>
    <b v="0"/>
    <s v="photography/photography books"/>
    <n v="265"/>
    <n v="57.072874493927124"/>
    <x v="7"/>
    <x v="14"/>
  </r>
  <r>
    <n v="541"/>
    <x v="533"/>
    <s v="Polarized systemic Internet solution"/>
    <n v="178000"/>
    <x v="532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x v="534"/>
    <s v="Profit-focused exuding moderator"/>
    <n v="77000"/>
    <x v="533"/>
    <x v="0"/>
    <n v="49"/>
    <x v="4"/>
    <s v="GBP"/>
    <n v="1453442400"/>
    <n v="1456034400"/>
    <b v="0"/>
    <b v="0"/>
    <s v="music/indie rock"/>
    <n v="2"/>
    <n v="39.387755102040813"/>
    <x v="1"/>
    <x v="7"/>
  </r>
  <r>
    <n v="543"/>
    <x v="535"/>
    <s v="Cross-group high-level moderator"/>
    <n v="84900"/>
    <x v="53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x v="536"/>
    <s v="Public-key 3rdgeneration system engine"/>
    <n v="2800"/>
    <x v="535"/>
    <x v="1"/>
    <n v="84"/>
    <x v="1"/>
    <s v="USD"/>
    <n v="1452232800"/>
    <n v="1453356000"/>
    <b v="0"/>
    <b v="0"/>
    <s v="music/rock"/>
    <n v="276"/>
    <n v="92.166666666666671"/>
    <x v="1"/>
    <x v="1"/>
  </r>
  <r>
    <n v="545"/>
    <x v="537"/>
    <s v="Organized value-added access"/>
    <n v="184800"/>
    <x v="536"/>
    <x v="0"/>
    <n v="2690"/>
    <x v="1"/>
    <s v="USD"/>
    <n v="1577253600"/>
    <n v="1578981600"/>
    <b v="0"/>
    <b v="0"/>
    <s v="theater/plays"/>
    <n v="88"/>
    <n v="61.007063197026021"/>
    <x v="3"/>
    <x v="3"/>
  </r>
  <r>
    <n v="546"/>
    <x v="538"/>
    <s v="Cloned global Graphical User Interface"/>
    <n v="4200"/>
    <x v="537"/>
    <x v="1"/>
    <n v="88"/>
    <x v="1"/>
    <s v="USD"/>
    <n v="1537160400"/>
    <n v="1537419600"/>
    <b v="0"/>
    <b v="1"/>
    <s v="theater/plays"/>
    <n v="163"/>
    <n v="78.068181818181813"/>
    <x v="3"/>
    <x v="3"/>
  </r>
  <r>
    <n v="547"/>
    <x v="539"/>
    <s v="Focused solution-oriented matrix"/>
    <n v="1300"/>
    <x v="538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x v="539"/>
    <x v="1"/>
    <n v="2985"/>
    <x v="1"/>
    <s v="USD"/>
    <n v="1459486800"/>
    <n v="1460610000"/>
    <b v="0"/>
    <b v="0"/>
    <s v="theater/plays"/>
    <n v="270"/>
    <n v="59.991289782244557"/>
    <x v="3"/>
    <x v="3"/>
  </r>
  <r>
    <n v="549"/>
    <x v="541"/>
    <s v="Business-focused intermediate system engine"/>
    <n v="29500"/>
    <x v="540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x v="542"/>
    <s v="De-engineered disintermediate encoding"/>
    <n v="100"/>
    <x v="443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x v="541"/>
    <x v="0"/>
    <n v="2779"/>
    <x v="2"/>
    <s v="AUD"/>
    <n v="1419055200"/>
    <n v="1422511200"/>
    <b v="0"/>
    <b v="1"/>
    <s v="technology/web"/>
    <n v="58"/>
    <n v="37.99856063332134"/>
    <x v="2"/>
    <x v="2"/>
  </r>
  <r>
    <n v="552"/>
    <x v="544"/>
    <s v="Distributed human-resource policy"/>
    <n v="9000"/>
    <x v="542"/>
    <x v="0"/>
    <n v="92"/>
    <x v="1"/>
    <s v="USD"/>
    <n v="1480140000"/>
    <n v="1480312800"/>
    <b v="0"/>
    <b v="0"/>
    <s v="theater/plays"/>
    <n v="98"/>
    <n v="96.369565217391298"/>
    <x v="3"/>
    <x v="3"/>
  </r>
  <r>
    <n v="553"/>
    <x v="545"/>
    <s v="De-engineered 5thgeneration contingency"/>
    <n v="170600"/>
    <x v="543"/>
    <x v="0"/>
    <n v="1028"/>
    <x v="1"/>
    <s v="USD"/>
    <n v="1293948000"/>
    <n v="1294034400"/>
    <b v="0"/>
    <b v="0"/>
    <s v="music/rock"/>
    <n v="43"/>
    <n v="72.978599221789878"/>
    <x v="1"/>
    <x v="1"/>
  </r>
  <r>
    <n v="554"/>
    <x v="546"/>
    <s v="Multi-channeled upward-trending application"/>
    <n v="9500"/>
    <x v="544"/>
    <x v="1"/>
    <n v="554"/>
    <x v="0"/>
    <s v="CAD"/>
    <n v="1482127200"/>
    <n v="1482645600"/>
    <b v="0"/>
    <b v="0"/>
    <s v="music/indie rock"/>
    <n v="151"/>
    <n v="26.007220216606498"/>
    <x v="1"/>
    <x v="7"/>
  </r>
  <r>
    <n v="555"/>
    <x v="547"/>
    <s v="Organic maximized database"/>
    <n v="6300"/>
    <x v="545"/>
    <x v="1"/>
    <n v="135"/>
    <x v="3"/>
    <s v="DKK"/>
    <n v="1396414800"/>
    <n v="1399093200"/>
    <b v="0"/>
    <b v="0"/>
    <s v="music/rock"/>
    <n v="223"/>
    <n v="104.36296296296297"/>
    <x v="1"/>
    <x v="1"/>
  </r>
  <r>
    <n v="556"/>
    <x v="195"/>
    <s v="Grass-roots 24/7 attitude"/>
    <n v="5200"/>
    <x v="546"/>
    <x v="1"/>
    <n v="122"/>
    <x v="1"/>
    <s v="USD"/>
    <n v="1315285200"/>
    <n v="1315890000"/>
    <b v="0"/>
    <b v="1"/>
    <s v="publishing/translations"/>
    <n v="239"/>
    <n v="102.18852459016394"/>
    <x v="5"/>
    <x v="18"/>
  </r>
  <r>
    <n v="557"/>
    <x v="548"/>
    <s v="Team-oriented global strategy"/>
    <n v="6000"/>
    <x v="547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x v="549"/>
    <s v="Enhanced client-driven capacity"/>
    <n v="5800"/>
    <x v="548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x v="550"/>
    <s v="Exclusive systematic productivity"/>
    <n v="105300"/>
    <x v="549"/>
    <x v="1"/>
    <n v="1022"/>
    <x v="1"/>
    <s v="USD"/>
    <n v="1470114000"/>
    <n v="1470718800"/>
    <b v="0"/>
    <b v="0"/>
    <s v="theater/plays"/>
    <n v="100"/>
    <n v="104.03228962818004"/>
    <x v="3"/>
    <x v="3"/>
  </r>
  <r>
    <n v="560"/>
    <x v="551"/>
    <s v="Re-engineered radical policy"/>
    <n v="20000"/>
    <x v="550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x v="552"/>
    <s v="Down-sized logistical adapter"/>
    <n v="3000"/>
    <x v="551"/>
    <x v="1"/>
    <n v="198"/>
    <x v="5"/>
    <s v="CHF"/>
    <n v="1318827600"/>
    <n v="1319000400"/>
    <b v="0"/>
    <b v="0"/>
    <s v="theater/plays"/>
    <n v="369"/>
    <n v="56.015151515151516"/>
    <x v="3"/>
    <x v="3"/>
  </r>
  <r>
    <n v="562"/>
    <x v="553"/>
    <s v="Configurable bandwidth-monitored throughput"/>
    <n v="9900"/>
    <x v="314"/>
    <x v="0"/>
    <n v="26"/>
    <x v="5"/>
    <s v="CHF"/>
    <n v="1552366800"/>
    <n v="1552539600"/>
    <b v="0"/>
    <b v="0"/>
    <s v="music/rock"/>
    <n v="12"/>
    <n v="48.807692307692307"/>
    <x v="1"/>
    <x v="1"/>
  </r>
  <r>
    <n v="563"/>
    <x v="554"/>
    <s v="Optional tangible pricing structure"/>
    <n v="3700"/>
    <x v="552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x v="555"/>
    <s v="Organic high-level implementation"/>
    <n v="168700"/>
    <x v="553"/>
    <x v="0"/>
    <n v="1790"/>
    <x v="1"/>
    <s v="USD"/>
    <n v="1426395600"/>
    <n v="1427086800"/>
    <b v="0"/>
    <b v="0"/>
    <s v="theater/plays"/>
    <n v="83"/>
    <n v="78.990502793296088"/>
    <x v="3"/>
    <x v="3"/>
  </r>
  <r>
    <n v="565"/>
    <x v="556"/>
    <s v="Decentralized logistical collaboration"/>
    <n v="94900"/>
    <x v="554"/>
    <x v="1"/>
    <n v="3596"/>
    <x v="1"/>
    <s v="USD"/>
    <n v="1321336800"/>
    <n v="1323064800"/>
    <b v="0"/>
    <b v="0"/>
    <s v="theater/plays"/>
    <n v="204"/>
    <n v="53.99499443826474"/>
    <x v="3"/>
    <x v="3"/>
  </r>
  <r>
    <n v="566"/>
    <x v="557"/>
    <s v="Advanced content-based installation"/>
    <n v="9300"/>
    <x v="555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x v="558"/>
    <s v="Distributed high-level open architecture"/>
    <n v="6800"/>
    <x v="556"/>
    <x v="1"/>
    <n v="244"/>
    <x v="1"/>
    <s v="USD"/>
    <n v="1404968400"/>
    <n v="1405141200"/>
    <b v="0"/>
    <b v="0"/>
    <s v="music/rock"/>
    <n v="218"/>
    <n v="60.922131147540981"/>
    <x v="1"/>
    <x v="1"/>
  </r>
  <r>
    <n v="568"/>
    <x v="559"/>
    <s v="Synergized zero tolerance help-desk"/>
    <n v="72400"/>
    <x v="557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x v="560"/>
    <s v="Extended multi-tasking definition"/>
    <n v="20100"/>
    <x v="558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x v="561"/>
    <s v="Realigned uniform knowledge user"/>
    <n v="31200"/>
    <x v="559"/>
    <x v="1"/>
    <n v="2725"/>
    <x v="1"/>
    <s v="USD"/>
    <n v="1419055200"/>
    <n v="1419573600"/>
    <b v="0"/>
    <b v="1"/>
    <s v="music/rock"/>
    <n v="305"/>
    <n v="34.995963302752294"/>
    <x v="1"/>
    <x v="1"/>
  </r>
  <r>
    <n v="571"/>
    <x v="562"/>
    <s v="Monitored grid-enabled model"/>
    <n v="3500"/>
    <x v="560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x v="563"/>
    <s v="Assimilated actuating policy"/>
    <n v="9000"/>
    <x v="561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x v="564"/>
    <s v="Total incremental productivity"/>
    <n v="6700"/>
    <x v="562"/>
    <x v="1"/>
    <n v="300"/>
    <x v="1"/>
    <s v="USD"/>
    <n v="1399006800"/>
    <n v="1399179600"/>
    <b v="0"/>
    <b v="0"/>
    <s v="journalism/audio"/>
    <n v="111"/>
    <n v="24.986666666666668"/>
    <x v="8"/>
    <x v="23"/>
  </r>
  <r>
    <n v="574"/>
    <x v="565"/>
    <s v="Adaptive local task-force"/>
    <n v="2700"/>
    <x v="563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x v="566"/>
    <s v="Universal zero-defect concept"/>
    <n v="83300"/>
    <x v="564"/>
    <x v="0"/>
    <n v="558"/>
    <x v="1"/>
    <s v="USD"/>
    <n v="1400562000"/>
    <n v="1400821200"/>
    <b v="0"/>
    <b v="1"/>
    <s v="theater/plays"/>
    <n v="62"/>
    <n v="93.944444444444443"/>
    <x v="3"/>
    <x v="3"/>
  </r>
  <r>
    <n v="576"/>
    <x v="567"/>
    <s v="Object-based bottom-line superstructure"/>
    <n v="9700"/>
    <x v="565"/>
    <x v="0"/>
    <n v="64"/>
    <x v="1"/>
    <s v="USD"/>
    <n v="1509512400"/>
    <n v="1510984800"/>
    <b v="0"/>
    <b v="0"/>
    <s v="theater/plays"/>
    <n v="64"/>
    <n v="98.40625"/>
    <x v="3"/>
    <x v="3"/>
  </r>
  <r>
    <n v="577"/>
    <x v="568"/>
    <s v="Adaptive 24hour projection"/>
    <n v="8200"/>
    <x v="566"/>
    <x v="3"/>
    <n v="37"/>
    <x v="1"/>
    <s v="USD"/>
    <n v="1299823200"/>
    <n v="1302066000"/>
    <b v="0"/>
    <b v="0"/>
    <s v="music/jazz"/>
    <n v="18"/>
    <n v="41.783783783783782"/>
    <x v="1"/>
    <x v="17"/>
  </r>
  <r>
    <n v="578"/>
    <x v="569"/>
    <s v="Sharable radical toolset"/>
    <n v="96500"/>
    <x v="567"/>
    <x v="0"/>
    <n v="245"/>
    <x v="1"/>
    <s v="USD"/>
    <n v="1322719200"/>
    <n v="1322978400"/>
    <b v="0"/>
    <b v="0"/>
    <s v="film &amp; video/science fiction"/>
    <n v="16"/>
    <n v="65.991836734693877"/>
    <x v="4"/>
    <x v="22"/>
  </r>
  <r>
    <n v="579"/>
    <x v="570"/>
    <s v="Focused multimedia knowledgebase"/>
    <n v="6200"/>
    <x v="568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x v="251"/>
    <s v="Seamless 6thgeneration extranet"/>
    <n v="43800"/>
    <x v="569"/>
    <x v="1"/>
    <n v="3116"/>
    <x v="1"/>
    <s v="USD"/>
    <n v="1393394400"/>
    <n v="1394085600"/>
    <b v="0"/>
    <b v="0"/>
    <s v="theater/plays"/>
    <n v="341"/>
    <n v="48.003209242618745"/>
    <x v="3"/>
    <x v="3"/>
  </r>
  <r>
    <n v="581"/>
    <x v="571"/>
    <s v="Sharable mobile knowledgebase"/>
    <n v="6000"/>
    <x v="570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x v="572"/>
    <s v="Cross-group global system engine"/>
    <n v="8700"/>
    <x v="57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x v="573"/>
    <s v="Centralized clear-thinking conglomeration"/>
    <n v="18900"/>
    <x v="572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x v="8"/>
    <s v="De-engineered cohesive system engine"/>
    <n v="86400"/>
    <x v="573"/>
    <x v="1"/>
    <n v="1613"/>
    <x v="1"/>
    <s v="USD"/>
    <n v="1335330000"/>
    <n v="1336539600"/>
    <b v="0"/>
    <b v="0"/>
    <s v="technology/web"/>
    <n v="119"/>
    <n v="64.01425914445133"/>
    <x v="2"/>
    <x v="2"/>
  </r>
  <r>
    <n v="585"/>
    <x v="574"/>
    <s v="Reactive analyzing function"/>
    <n v="8900"/>
    <x v="574"/>
    <x v="1"/>
    <n v="136"/>
    <x v="1"/>
    <s v="USD"/>
    <n v="1268888400"/>
    <n v="1269752400"/>
    <b v="0"/>
    <b v="0"/>
    <s v="publishing/translations"/>
    <n v="146"/>
    <n v="96.066176470588232"/>
    <x v="5"/>
    <x v="18"/>
  </r>
  <r>
    <n v="586"/>
    <x v="575"/>
    <s v="Robust hybrid budgetary management"/>
    <n v="700"/>
    <x v="575"/>
    <x v="1"/>
    <n v="130"/>
    <x v="1"/>
    <s v="USD"/>
    <n v="1289973600"/>
    <n v="1291615200"/>
    <b v="0"/>
    <b v="0"/>
    <s v="music/rock"/>
    <n v="950"/>
    <n v="51.184615384615384"/>
    <x v="1"/>
    <x v="1"/>
  </r>
  <r>
    <n v="587"/>
    <x v="576"/>
    <s v="Open-source analyzing monitoring"/>
    <n v="9400"/>
    <x v="576"/>
    <x v="0"/>
    <n v="156"/>
    <x v="0"/>
    <s v="CAD"/>
    <n v="1547877600"/>
    <n v="1552366800"/>
    <b v="0"/>
    <b v="1"/>
    <s v="food/food trucks"/>
    <n v="72"/>
    <n v="43.92307692307692"/>
    <x v="0"/>
    <x v="0"/>
  </r>
  <r>
    <n v="588"/>
    <x v="577"/>
    <s v="Up-sized discrete firmware"/>
    <n v="157600"/>
    <x v="57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x v="578"/>
    <s v="Exclusive intangible extranet"/>
    <n v="7900"/>
    <x v="578"/>
    <x v="0"/>
    <n v="102"/>
    <x v="1"/>
    <s v="USD"/>
    <n v="1436072400"/>
    <n v="1436677200"/>
    <b v="0"/>
    <b v="0"/>
    <s v="film &amp; video/documentary"/>
    <n v="64"/>
    <n v="50.127450980392155"/>
    <x v="4"/>
    <x v="4"/>
  </r>
  <r>
    <n v="590"/>
    <x v="579"/>
    <s v="Synergized analyzing process improvement"/>
    <n v="7100"/>
    <x v="579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x v="580"/>
    <s v="Realigned dedicated system engine"/>
    <n v="600"/>
    <x v="580"/>
    <x v="1"/>
    <n v="102"/>
    <x v="1"/>
    <s v="USD"/>
    <n v="1279083600"/>
    <n v="1279947600"/>
    <b v="0"/>
    <b v="0"/>
    <s v="games/video games"/>
    <n v="1037"/>
    <n v="61.03921568627451"/>
    <x v="6"/>
    <x v="11"/>
  </r>
  <r>
    <n v="592"/>
    <x v="581"/>
    <s v="Object-based bandwidth-monitored concept"/>
    <n v="156800"/>
    <x v="581"/>
    <x v="0"/>
    <n v="253"/>
    <x v="1"/>
    <s v="USD"/>
    <n v="1401426000"/>
    <n v="1402203600"/>
    <b v="0"/>
    <b v="0"/>
    <s v="theater/plays"/>
    <n v="12"/>
    <n v="80.011857707509876"/>
    <x v="3"/>
    <x v="3"/>
  </r>
  <r>
    <n v="593"/>
    <x v="582"/>
    <s v="Ameliorated client-driven open system"/>
    <n v="121600"/>
    <x v="582"/>
    <x v="1"/>
    <n v="4006"/>
    <x v="1"/>
    <s v="USD"/>
    <n v="1395810000"/>
    <n v="1396933200"/>
    <b v="0"/>
    <b v="0"/>
    <s v="film &amp; video/animation"/>
    <n v="154"/>
    <n v="47.001497753369947"/>
    <x v="4"/>
    <x v="10"/>
  </r>
  <r>
    <n v="594"/>
    <x v="583"/>
    <s v="Upgradable leadingedge Local Area Network"/>
    <n v="157300"/>
    <x v="583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x v="584"/>
    <s v="Customizable intermediate data-warehouse"/>
    <n v="70300"/>
    <x v="584"/>
    <x v="1"/>
    <n v="1629"/>
    <x v="1"/>
    <s v="USD"/>
    <n v="1268715600"/>
    <n v="1270530000"/>
    <b v="0"/>
    <b v="1"/>
    <s v="theater/plays"/>
    <n v="208"/>
    <n v="89.99079189686924"/>
    <x v="3"/>
    <x v="3"/>
  </r>
  <r>
    <n v="596"/>
    <x v="585"/>
    <s v="Managed optimizing archive"/>
    <n v="7900"/>
    <x v="585"/>
    <x v="0"/>
    <n v="183"/>
    <x v="1"/>
    <s v="USD"/>
    <n v="1457157600"/>
    <n v="1457762400"/>
    <b v="0"/>
    <b v="1"/>
    <s v="film &amp; video/drama"/>
    <n v="99"/>
    <n v="43.032786885245905"/>
    <x v="4"/>
    <x v="6"/>
  </r>
  <r>
    <n v="597"/>
    <x v="586"/>
    <s v="Diverse systematic projection"/>
    <n v="73800"/>
    <x v="586"/>
    <x v="1"/>
    <n v="2188"/>
    <x v="1"/>
    <s v="USD"/>
    <n v="1573970400"/>
    <n v="1575525600"/>
    <b v="0"/>
    <b v="0"/>
    <s v="theater/plays"/>
    <n v="201"/>
    <n v="67.997714808043881"/>
    <x v="3"/>
    <x v="3"/>
  </r>
  <r>
    <n v="598"/>
    <x v="587"/>
    <s v="Up-sized web-enabled info-mediaries"/>
    <n v="108500"/>
    <x v="587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x v="588"/>
    <s v="Persevering optimizing Graphical User Interface"/>
    <n v="140300"/>
    <x v="588"/>
    <x v="0"/>
    <n v="82"/>
    <x v="3"/>
    <s v="DKK"/>
    <n v="1423720800"/>
    <n v="1424412000"/>
    <b v="0"/>
    <b v="0"/>
    <s v="film &amp; video/documentary"/>
    <n v="3"/>
    <n v="62.341463414634148"/>
    <x v="4"/>
    <x v="4"/>
  </r>
  <r>
    <n v="600"/>
    <x v="589"/>
    <s v="Cross-platform tertiary array"/>
    <n v="100"/>
    <x v="297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x v="589"/>
    <x v="1"/>
    <n v="194"/>
    <x v="1"/>
    <s v="USD"/>
    <n v="1401426000"/>
    <n v="1402894800"/>
    <b v="1"/>
    <b v="0"/>
    <s v="technology/wearables"/>
    <n v="206"/>
    <n v="67.103092783505161"/>
    <x v="2"/>
    <x v="8"/>
  </r>
  <r>
    <n v="602"/>
    <x v="591"/>
    <s v="Quality-focused system-worthy support"/>
    <n v="71100"/>
    <x v="590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x v="592"/>
    <s v="Vision-oriented 5thgeneration array"/>
    <n v="5300"/>
    <x v="591"/>
    <x v="1"/>
    <n v="102"/>
    <x v="1"/>
    <s v="USD"/>
    <n v="1555563600"/>
    <n v="1557896400"/>
    <b v="0"/>
    <b v="0"/>
    <s v="theater/plays"/>
    <n v="119"/>
    <n v="62.176470588235297"/>
    <x v="3"/>
    <x v="3"/>
  </r>
  <r>
    <n v="604"/>
    <x v="593"/>
    <s v="Cross-platform logistical circuit"/>
    <n v="88700"/>
    <x v="592"/>
    <x v="1"/>
    <n v="2857"/>
    <x v="1"/>
    <s v="USD"/>
    <n v="1295676000"/>
    <n v="1297490400"/>
    <b v="0"/>
    <b v="0"/>
    <s v="theater/plays"/>
    <n v="170"/>
    <n v="53.005950297514879"/>
    <x v="3"/>
    <x v="3"/>
  </r>
  <r>
    <n v="605"/>
    <x v="594"/>
    <s v="Profound solution-oriented matrix"/>
    <n v="3300"/>
    <x v="593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x v="595"/>
    <s v="Extended asynchronous initiative"/>
    <n v="3400"/>
    <x v="594"/>
    <x v="1"/>
    <n v="160"/>
    <x v="4"/>
    <s v="GBP"/>
    <n v="1457330400"/>
    <n v="1458277200"/>
    <b v="0"/>
    <b v="0"/>
    <s v="music/rock"/>
    <n v="188"/>
    <n v="40.03125"/>
    <x v="1"/>
    <x v="1"/>
  </r>
  <r>
    <n v="607"/>
    <x v="596"/>
    <s v="Fundamental needs-based frame"/>
    <n v="137600"/>
    <x v="595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x v="597"/>
    <s v="Compatible full-range leverage"/>
    <n v="3900"/>
    <x v="416"/>
    <x v="1"/>
    <n v="316"/>
    <x v="1"/>
    <s v="USD"/>
    <n v="1551852000"/>
    <n v="1552197600"/>
    <b v="0"/>
    <b v="1"/>
    <s v="music/jazz"/>
    <n v="283"/>
    <n v="35.047468354430379"/>
    <x v="1"/>
    <x v="17"/>
  </r>
  <r>
    <n v="609"/>
    <x v="598"/>
    <s v="Upgradable holistic system engine"/>
    <n v="10000"/>
    <x v="596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x v="599"/>
    <s v="Stand-alone multi-state data-warehouse"/>
    <n v="42800"/>
    <x v="597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x v="600"/>
    <s v="Multi-lateral maximized core"/>
    <n v="8200"/>
    <x v="598"/>
    <x v="3"/>
    <n v="15"/>
    <x v="1"/>
    <s v="USD"/>
    <n v="1374728400"/>
    <n v="1375765200"/>
    <b v="0"/>
    <b v="0"/>
    <s v="theater/plays"/>
    <n v="13"/>
    <n v="75.733333333333334"/>
    <x v="3"/>
    <x v="3"/>
  </r>
  <r>
    <n v="612"/>
    <x v="601"/>
    <s v="Innovative holistic hub"/>
    <n v="6200"/>
    <x v="599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x v="602"/>
    <s v="Reverse-engineered 24/7 methodology"/>
    <n v="1100"/>
    <x v="600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x v="601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x v="604"/>
    <s v="Digitized clear-thinking installation"/>
    <n v="8500"/>
    <x v="602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x v="605"/>
    <s v="Quality-focused 24/7 superstructure"/>
    <n v="6400"/>
    <x v="402"/>
    <x v="1"/>
    <n v="238"/>
    <x v="4"/>
    <s v="GBP"/>
    <n v="1379653200"/>
    <n v="1379739600"/>
    <b v="0"/>
    <b v="1"/>
    <s v="music/indie rock"/>
    <n v="189"/>
    <n v="50.962184873949582"/>
    <x v="1"/>
    <x v="7"/>
  </r>
  <r>
    <n v="617"/>
    <x v="606"/>
    <s v="Multi-channeled local intranet"/>
    <n v="1400"/>
    <x v="203"/>
    <x v="1"/>
    <n v="55"/>
    <x v="1"/>
    <s v="USD"/>
    <n v="1401858000"/>
    <n v="1402722000"/>
    <b v="0"/>
    <b v="0"/>
    <s v="theater/plays"/>
    <n v="249"/>
    <n v="63.563636363636363"/>
    <x v="3"/>
    <x v="3"/>
  </r>
  <r>
    <n v="618"/>
    <x v="607"/>
    <s v="Open-architected mobile emulation"/>
    <n v="198600"/>
    <x v="603"/>
    <x v="0"/>
    <n v="1198"/>
    <x v="1"/>
    <s v="USD"/>
    <n v="1367470800"/>
    <n v="1369285200"/>
    <b v="0"/>
    <b v="0"/>
    <s v="publishing/nonfiction"/>
    <n v="48"/>
    <n v="80.999165275459092"/>
    <x v="5"/>
    <x v="9"/>
  </r>
  <r>
    <n v="619"/>
    <x v="608"/>
    <s v="Ameliorated foreground methodology"/>
    <n v="195900"/>
    <x v="604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x v="609"/>
    <s v="Synergized well-modulated project"/>
    <n v="4300"/>
    <x v="60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x v="610"/>
    <s v="Extended context-sensitive forecast"/>
    <n v="25600"/>
    <x v="606"/>
    <x v="1"/>
    <n v="2144"/>
    <x v="1"/>
    <s v="USD"/>
    <n v="1473742800"/>
    <n v="1474174800"/>
    <b v="0"/>
    <b v="0"/>
    <s v="theater/plays"/>
    <n v="619"/>
    <n v="74.006063432835816"/>
    <x v="3"/>
    <x v="3"/>
  </r>
  <r>
    <n v="622"/>
    <x v="611"/>
    <s v="Total leadingedge neural-net"/>
    <n v="189000"/>
    <x v="607"/>
    <x v="0"/>
    <n v="64"/>
    <x v="1"/>
    <s v="USD"/>
    <n v="1523768400"/>
    <n v="1526014800"/>
    <b v="0"/>
    <b v="0"/>
    <s v="music/indie rock"/>
    <n v="3"/>
    <n v="92.4375"/>
    <x v="1"/>
    <x v="7"/>
  </r>
  <r>
    <n v="623"/>
    <x v="612"/>
    <s v="Organic actuating protocol"/>
    <n v="94300"/>
    <x v="608"/>
    <x v="1"/>
    <n v="2693"/>
    <x v="4"/>
    <s v="GBP"/>
    <n v="1437022800"/>
    <n v="1437454800"/>
    <b v="0"/>
    <b v="0"/>
    <s v="theater/plays"/>
    <n v="159"/>
    <n v="55.999257333828446"/>
    <x v="3"/>
    <x v="3"/>
  </r>
  <r>
    <n v="624"/>
    <x v="613"/>
    <s v="Down-sized national software"/>
    <n v="5100"/>
    <x v="60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x v="614"/>
    <s v="Organic upward-trending Graphical User Interface"/>
    <n v="7500"/>
    <x v="377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x v="615"/>
    <s v="Synergistic tertiary budgetary management"/>
    <n v="6400"/>
    <x v="610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x v="616"/>
    <s v="Open-architected incremental ability"/>
    <n v="1600"/>
    <x v="611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x v="617"/>
    <s v="Intuitive object-oriented task-force"/>
    <n v="1900"/>
    <x v="612"/>
    <x v="1"/>
    <n v="96"/>
    <x v="1"/>
    <s v="USD"/>
    <n v="1286168400"/>
    <n v="1286427600"/>
    <b v="0"/>
    <b v="0"/>
    <s v="music/indie rock"/>
    <n v="151"/>
    <n v="30.041666666666668"/>
    <x v="1"/>
    <x v="7"/>
  </r>
  <r>
    <n v="629"/>
    <x v="618"/>
    <s v="Multi-tiered executive toolset"/>
    <n v="85900"/>
    <x v="613"/>
    <x v="0"/>
    <n v="750"/>
    <x v="1"/>
    <s v="USD"/>
    <n v="1467781200"/>
    <n v="1467954000"/>
    <b v="0"/>
    <b v="1"/>
    <s v="theater/plays"/>
    <n v="64"/>
    <n v="73.968000000000004"/>
    <x v="3"/>
    <x v="3"/>
  </r>
  <r>
    <n v="630"/>
    <x v="619"/>
    <s v="Grass-roots directional workforce"/>
    <n v="9500"/>
    <x v="614"/>
    <x v="3"/>
    <n v="87"/>
    <x v="1"/>
    <s v="USD"/>
    <n v="1556686800"/>
    <n v="1557637200"/>
    <b v="0"/>
    <b v="1"/>
    <s v="theater/plays"/>
    <n v="62"/>
    <n v="68.65517241379311"/>
    <x v="3"/>
    <x v="3"/>
  </r>
  <r>
    <n v="631"/>
    <x v="620"/>
    <s v="Quality-focused real-time solution"/>
    <n v="59200"/>
    <x v="615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x v="621"/>
    <s v="Reduced interactive matrix"/>
    <n v="72100"/>
    <x v="616"/>
    <x v="2"/>
    <n v="278"/>
    <x v="1"/>
    <s v="USD"/>
    <n v="1414904400"/>
    <n v="1416463200"/>
    <b v="0"/>
    <b v="0"/>
    <s v="theater/plays"/>
    <n v="42"/>
    <n v="111.15827338129496"/>
    <x v="3"/>
    <x v="3"/>
  </r>
  <r>
    <n v="633"/>
    <x v="622"/>
    <s v="Adaptive context-sensitive architecture"/>
    <n v="6700"/>
    <x v="617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x v="623"/>
    <s v="Polarized incremental portal"/>
    <n v="118200"/>
    <x v="618"/>
    <x v="3"/>
    <n v="1658"/>
    <x v="1"/>
    <s v="USD"/>
    <n v="1490418000"/>
    <n v="1491627600"/>
    <b v="0"/>
    <b v="0"/>
    <s v="film &amp; video/television"/>
    <n v="78"/>
    <n v="55.985524728588658"/>
    <x v="4"/>
    <x v="19"/>
  </r>
  <r>
    <n v="635"/>
    <x v="624"/>
    <s v="Reactive regional access"/>
    <n v="139000"/>
    <x v="619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x v="625"/>
    <s v="Stand-alone reciprocal frame"/>
    <n v="197700"/>
    <x v="620"/>
    <x v="0"/>
    <n v="2604"/>
    <x v="3"/>
    <s v="DKK"/>
    <n v="1326866400"/>
    <n v="1330754400"/>
    <b v="0"/>
    <b v="1"/>
    <s v="film &amp; video/animation"/>
    <n v="64"/>
    <n v="48.998079877112133"/>
    <x v="4"/>
    <x v="10"/>
  </r>
  <r>
    <n v="637"/>
    <x v="626"/>
    <s v="Open-architected 24/7 throughput"/>
    <n v="8500"/>
    <x v="621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x v="627"/>
    <s v="Monitored 24/7 approach"/>
    <n v="81600"/>
    <x v="622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x v="628"/>
    <s v="Upgradable explicit forecast"/>
    <n v="8600"/>
    <x v="623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x v="629"/>
    <s v="Pre-emptive context-sensitive support"/>
    <n v="119800"/>
    <x v="624"/>
    <x v="0"/>
    <n v="257"/>
    <x v="1"/>
    <s v="USD"/>
    <n v="1453096800"/>
    <n v="1453356000"/>
    <b v="0"/>
    <b v="0"/>
    <s v="theater/plays"/>
    <n v="16"/>
    <n v="76.922178988326849"/>
    <x v="3"/>
    <x v="3"/>
  </r>
  <r>
    <n v="641"/>
    <x v="630"/>
    <s v="Business-focused leadingedge instruction set"/>
    <n v="9400"/>
    <x v="625"/>
    <x v="1"/>
    <n v="194"/>
    <x v="5"/>
    <s v="CHF"/>
    <n v="1487570400"/>
    <n v="1489986000"/>
    <b v="0"/>
    <b v="0"/>
    <s v="theater/plays"/>
    <n v="119"/>
    <n v="58.128865979381445"/>
    <x v="3"/>
    <x v="3"/>
  </r>
  <r>
    <n v="642"/>
    <x v="631"/>
    <s v="Extended multi-state knowledge user"/>
    <n v="9200"/>
    <x v="626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x v="632"/>
    <s v="Future-proofed modular groupware"/>
    <n v="14900"/>
    <x v="627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x v="633"/>
    <s v="Distributed real-time algorithm"/>
    <n v="169400"/>
    <x v="628"/>
    <x v="0"/>
    <n v="2928"/>
    <x v="0"/>
    <s v="CAD"/>
    <n v="1545112800"/>
    <n v="1546495200"/>
    <b v="0"/>
    <b v="0"/>
    <s v="theater/plays"/>
    <n v="48"/>
    <n v="28"/>
    <x v="3"/>
    <x v="3"/>
  </r>
  <r>
    <n v="645"/>
    <x v="634"/>
    <s v="Multi-lateral heuristic throughput"/>
    <n v="192100"/>
    <x v="629"/>
    <x v="0"/>
    <n v="4697"/>
    <x v="1"/>
    <s v="USD"/>
    <n v="1537938000"/>
    <n v="1539752400"/>
    <b v="0"/>
    <b v="1"/>
    <s v="music/rock"/>
    <n v="92"/>
    <n v="37.999361294443261"/>
    <x v="1"/>
    <x v="1"/>
  </r>
  <r>
    <n v="646"/>
    <x v="635"/>
    <s v="Switchable reciprocal middleware"/>
    <n v="98700"/>
    <x v="630"/>
    <x v="0"/>
    <n v="2915"/>
    <x v="1"/>
    <s v="USD"/>
    <n v="1363150800"/>
    <n v="1364101200"/>
    <b v="0"/>
    <b v="0"/>
    <s v="games/video games"/>
    <n v="88"/>
    <n v="29.999313893653515"/>
    <x v="6"/>
    <x v="11"/>
  </r>
  <r>
    <n v="647"/>
    <x v="636"/>
    <s v="Inverse multimedia Graphic Interface"/>
    <n v="4500"/>
    <x v="631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x v="637"/>
    <s v="Vision-oriented local contingency"/>
    <n v="98600"/>
    <x v="632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x v="638"/>
    <s v="Reactive 6thgeneration hub"/>
    <n v="121700"/>
    <x v="63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x v="639"/>
    <s v="Optional asymmetric success"/>
    <n v="100"/>
    <x v="50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x v="634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x v="641"/>
    <s v="Vision-oriented regional hub"/>
    <n v="10000"/>
    <x v="635"/>
    <x v="1"/>
    <n v="409"/>
    <x v="1"/>
    <s v="USD"/>
    <n v="1470373200"/>
    <n v="1474088400"/>
    <b v="0"/>
    <b v="0"/>
    <s v="technology/web"/>
    <n v="126"/>
    <n v="31.012224938875306"/>
    <x v="2"/>
    <x v="2"/>
  </r>
  <r>
    <n v="653"/>
    <x v="642"/>
    <s v="Monitored incremental info-mediaries"/>
    <n v="600"/>
    <x v="636"/>
    <x v="1"/>
    <n v="234"/>
    <x v="1"/>
    <s v="USD"/>
    <n v="1460091600"/>
    <n v="1460264400"/>
    <b v="0"/>
    <b v="0"/>
    <s v="technology/web"/>
    <n v="2338"/>
    <n v="59.970085470085472"/>
    <x v="2"/>
    <x v="2"/>
  </r>
  <r>
    <n v="654"/>
    <x v="643"/>
    <s v="Programmable static middleware"/>
    <n v="35000"/>
    <x v="637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x v="644"/>
    <s v="Multi-layered bottom-line encryption"/>
    <n v="6900"/>
    <x v="638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x v="645"/>
    <s v="Vision-oriented systematic Graphical User Interface"/>
    <n v="118400"/>
    <x v="63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x v="646"/>
    <s v="Balanced optimal hardware"/>
    <n v="10000"/>
    <x v="640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x v="647"/>
    <s v="Self-enabling mission-critical success"/>
    <n v="52600"/>
    <x v="641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x v="648"/>
    <s v="Grass-roots dynamic emulation"/>
    <n v="120700"/>
    <x v="642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x v="649"/>
    <s v="Fundamental disintermediate matrix"/>
    <n v="9100"/>
    <x v="643"/>
    <x v="0"/>
    <n v="77"/>
    <x v="1"/>
    <s v="USD"/>
    <n v="1440133200"/>
    <n v="1440910800"/>
    <b v="1"/>
    <b v="0"/>
    <s v="theater/plays"/>
    <n v="81"/>
    <n v="96.597402597402592"/>
    <x v="3"/>
    <x v="3"/>
  </r>
  <r>
    <n v="661"/>
    <x v="650"/>
    <s v="Right-sized secondary challenge"/>
    <n v="106800"/>
    <x v="644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x v="651"/>
    <s v="Implemented exuding software"/>
    <n v="9100"/>
    <x v="645"/>
    <x v="0"/>
    <n v="131"/>
    <x v="1"/>
    <s v="USD"/>
    <n v="1544335200"/>
    <n v="1544680800"/>
    <b v="0"/>
    <b v="0"/>
    <s v="theater/plays"/>
    <n v="97"/>
    <n v="67.984732824427482"/>
    <x v="3"/>
    <x v="3"/>
  </r>
  <r>
    <n v="663"/>
    <x v="652"/>
    <s v="Total optimizing software"/>
    <n v="10000"/>
    <x v="646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x v="327"/>
    <s v="Optional maximized attitude"/>
    <n v="79400"/>
    <x v="647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x v="653"/>
    <s v="Customer-focused impactful extranet"/>
    <n v="5100"/>
    <x v="648"/>
    <x v="1"/>
    <n v="272"/>
    <x v="1"/>
    <s v="USD"/>
    <n v="1310187600"/>
    <n v="1311397200"/>
    <b v="0"/>
    <b v="1"/>
    <s v="film &amp; video/documentary"/>
    <n v="239"/>
    <n v="44.922794117647058"/>
    <x v="4"/>
    <x v="4"/>
  </r>
  <r>
    <n v="666"/>
    <x v="654"/>
    <s v="Cloned bottom-line success"/>
    <n v="3100"/>
    <x v="649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x v="655"/>
    <s v="Decentralized bandwidth-monitored ability"/>
    <n v="6900"/>
    <x v="650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x v="656"/>
    <s v="Programmable leadingedge budgetary management"/>
    <n v="27500"/>
    <x v="651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x v="657"/>
    <s v="Upgradable bi-directional concept"/>
    <n v="48800"/>
    <x v="652"/>
    <x v="1"/>
    <n v="1621"/>
    <x v="6"/>
    <s v="EUR"/>
    <n v="1498453200"/>
    <n v="1499230800"/>
    <b v="0"/>
    <b v="0"/>
    <s v="theater/plays"/>
    <n v="358"/>
    <n v="107.97038864898211"/>
    <x v="3"/>
    <x v="3"/>
  </r>
  <r>
    <n v="670"/>
    <x v="635"/>
    <s v="Re-contextualized homogeneous flexibility"/>
    <n v="16200"/>
    <x v="653"/>
    <x v="1"/>
    <n v="1101"/>
    <x v="1"/>
    <s v="USD"/>
    <n v="1456380000"/>
    <n v="1457416800"/>
    <b v="0"/>
    <b v="0"/>
    <s v="music/indie rock"/>
    <n v="468"/>
    <n v="68.987284287011803"/>
    <x v="1"/>
    <x v="7"/>
  </r>
  <r>
    <n v="671"/>
    <x v="658"/>
    <s v="Monitored bi-directional standardization"/>
    <n v="97600"/>
    <x v="654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x v="659"/>
    <s v="Stand-alone grid-enabled leverage"/>
    <n v="197900"/>
    <x v="655"/>
    <x v="0"/>
    <n v="4428"/>
    <x v="2"/>
    <s v="AUD"/>
    <n v="1521608400"/>
    <n v="1522472400"/>
    <b v="0"/>
    <b v="0"/>
    <s v="theater/plays"/>
    <n v="55"/>
    <n v="24.997515808491418"/>
    <x v="3"/>
    <x v="3"/>
  </r>
  <r>
    <n v="673"/>
    <x v="660"/>
    <s v="Assimilated regional groupware"/>
    <n v="5600"/>
    <x v="656"/>
    <x v="0"/>
    <n v="58"/>
    <x v="6"/>
    <s v="EUR"/>
    <n v="1460696400"/>
    <n v="1462510800"/>
    <b v="0"/>
    <b v="0"/>
    <s v="music/indie rock"/>
    <n v="43"/>
    <n v="42.155172413793103"/>
    <x v="1"/>
    <x v="7"/>
  </r>
  <r>
    <n v="674"/>
    <x v="661"/>
    <s v="Up-sized 24hour instruction set"/>
    <n v="170700"/>
    <x v="657"/>
    <x v="3"/>
    <n v="1218"/>
    <x v="1"/>
    <s v="USD"/>
    <n v="1313730000"/>
    <n v="1317790800"/>
    <b v="0"/>
    <b v="0"/>
    <s v="photography/photography books"/>
    <n v="33"/>
    <n v="47.003284072249592"/>
    <x v="7"/>
    <x v="14"/>
  </r>
  <r>
    <n v="675"/>
    <x v="662"/>
    <s v="Right-sized web-enabled intranet"/>
    <n v="9700"/>
    <x v="658"/>
    <x v="1"/>
    <n v="331"/>
    <x v="1"/>
    <s v="USD"/>
    <n v="1568178000"/>
    <n v="1568782800"/>
    <b v="0"/>
    <b v="0"/>
    <s v="journalism/audio"/>
    <n v="122"/>
    <n v="36.0392749244713"/>
    <x v="8"/>
    <x v="23"/>
  </r>
  <r>
    <n v="676"/>
    <x v="663"/>
    <s v="Expanded needs-based orchestration"/>
    <n v="62300"/>
    <x v="659"/>
    <x v="1"/>
    <n v="1170"/>
    <x v="1"/>
    <s v="USD"/>
    <n v="1348635600"/>
    <n v="1349413200"/>
    <b v="0"/>
    <b v="0"/>
    <s v="photography/photography books"/>
    <n v="189"/>
    <n v="101.03760683760684"/>
    <x v="7"/>
    <x v="14"/>
  </r>
  <r>
    <n v="677"/>
    <x v="664"/>
    <s v="Organic system-worthy orchestration"/>
    <n v="5300"/>
    <x v="660"/>
    <x v="0"/>
    <n v="111"/>
    <x v="1"/>
    <s v="USD"/>
    <n v="1468126800"/>
    <n v="1472446800"/>
    <b v="0"/>
    <b v="0"/>
    <s v="publishing/fiction"/>
    <n v="83"/>
    <n v="39.927927927927925"/>
    <x v="5"/>
    <x v="13"/>
  </r>
  <r>
    <n v="678"/>
    <x v="665"/>
    <s v="Inverse static standardization"/>
    <n v="99500"/>
    <x v="661"/>
    <x v="3"/>
    <n v="215"/>
    <x v="1"/>
    <s v="USD"/>
    <n v="1547877600"/>
    <n v="1548050400"/>
    <b v="0"/>
    <b v="0"/>
    <s v="film &amp; video/drama"/>
    <n v="17"/>
    <n v="83.158139534883716"/>
    <x v="4"/>
    <x v="6"/>
  </r>
  <r>
    <n v="679"/>
    <x v="307"/>
    <s v="Synchronized motivating solution"/>
    <n v="1400"/>
    <x v="662"/>
    <x v="1"/>
    <n v="363"/>
    <x v="1"/>
    <s v="USD"/>
    <n v="1571374800"/>
    <n v="1571806800"/>
    <b v="0"/>
    <b v="1"/>
    <s v="food/food trucks"/>
    <n v="1036"/>
    <n v="39.97520661157025"/>
    <x v="0"/>
    <x v="0"/>
  </r>
  <r>
    <n v="680"/>
    <x v="666"/>
    <s v="Open-source 4thgeneration open system"/>
    <n v="145600"/>
    <x v="663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x v="667"/>
    <s v="Decentralized context-sensitive superstructure"/>
    <n v="184100"/>
    <x v="664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x v="668"/>
    <s v="Compatible 5thgeneration concept"/>
    <n v="5400"/>
    <x v="665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x v="669"/>
    <s v="Virtual systemic intranet"/>
    <n v="2300"/>
    <x v="666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x v="670"/>
    <s v="Optimized systemic algorithm"/>
    <n v="1400"/>
    <x v="667"/>
    <x v="1"/>
    <n v="110"/>
    <x v="0"/>
    <s v="CAD"/>
    <n v="1277787600"/>
    <n v="1279515600"/>
    <b v="0"/>
    <b v="0"/>
    <s v="publishing/nonfiction"/>
    <n v="542"/>
    <n v="69.090909090909093"/>
    <x v="5"/>
    <x v="9"/>
  </r>
  <r>
    <n v="685"/>
    <x v="671"/>
    <s v="Customizable homogeneous firmware"/>
    <n v="140000"/>
    <x v="668"/>
    <x v="0"/>
    <n v="926"/>
    <x v="0"/>
    <s v="CAD"/>
    <n v="1440306000"/>
    <n v="1442379600"/>
    <b v="0"/>
    <b v="0"/>
    <s v="theater/plays"/>
    <n v="67"/>
    <n v="102.05291576673866"/>
    <x v="3"/>
    <x v="3"/>
  </r>
  <r>
    <n v="686"/>
    <x v="672"/>
    <s v="Front-line cohesive extranet"/>
    <n v="7500"/>
    <x v="669"/>
    <x v="1"/>
    <n v="134"/>
    <x v="1"/>
    <s v="USD"/>
    <n v="1522126800"/>
    <n v="1523077200"/>
    <b v="0"/>
    <b v="0"/>
    <s v="technology/wearables"/>
    <n v="191"/>
    <n v="107.32089552238806"/>
    <x v="2"/>
    <x v="8"/>
  </r>
  <r>
    <n v="687"/>
    <x v="673"/>
    <s v="Distributed holistic neural-net"/>
    <n v="1500"/>
    <x v="67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x v="671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x v="675"/>
    <s v="Seamless directional capacity"/>
    <n v="7300"/>
    <x v="672"/>
    <x v="1"/>
    <n v="69"/>
    <x v="1"/>
    <s v="USD"/>
    <n v="1383022800"/>
    <n v="1384063200"/>
    <b v="0"/>
    <b v="0"/>
    <s v="technology/web"/>
    <n v="100"/>
    <n v="106.49275362318841"/>
    <x v="2"/>
    <x v="2"/>
  </r>
  <r>
    <n v="690"/>
    <x v="676"/>
    <s v="Polarized actuating implementation"/>
    <n v="3600"/>
    <x v="673"/>
    <x v="1"/>
    <n v="190"/>
    <x v="1"/>
    <s v="USD"/>
    <n v="1322373600"/>
    <n v="1322892000"/>
    <b v="0"/>
    <b v="1"/>
    <s v="film &amp; video/documentary"/>
    <n v="226"/>
    <n v="42.93684210526316"/>
    <x v="4"/>
    <x v="4"/>
  </r>
  <r>
    <n v="691"/>
    <x v="677"/>
    <s v="Front-line disintermediate hub"/>
    <n v="5000"/>
    <x v="674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x v="678"/>
    <s v="Decentralized 4thgeneration challenge"/>
    <n v="6000"/>
    <x v="675"/>
    <x v="0"/>
    <n v="77"/>
    <x v="4"/>
    <s v="GBP"/>
    <n v="1562648400"/>
    <n v="1564203600"/>
    <b v="0"/>
    <b v="0"/>
    <s v="music/rock"/>
    <n v="90"/>
    <n v="70.623376623376629"/>
    <x v="1"/>
    <x v="1"/>
  </r>
  <r>
    <n v="693"/>
    <x v="679"/>
    <s v="Reverse-engineered composite hierarchy"/>
    <n v="180400"/>
    <x v="676"/>
    <x v="0"/>
    <n v="1748"/>
    <x v="1"/>
    <s v="USD"/>
    <n v="1508216400"/>
    <n v="1509685200"/>
    <b v="0"/>
    <b v="0"/>
    <s v="theater/plays"/>
    <n v="63"/>
    <n v="66.016018306636155"/>
    <x v="3"/>
    <x v="3"/>
  </r>
  <r>
    <n v="694"/>
    <x v="680"/>
    <s v="Programmable tangible ability"/>
    <n v="9100"/>
    <x v="677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x v="681"/>
    <s v="Configurable full-range emulation"/>
    <n v="9200"/>
    <x v="678"/>
    <x v="1"/>
    <n v="196"/>
    <x v="6"/>
    <s v="EUR"/>
    <n v="1447480800"/>
    <n v="1448863200"/>
    <b v="1"/>
    <b v="0"/>
    <s v="music/rock"/>
    <n v="133"/>
    <n v="62.867346938775512"/>
    <x v="1"/>
    <x v="1"/>
  </r>
  <r>
    <n v="696"/>
    <x v="682"/>
    <s v="Total real-time hardware"/>
    <n v="164100"/>
    <x v="679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x v="683"/>
    <s v="Profound system-worthy functionalities"/>
    <n v="128900"/>
    <x v="680"/>
    <x v="1"/>
    <n v="7295"/>
    <x v="1"/>
    <s v="USD"/>
    <n v="1522472400"/>
    <n v="1522645200"/>
    <b v="0"/>
    <b v="0"/>
    <s v="music/electric music"/>
    <n v="152"/>
    <n v="26.999314599040439"/>
    <x v="1"/>
    <x v="5"/>
  </r>
  <r>
    <n v="698"/>
    <x v="684"/>
    <s v="Cloned hybrid focus group"/>
    <n v="42100"/>
    <x v="681"/>
    <x v="1"/>
    <n v="2893"/>
    <x v="0"/>
    <s v="CAD"/>
    <n v="1322114400"/>
    <n v="1323324000"/>
    <b v="0"/>
    <b v="0"/>
    <s v="technology/wearables"/>
    <n v="446"/>
    <n v="65.004147943311438"/>
    <x v="2"/>
    <x v="8"/>
  </r>
  <r>
    <n v="699"/>
    <x v="196"/>
    <s v="Ergonomic dedicated focus group"/>
    <n v="7400"/>
    <x v="682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x v="685"/>
    <s v="Realigned zero administration paradigm"/>
    <n v="100"/>
    <x v="247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x v="683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x v="687"/>
    <s v="Object-based attitude-oriented analyzer"/>
    <n v="8700"/>
    <x v="684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x v="688"/>
    <s v="Cross-platform tertiary hub"/>
    <n v="63400"/>
    <x v="685"/>
    <x v="1"/>
    <n v="2038"/>
    <x v="1"/>
    <s v="USD"/>
    <n v="1334984400"/>
    <n v="1336453200"/>
    <b v="1"/>
    <b v="1"/>
    <s v="publishing/translations"/>
    <n v="311"/>
    <n v="97.020608439646708"/>
    <x v="5"/>
    <x v="18"/>
  </r>
  <r>
    <n v="704"/>
    <x v="689"/>
    <s v="Seamless clear-thinking artificial intelligence"/>
    <n v="8700"/>
    <x v="686"/>
    <x v="1"/>
    <n v="116"/>
    <x v="1"/>
    <s v="USD"/>
    <n v="1467608400"/>
    <n v="1468904400"/>
    <b v="0"/>
    <b v="0"/>
    <s v="film &amp; video/animation"/>
    <n v="122"/>
    <n v="92.08620689655173"/>
    <x v="4"/>
    <x v="10"/>
  </r>
  <r>
    <n v="705"/>
    <x v="690"/>
    <s v="Centralized tangible success"/>
    <n v="169700"/>
    <x v="687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x v="691"/>
    <s v="Customer-focused multimedia methodology"/>
    <n v="108400"/>
    <x v="688"/>
    <x v="1"/>
    <n v="1345"/>
    <x v="2"/>
    <s v="AUD"/>
    <n v="1546754400"/>
    <n v="1547445600"/>
    <b v="0"/>
    <b v="1"/>
    <s v="technology/web"/>
    <n v="127"/>
    <n v="103.03791821561339"/>
    <x v="2"/>
    <x v="2"/>
  </r>
  <r>
    <n v="707"/>
    <x v="692"/>
    <s v="Visionary maximized Local Area Network"/>
    <n v="7300"/>
    <x v="689"/>
    <x v="1"/>
    <n v="168"/>
    <x v="1"/>
    <s v="USD"/>
    <n v="1544248800"/>
    <n v="1547359200"/>
    <b v="0"/>
    <b v="0"/>
    <s v="film &amp; video/drama"/>
    <n v="158"/>
    <n v="68.922619047619051"/>
    <x v="4"/>
    <x v="6"/>
  </r>
  <r>
    <n v="708"/>
    <x v="693"/>
    <s v="Secured bifurcated intranet"/>
    <n v="1700"/>
    <x v="69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x v="694"/>
    <s v="Grass-roots 4thgeneration product"/>
    <n v="9800"/>
    <x v="691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x v="695"/>
    <s v="Reduced next generation info-mediaries"/>
    <n v="4300"/>
    <x v="692"/>
    <x v="1"/>
    <n v="125"/>
    <x v="1"/>
    <s v="USD"/>
    <n v="1531544400"/>
    <n v="1532149200"/>
    <b v="0"/>
    <b v="1"/>
    <s v="theater/plays"/>
    <n v="147"/>
    <n v="50.863999999999997"/>
    <x v="3"/>
    <x v="3"/>
  </r>
  <r>
    <n v="711"/>
    <x v="696"/>
    <s v="Customizable full-range artificial intelligence"/>
    <n v="6200"/>
    <x v="693"/>
    <x v="0"/>
    <n v="14"/>
    <x v="6"/>
    <s v="EUR"/>
    <n v="1453615200"/>
    <n v="1453788000"/>
    <b v="1"/>
    <b v="1"/>
    <s v="theater/plays"/>
    <n v="20"/>
    <n v="90"/>
    <x v="3"/>
    <x v="3"/>
  </r>
  <r>
    <n v="712"/>
    <x v="697"/>
    <s v="Programmable leadingedge contingency"/>
    <n v="800"/>
    <x v="694"/>
    <x v="1"/>
    <n v="202"/>
    <x v="1"/>
    <s v="USD"/>
    <n v="1467954000"/>
    <n v="1471496400"/>
    <b v="0"/>
    <b v="0"/>
    <s v="theater/plays"/>
    <n v="1840"/>
    <n v="72.896039603960389"/>
    <x v="3"/>
    <x v="3"/>
  </r>
  <r>
    <n v="713"/>
    <x v="698"/>
    <s v="Multi-layered global groupware"/>
    <n v="6900"/>
    <x v="695"/>
    <x v="1"/>
    <n v="103"/>
    <x v="1"/>
    <s v="USD"/>
    <n v="1471842000"/>
    <n v="1472878800"/>
    <b v="0"/>
    <b v="0"/>
    <s v="publishing/radio &amp; podcasts"/>
    <n v="161"/>
    <n v="108.48543689320388"/>
    <x v="5"/>
    <x v="15"/>
  </r>
  <r>
    <n v="714"/>
    <x v="699"/>
    <s v="Switchable methodical superstructure"/>
    <n v="38500"/>
    <x v="696"/>
    <x v="1"/>
    <n v="1785"/>
    <x v="1"/>
    <s v="USD"/>
    <n v="1408424400"/>
    <n v="1408510800"/>
    <b v="0"/>
    <b v="0"/>
    <s v="music/rock"/>
    <n v="472"/>
    <n v="101.98095238095237"/>
    <x v="1"/>
    <x v="1"/>
  </r>
  <r>
    <n v="715"/>
    <x v="700"/>
    <s v="Expanded even-keeled portal"/>
    <n v="118000"/>
    <x v="697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x v="701"/>
    <s v="Advanced modular moderator"/>
    <n v="2000"/>
    <x v="698"/>
    <x v="1"/>
    <n v="157"/>
    <x v="1"/>
    <s v="USD"/>
    <n v="1373432400"/>
    <n v="1375851600"/>
    <b v="0"/>
    <b v="1"/>
    <s v="theater/plays"/>
    <n v="517"/>
    <n v="65.942675159235662"/>
    <x v="3"/>
    <x v="3"/>
  </r>
  <r>
    <n v="717"/>
    <x v="702"/>
    <s v="Reverse-engineered well-modulated ability"/>
    <n v="5600"/>
    <x v="699"/>
    <x v="1"/>
    <n v="555"/>
    <x v="1"/>
    <s v="USD"/>
    <n v="1313989200"/>
    <n v="1315803600"/>
    <b v="0"/>
    <b v="0"/>
    <s v="film &amp; video/documentary"/>
    <n v="247"/>
    <n v="24.987387387387386"/>
    <x v="4"/>
    <x v="4"/>
  </r>
  <r>
    <n v="718"/>
    <x v="703"/>
    <s v="Expanded optimal pricing structure"/>
    <n v="8300"/>
    <x v="700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x v="704"/>
    <s v="Down-sized uniform ability"/>
    <n v="6900"/>
    <x v="701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x v="702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x v="706"/>
    <s v="Open-architected systematic intranet"/>
    <n v="123600"/>
    <x v="703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x v="707"/>
    <s v="Proactive 24hour frame"/>
    <n v="48500"/>
    <x v="704"/>
    <x v="1"/>
    <n v="3036"/>
    <x v="1"/>
    <s v="USD"/>
    <n v="1509948000"/>
    <n v="1512280800"/>
    <b v="0"/>
    <b v="0"/>
    <s v="film &amp; video/documentary"/>
    <n v="156"/>
    <n v="25.00197628458498"/>
    <x v="4"/>
    <x v="4"/>
  </r>
  <r>
    <n v="723"/>
    <x v="708"/>
    <s v="Exclusive fresh-thinking model"/>
    <n v="4900"/>
    <x v="705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x v="709"/>
    <s v="Business-focused encompassing intranet"/>
    <n v="8400"/>
    <x v="706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x v="710"/>
    <s v="Optional 6thgeneration access"/>
    <n v="193200"/>
    <x v="707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x v="711"/>
    <s v="Realigned web-enabled functionalities"/>
    <n v="54300"/>
    <x v="708"/>
    <x v="3"/>
    <n v="524"/>
    <x v="1"/>
    <s v="USD"/>
    <n v="1287982800"/>
    <n v="1288501200"/>
    <b v="0"/>
    <b v="1"/>
    <s v="theater/plays"/>
    <n v="88"/>
    <n v="92.036259541984734"/>
    <x v="3"/>
    <x v="3"/>
  </r>
  <r>
    <n v="727"/>
    <x v="712"/>
    <s v="Enterprise-wide multimedia software"/>
    <n v="8900"/>
    <x v="709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x v="710"/>
    <x v="0"/>
    <n v="10"/>
    <x v="1"/>
    <s v="USD"/>
    <n v="1464152400"/>
    <n v="1465102800"/>
    <b v="0"/>
    <b v="0"/>
    <s v="theater/plays"/>
    <n v="17"/>
    <n v="73.5"/>
    <x v="3"/>
    <x v="3"/>
  </r>
  <r>
    <n v="729"/>
    <x v="714"/>
    <s v="Multi-lateral object-oriented open system"/>
    <n v="5600"/>
    <x v="711"/>
    <x v="1"/>
    <n v="122"/>
    <x v="1"/>
    <s v="USD"/>
    <n v="1359957600"/>
    <n v="1360130400"/>
    <b v="0"/>
    <b v="0"/>
    <s v="film &amp; video/drama"/>
    <n v="185"/>
    <n v="85.221311475409834"/>
    <x v="4"/>
    <x v="6"/>
  </r>
  <r>
    <n v="730"/>
    <x v="715"/>
    <s v="Visionary system-worthy attitude"/>
    <n v="28800"/>
    <x v="712"/>
    <x v="1"/>
    <n v="1071"/>
    <x v="0"/>
    <s v="CAD"/>
    <n v="1432357200"/>
    <n v="1432875600"/>
    <b v="0"/>
    <b v="0"/>
    <s v="technology/wearables"/>
    <n v="412"/>
    <n v="110.96825396825396"/>
    <x v="2"/>
    <x v="8"/>
  </r>
  <r>
    <n v="731"/>
    <x v="716"/>
    <s v="Synergized content-based hierarchy"/>
    <n v="8000"/>
    <x v="713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x v="717"/>
    <s v="Business-focused 24hour access"/>
    <n v="117000"/>
    <x v="714"/>
    <x v="0"/>
    <n v="1121"/>
    <x v="1"/>
    <s v="USD"/>
    <n v="1490158800"/>
    <n v="1492146000"/>
    <b v="0"/>
    <b v="1"/>
    <s v="music/rock"/>
    <n v="91"/>
    <n v="96.005352363960753"/>
    <x v="1"/>
    <x v="1"/>
  </r>
  <r>
    <n v="733"/>
    <x v="718"/>
    <s v="Automated hybrid orchestration"/>
    <n v="15800"/>
    <x v="715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x v="719"/>
    <s v="Exclusive 5thgeneration leverage"/>
    <n v="4200"/>
    <x v="716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x v="720"/>
    <s v="Grass-roots zero administration alliance"/>
    <n v="37100"/>
    <x v="717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x v="721"/>
    <s v="Proactive heuristic orchestration"/>
    <n v="7700"/>
    <x v="718"/>
    <x v="3"/>
    <n v="29"/>
    <x v="1"/>
    <s v="USD"/>
    <n v="1424412000"/>
    <n v="1424757600"/>
    <b v="0"/>
    <b v="0"/>
    <s v="publishing/nonfiction"/>
    <n v="32"/>
    <n v="87.34482758620689"/>
    <x v="5"/>
    <x v="9"/>
  </r>
  <r>
    <n v="737"/>
    <x v="722"/>
    <s v="Function-based systematic Graphical User Interface"/>
    <n v="3700"/>
    <x v="719"/>
    <x v="1"/>
    <n v="180"/>
    <x v="1"/>
    <s v="USD"/>
    <n v="1478844000"/>
    <n v="1479880800"/>
    <b v="0"/>
    <b v="0"/>
    <s v="music/indie rock"/>
    <n v="135"/>
    <n v="27.933333333333334"/>
    <x v="1"/>
    <x v="7"/>
  </r>
  <r>
    <n v="738"/>
    <x v="486"/>
    <s v="Extended zero administration software"/>
    <n v="74700"/>
    <x v="720"/>
    <x v="0"/>
    <n v="15"/>
    <x v="1"/>
    <s v="USD"/>
    <n v="1416117600"/>
    <n v="1418018400"/>
    <b v="0"/>
    <b v="1"/>
    <s v="theater/plays"/>
    <n v="2"/>
    <n v="103.8"/>
    <x v="3"/>
    <x v="3"/>
  </r>
  <r>
    <n v="739"/>
    <x v="723"/>
    <s v="Multi-tiered discrete support"/>
    <n v="10000"/>
    <x v="721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x v="722"/>
    <x v="0"/>
    <n v="16"/>
    <x v="1"/>
    <s v="USD"/>
    <n v="1486101600"/>
    <n v="1486360800"/>
    <b v="0"/>
    <b v="0"/>
    <s v="theater/plays"/>
    <n v="30"/>
    <n v="99.5"/>
    <x v="3"/>
    <x v="3"/>
  </r>
  <r>
    <n v="741"/>
    <x v="287"/>
    <s v="Balanced mobile alliance"/>
    <n v="1200"/>
    <x v="723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x v="725"/>
    <s v="Reactive solution-oriented groupware"/>
    <n v="1200"/>
    <x v="724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x v="726"/>
    <s v="Exclusive bandwidth-monitored orchestration"/>
    <n v="3900"/>
    <x v="725"/>
    <x v="0"/>
    <n v="17"/>
    <x v="1"/>
    <s v="USD"/>
    <n v="1445403600"/>
    <n v="1445922000"/>
    <b v="0"/>
    <b v="1"/>
    <s v="theater/plays"/>
    <n v="12"/>
    <n v="29.647058823529413"/>
    <x v="3"/>
    <x v="3"/>
  </r>
  <r>
    <n v="744"/>
    <x v="727"/>
    <s v="Intuitive exuding initiative"/>
    <n v="2000"/>
    <x v="726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x v="727"/>
    <x v="0"/>
    <n v="34"/>
    <x v="1"/>
    <s v="USD"/>
    <n v="1275195600"/>
    <n v="1277528400"/>
    <b v="0"/>
    <b v="0"/>
    <s v="technology/wearables"/>
    <n v="30"/>
    <n v="61.5"/>
    <x v="2"/>
    <x v="8"/>
  </r>
  <r>
    <n v="746"/>
    <x v="729"/>
    <s v="Automated system-worthy structure"/>
    <n v="55800"/>
    <x v="728"/>
    <x v="1"/>
    <n v="3388"/>
    <x v="1"/>
    <s v="USD"/>
    <n v="1318136400"/>
    <n v="1318568400"/>
    <b v="0"/>
    <b v="0"/>
    <s v="technology/web"/>
    <n v="212"/>
    <n v="35"/>
    <x v="2"/>
    <x v="2"/>
  </r>
  <r>
    <n v="747"/>
    <x v="730"/>
    <s v="Secured clear-thinking intranet"/>
    <n v="4900"/>
    <x v="729"/>
    <x v="1"/>
    <n v="280"/>
    <x v="1"/>
    <s v="USD"/>
    <n v="1283403600"/>
    <n v="1284354000"/>
    <b v="0"/>
    <b v="0"/>
    <s v="theater/plays"/>
    <n v="228"/>
    <n v="40.049999999999997"/>
    <x v="3"/>
    <x v="3"/>
  </r>
  <r>
    <n v="748"/>
    <x v="731"/>
    <s v="Cloned actuating architecture"/>
    <n v="194900"/>
    <x v="730"/>
    <x v="3"/>
    <n v="614"/>
    <x v="1"/>
    <s v="USD"/>
    <n v="1267423200"/>
    <n v="1269579600"/>
    <b v="0"/>
    <b v="1"/>
    <s v="film &amp; video/animation"/>
    <n v="34"/>
    <n v="110.97231270358306"/>
    <x v="4"/>
    <x v="10"/>
  </r>
  <r>
    <n v="749"/>
    <x v="732"/>
    <s v="Down-sized needs-based task-force"/>
    <n v="8600"/>
    <x v="731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x v="733"/>
    <s v="Extended responsive Internet solution"/>
    <n v="100"/>
    <x v="99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x v="732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x v="735"/>
    <s v="Sharable motivating emulation"/>
    <n v="5800"/>
    <x v="733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x v="736"/>
    <s v="Networked web-enabled product"/>
    <n v="4700"/>
    <x v="734"/>
    <x v="1"/>
    <n v="137"/>
    <x v="1"/>
    <s v="USD"/>
    <n v="1274590800"/>
    <n v="1275886800"/>
    <b v="0"/>
    <b v="0"/>
    <s v="photography/photography books"/>
    <n v="256"/>
    <n v="88.065693430656935"/>
    <x v="7"/>
    <x v="14"/>
  </r>
  <r>
    <n v="754"/>
    <x v="737"/>
    <s v="Advanced dedicated encoding"/>
    <n v="70400"/>
    <x v="735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x v="738"/>
    <s v="Stand-alone multi-state project"/>
    <n v="4500"/>
    <x v="562"/>
    <x v="1"/>
    <n v="288"/>
    <x v="3"/>
    <s v="DKK"/>
    <n v="1514354400"/>
    <n v="1515391200"/>
    <b v="0"/>
    <b v="1"/>
    <s v="theater/plays"/>
    <n v="166"/>
    <n v="26.027777777777779"/>
    <x v="3"/>
    <x v="3"/>
  </r>
  <r>
    <n v="756"/>
    <x v="739"/>
    <s v="Customizable bi-directional monitoring"/>
    <n v="1300"/>
    <x v="736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x v="740"/>
    <s v="Profit-focused motivating function"/>
    <n v="1400"/>
    <x v="737"/>
    <x v="1"/>
    <n v="114"/>
    <x v="1"/>
    <s v="USD"/>
    <n v="1305176400"/>
    <n v="1305522000"/>
    <b v="0"/>
    <b v="0"/>
    <s v="film &amp; video/drama"/>
    <n v="406"/>
    <n v="49.964912280701753"/>
    <x v="4"/>
    <x v="6"/>
  </r>
  <r>
    <n v="758"/>
    <x v="741"/>
    <s v="Proactive systemic firmware"/>
    <n v="29600"/>
    <x v="738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x v="742"/>
    <s v="Grass-roots upward-trending installation"/>
    <n v="167500"/>
    <x v="739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x v="743"/>
    <s v="Virtual heuristic hub"/>
    <n v="48300"/>
    <x v="740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x v="744"/>
    <s v="Customizable leadingedge model"/>
    <n v="2200"/>
    <x v="741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x v="307"/>
    <s v="Upgradable uniform service-desk"/>
    <n v="3500"/>
    <x v="742"/>
    <x v="1"/>
    <n v="100"/>
    <x v="2"/>
    <s v="AUD"/>
    <n v="1354082400"/>
    <n v="1355032800"/>
    <b v="0"/>
    <b v="0"/>
    <s v="music/jazz"/>
    <n v="177"/>
    <n v="62.04"/>
    <x v="1"/>
    <x v="17"/>
  </r>
  <r>
    <n v="763"/>
    <x v="745"/>
    <s v="Inverse client-driven product"/>
    <n v="5600"/>
    <x v="207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x v="746"/>
    <s v="Managed bandwidth-monitored system engine"/>
    <n v="1100"/>
    <x v="743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x v="747"/>
    <s v="Advanced transitional help-desk"/>
    <n v="3900"/>
    <x v="744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x v="748"/>
    <s v="De-engineered disintermediate encryption"/>
    <n v="43800"/>
    <x v="49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x v="749"/>
    <s v="Upgradable attitude-oriented project"/>
    <n v="97200"/>
    <x v="745"/>
    <x v="0"/>
    <n v="513"/>
    <x v="1"/>
    <s v="USD"/>
    <n v="1444107600"/>
    <n v="1447999200"/>
    <b v="0"/>
    <b v="0"/>
    <s v="publishing/translations"/>
    <n v="56"/>
    <n v="107.93762183235867"/>
    <x v="5"/>
    <x v="18"/>
  </r>
  <r>
    <n v="768"/>
    <x v="750"/>
    <s v="Fundamental zero tolerance alliance"/>
    <n v="4800"/>
    <x v="746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x v="747"/>
    <x v="0"/>
    <n v="3410"/>
    <x v="1"/>
    <s v="USD"/>
    <n v="1376542800"/>
    <n v="1378789200"/>
    <b v="0"/>
    <b v="0"/>
    <s v="games/video games"/>
    <n v="86"/>
    <n v="31.995894428152493"/>
    <x v="6"/>
    <x v="11"/>
  </r>
  <r>
    <n v="770"/>
    <x v="752"/>
    <s v="User-centric attitude-oriented intranet"/>
    <n v="4300"/>
    <x v="748"/>
    <x v="1"/>
    <n v="216"/>
    <x v="6"/>
    <s v="EUR"/>
    <n v="1397451600"/>
    <n v="1398056400"/>
    <b v="0"/>
    <b v="1"/>
    <s v="theater/plays"/>
    <n v="270"/>
    <n v="53.898148148148145"/>
    <x v="3"/>
    <x v="3"/>
  </r>
  <r>
    <n v="771"/>
    <x v="753"/>
    <s v="Self-enabling 5thgeneration paradigm"/>
    <n v="5600"/>
    <x v="749"/>
    <x v="3"/>
    <n v="26"/>
    <x v="1"/>
    <s v="USD"/>
    <n v="1548482400"/>
    <n v="1550815200"/>
    <b v="0"/>
    <b v="0"/>
    <s v="theater/plays"/>
    <n v="49"/>
    <n v="106.5"/>
    <x v="3"/>
    <x v="3"/>
  </r>
  <r>
    <n v="772"/>
    <x v="754"/>
    <s v="Persistent 3rdgeneration moratorium"/>
    <n v="149600"/>
    <x v="750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x v="755"/>
    <s v="Cross-platform empowering project"/>
    <n v="53100"/>
    <x v="751"/>
    <x v="1"/>
    <n v="2353"/>
    <x v="1"/>
    <s v="USD"/>
    <n v="1492059600"/>
    <n v="1492923600"/>
    <b v="0"/>
    <b v="0"/>
    <s v="theater/plays"/>
    <n v="190"/>
    <n v="43.00254993625159"/>
    <x v="3"/>
    <x v="3"/>
  </r>
  <r>
    <n v="774"/>
    <x v="756"/>
    <s v="Polarized user-facing interface"/>
    <n v="5000"/>
    <x v="752"/>
    <x v="1"/>
    <n v="78"/>
    <x v="6"/>
    <s v="EUR"/>
    <n v="1463979600"/>
    <n v="1467522000"/>
    <b v="0"/>
    <b v="0"/>
    <s v="technology/web"/>
    <n v="135"/>
    <n v="86.858974358974365"/>
    <x v="2"/>
    <x v="2"/>
  </r>
  <r>
    <n v="775"/>
    <x v="757"/>
    <s v="Customer-focused non-volatile framework"/>
    <n v="9400"/>
    <x v="197"/>
    <x v="0"/>
    <n v="10"/>
    <x v="1"/>
    <s v="USD"/>
    <n v="1415253600"/>
    <n v="1416117600"/>
    <b v="0"/>
    <b v="0"/>
    <s v="music/rock"/>
    <n v="10"/>
    <n v="96.8"/>
    <x v="1"/>
    <x v="1"/>
  </r>
  <r>
    <n v="776"/>
    <x v="758"/>
    <s v="Synchronized multimedia frame"/>
    <n v="110800"/>
    <x v="753"/>
    <x v="0"/>
    <n v="2201"/>
    <x v="1"/>
    <s v="USD"/>
    <n v="1562216400"/>
    <n v="1563771600"/>
    <b v="0"/>
    <b v="0"/>
    <s v="theater/plays"/>
    <n v="65"/>
    <n v="32.995456610631528"/>
    <x v="3"/>
    <x v="3"/>
  </r>
  <r>
    <n v="777"/>
    <x v="759"/>
    <s v="Open-architected stable algorithm"/>
    <n v="93800"/>
    <x v="754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x v="760"/>
    <s v="Cross-platform optimizing website"/>
    <n v="1300"/>
    <x v="755"/>
    <x v="1"/>
    <n v="174"/>
    <x v="5"/>
    <s v="CHF"/>
    <n v="1313211600"/>
    <n v="1313643600"/>
    <b v="0"/>
    <b v="0"/>
    <s v="film &amp; video/animation"/>
    <n v="787"/>
    <n v="58.867816091954026"/>
    <x v="4"/>
    <x v="10"/>
  </r>
  <r>
    <n v="779"/>
    <x v="761"/>
    <s v="Public-key actuating projection"/>
    <n v="108700"/>
    <x v="756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x v="762"/>
    <s v="Implemented intangible instruction set"/>
    <n v="5100"/>
    <x v="757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x v="763"/>
    <s v="Cross-group interactive architecture"/>
    <n v="8700"/>
    <x v="758"/>
    <x v="3"/>
    <n v="56"/>
    <x v="5"/>
    <s v="CHF"/>
    <n v="1288501200"/>
    <n v="1292911200"/>
    <b v="0"/>
    <b v="0"/>
    <s v="theater/plays"/>
    <n v="50"/>
    <n v="78.821428571428569"/>
    <x v="3"/>
    <x v="3"/>
  </r>
  <r>
    <n v="782"/>
    <x v="764"/>
    <s v="Centralized asymmetric framework"/>
    <n v="5100"/>
    <x v="759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x v="765"/>
    <s v="Down-sized systematic utilization"/>
    <n v="7400"/>
    <x v="760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x v="766"/>
    <s v="Profound fault-tolerant model"/>
    <n v="88900"/>
    <x v="761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x v="767"/>
    <s v="Multi-channeled bi-directional moratorium"/>
    <n v="6700"/>
    <x v="762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x v="768"/>
    <s v="Object-based content-based ability"/>
    <n v="1500"/>
    <x v="763"/>
    <x v="1"/>
    <n v="207"/>
    <x v="6"/>
    <s v="EUR"/>
    <n v="1522126800"/>
    <n v="1522731600"/>
    <b v="0"/>
    <b v="1"/>
    <s v="music/jazz"/>
    <n v="729"/>
    <n v="52.879227053140099"/>
    <x v="1"/>
    <x v="17"/>
  </r>
  <r>
    <n v="787"/>
    <x v="769"/>
    <s v="Progressive coherent secured line"/>
    <n v="61200"/>
    <x v="764"/>
    <x v="0"/>
    <n v="859"/>
    <x v="0"/>
    <s v="CAD"/>
    <n v="1305954000"/>
    <n v="1306731600"/>
    <b v="0"/>
    <b v="0"/>
    <s v="music/rock"/>
    <n v="99"/>
    <n v="71.005820721769496"/>
    <x v="1"/>
    <x v="1"/>
  </r>
  <r>
    <n v="788"/>
    <x v="770"/>
    <s v="Synchronized directional capability"/>
    <n v="3600"/>
    <x v="765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x v="771"/>
    <s v="Cross-platform composite migration"/>
    <n v="9000"/>
    <x v="766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x v="772"/>
    <s v="Operative local pricing structure"/>
    <n v="185900"/>
    <x v="767"/>
    <x v="3"/>
    <n v="1113"/>
    <x v="1"/>
    <s v="USD"/>
    <n v="1266127200"/>
    <n v="1266645600"/>
    <b v="0"/>
    <b v="0"/>
    <s v="theater/plays"/>
    <n v="30"/>
    <n v="51.009883198562441"/>
    <x v="3"/>
    <x v="3"/>
  </r>
  <r>
    <n v="791"/>
    <x v="773"/>
    <s v="Optional web-enabled extranet"/>
    <n v="2100"/>
    <x v="768"/>
    <x v="0"/>
    <n v="6"/>
    <x v="1"/>
    <s v="USD"/>
    <n v="1481436000"/>
    <n v="1482818400"/>
    <b v="0"/>
    <b v="0"/>
    <s v="food/food trucks"/>
    <n v="25"/>
    <n v="90"/>
    <x v="0"/>
    <x v="0"/>
  </r>
  <r>
    <n v="792"/>
    <x v="774"/>
    <s v="Reduced 6thgeneration intranet"/>
    <n v="2000"/>
    <x v="769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x v="770"/>
    <x v="1"/>
    <n v="181"/>
    <x v="5"/>
    <s v="CHF"/>
    <n v="1372136400"/>
    <n v="1372482000"/>
    <b v="0"/>
    <b v="0"/>
    <s v="publishing/nonfiction"/>
    <n v="1185"/>
    <n v="72.071823204419886"/>
    <x v="5"/>
    <x v="9"/>
  </r>
  <r>
    <n v="794"/>
    <x v="776"/>
    <s v="Optional optimal website"/>
    <n v="6600"/>
    <x v="771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x v="777"/>
    <s v="Stand-alone asynchronous functionalities"/>
    <n v="7100"/>
    <x v="77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x v="778"/>
    <s v="Profound full-range open system"/>
    <n v="7800"/>
    <x v="773"/>
    <x v="0"/>
    <n v="78"/>
    <x v="1"/>
    <s v="USD"/>
    <n v="1407474000"/>
    <n v="1408078800"/>
    <b v="0"/>
    <b v="1"/>
    <s v="games/mobile games"/>
    <n v="54"/>
    <n v="54.807692307692307"/>
    <x v="6"/>
    <x v="20"/>
  </r>
  <r>
    <n v="797"/>
    <x v="779"/>
    <s v="Optional tangible utilization"/>
    <n v="7600"/>
    <x v="774"/>
    <x v="1"/>
    <n v="185"/>
    <x v="1"/>
    <s v="USD"/>
    <n v="1546149600"/>
    <n v="1548136800"/>
    <b v="0"/>
    <b v="0"/>
    <s v="technology/web"/>
    <n v="109"/>
    <n v="45.037837837837834"/>
    <x v="2"/>
    <x v="2"/>
  </r>
  <r>
    <n v="798"/>
    <x v="780"/>
    <s v="Seamless maximized product"/>
    <n v="3400"/>
    <x v="775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x v="781"/>
    <s v="Devolved tertiary time-frame"/>
    <n v="84500"/>
    <x v="776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x v="782"/>
    <s v="Centralized regional function"/>
    <n v="100"/>
    <x v="99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x v="777"/>
    <x v="1"/>
    <n v="106"/>
    <x v="1"/>
    <s v="USD"/>
    <n v="1577772000"/>
    <n v="1579672800"/>
    <b v="0"/>
    <b v="1"/>
    <s v="photography/photography books"/>
    <n v="202"/>
    <n v="44.028301886792455"/>
    <x v="7"/>
    <x v="14"/>
  </r>
  <r>
    <n v="802"/>
    <x v="784"/>
    <s v="Reverse-engineered zero-defect infrastructure"/>
    <n v="6200"/>
    <x v="778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x v="785"/>
    <s v="Stand-alone background customer loyalty"/>
    <n v="6100"/>
    <x v="106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x v="779"/>
    <x v="1"/>
    <n v="218"/>
    <x v="1"/>
    <s v="USD"/>
    <n v="1514872800"/>
    <n v="1516600800"/>
    <b v="0"/>
    <b v="0"/>
    <s v="music/rock"/>
    <n v="268"/>
    <n v="32.050458715596328"/>
    <x v="1"/>
    <x v="1"/>
  </r>
  <r>
    <n v="805"/>
    <x v="787"/>
    <s v="Advanced intermediate Graphic Interface"/>
    <n v="9700"/>
    <x v="780"/>
    <x v="0"/>
    <n v="67"/>
    <x v="2"/>
    <s v="AUD"/>
    <n v="1416031200"/>
    <n v="1420437600"/>
    <b v="0"/>
    <b v="0"/>
    <s v="film &amp; video/documentary"/>
    <n v="50"/>
    <n v="73.611940298507463"/>
    <x v="4"/>
    <x v="4"/>
  </r>
  <r>
    <n v="806"/>
    <x v="788"/>
    <s v="Adaptive holistic hub"/>
    <n v="700"/>
    <x v="781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x v="789"/>
    <s v="Automated uniform concept"/>
    <n v="700"/>
    <x v="782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x v="7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x v="764"/>
    <s v="Public-key bottom-line algorithm"/>
    <n v="140800"/>
    <x v="784"/>
    <x v="0"/>
    <n v="2108"/>
    <x v="5"/>
    <s v="CHF"/>
    <n v="1344920400"/>
    <n v="1345006800"/>
    <b v="0"/>
    <b v="0"/>
    <s v="film &amp; video/documentary"/>
    <n v="62"/>
    <n v="42"/>
    <x v="4"/>
    <x v="4"/>
  </r>
  <r>
    <n v="810"/>
    <x v="791"/>
    <s v="Multi-layered intangible instruction set"/>
    <n v="6400"/>
    <x v="785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x v="792"/>
    <s v="Fundamental methodical emulation"/>
    <n v="92500"/>
    <x v="786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x v="793"/>
    <s v="Expanded value-added hardware"/>
    <n v="59700"/>
    <x v="787"/>
    <x v="1"/>
    <n v="2805"/>
    <x v="0"/>
    <s v="CAD"/>
    <n v="1523854800"/>
    <n v="1524286800"/>
    <b v="0"/>
    <b v="0"/>
    <s v="publishing/nonfiction"/>
    <n v="225"/>
    <n v="48"/>
    <x v="5"/>
    <x v="9"/>
  </r>
  <r>
    <n v="813"/>
    <x v="794"/>
    <s v="Diverse high-level attitude"/>
    <n v="3200"/>
    <x v="788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x v="795"/>
    <s v="Visionary 24hour analyzer"/>
    <n v="3200"/>
    <x v="789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x v="796"/>
    <s v="Centralized bandwidth-monitored leverage"/>
    <n v="9000"/>
    <x v="790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x v="797"/>
    <s v="Ergonomic mission-critical moratorium"/>
    <n v="2300"/>
    <x v="723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x v="798"/>
    <s v="Front-line intermediate moderator"/>
    <n v="51300"/>
    <x v="791"/>
    <x v="1"/>
    <n v="2489"/>
    <x v="6"/>
    <s v="EUR"/>
    <n v="1556946000"/>
    <n v="1559365200"/>
    <b v="0"/>
    <b v="1"/>
    <s v="publishing/nonfiction"/>
    <n v="368"/>
    <n v="76.011249497790274"/>
    <x v="5"/>
    <x v="9"/>
  </r>
  <r>
    <n v="818"/>
    <x v="311"/>
    <s v="Automated local secured line"/>
    <n v="700"/>
    <x v="792"/>
    <x v="1"/>
    <n v="69"/>
    <x v="1"/>
    <s v="USD"/>
    <n v="1548050400"/>
    <n v="1549173600"/>
    <b v="0"/>
    <b v="1"/>
    <s v="theater/plays"/>
    <n v="1094"/>
    <n v="111.07246376811594"/>
    <x v="3"/>
    <x v="3"/>
  </r>
  <r>
    <n v="819"/>
    <x v="799"/>
    <s v="Integrated bandwidth-monitored alliance"/>
    <n v="8900"/>
    <x v="793"/>
    <x v="0"/>
    <n v="47"/>
    <x v="1"/>
    <s v="USD"/>
    <n v="1353736800"/>
    <n v="1355032800"/>
    <b v="1"/>
    <b v="0"/>
    <s v="games/video games"/>
    <n v="50"/>
    <n v="95.936170212765958"/>
    <x v="6"/>
    <x v="11"/>
  </r>
  <r>
    <n v="820"/>
    <x v="800"/>
    <s v="Cross-group heuristic forecast"/>
    <n v="1500"/>
    <x v="794"/>
    <x v="1"/>
    <n v="279"/>
    <x v="4"/>
    <s v="GBP"/>
    <n v="1532840400"/>
    <n v="1533963600"/>
    <b v="0"/>
    <b v="1"/>
    <s v="music/rock"/>
    <n v="800"/>
    <n v="43.043010752688176"/>
    <x v="1"/>
    <x v="1"/>
  </r>
  <r>
    <n v="821"/>
    <x v="801"/>
    <s v="Extended impactful secured line"/>
    <n v="4900"/>
    <x v="795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x v="802"/>
    <s v="Distributed optimizing protocol"/>
    <n v="54000"/>
    <x v="796"/>
    <x v="1"/>
    <n v="2100"/>
    <x v="1"/>
    <s v="USD"/>
    <n v="1393567200"/>
    <n v="1395032400"/>
    <b v="0"/>
    <b v="0"/>
    <s v="music/rock"/>
    <n v="349"/>
    <n v="89.991428571428571"/>
    <x v="1"/>
    <x v="1"/>
  </r>
  <r>
    <n v="823"/>
    <x v="803"/>
    <s v="Secured well-modulated system engine"/>
    <n v="4100"/>
    <x v="797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x v="804"/>
    <s v="Streamlined national benchmark"/>
    <n v="85000"/>
    <x v="798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x v="805"/>
    <s v="Open-architected 24/7 infrastructure"/>
    <n v="3600"/>
    <x v="799"/>
    <x v="1"/>
    <n v="157"/>
    <x v="4"/>
    <s v="GBP"/>
    <n v="1500958800"/>
    <n v="1501995600"/>
    <b v="0"/>
    <b v="0"/>
    <s v="film &amp; video/shorts"/>
    <n v="387"/>
    <n v="88.853503184713375"/>
    <x v="4"/>
    <x v="12"/>
  </r>
  <r>
    <n v="826"/>
    <x v="806"/>
    <s v="Digitized 6thgeneration Local Area Network"/>
    <n v="2800"/>
    <x v="800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x v="807"/>
    <s v="Innovative actuating artificial intelligence"/>
    <n v="2300"/>
    <x v="801"/>
    <x v="1"/>
    <n v="82"/>
    <x v="2"/>
    <s v="AUD"/>
    <n v="1304398800"/>
    <n v="1305435600"/>
    <b v="0"/>
    <b v="1"/>
    <s v="film &amp; video/drama"/>
    <n v="266"/>
    <n v="74.804878048780495"/>
    <x v="4"/>
    <x v="6"/>
  </r>
  <r>
    <n v="828"/>
    <x v="808"/>
    <s v="Cross-platform reciprocal budgetary management"/>
    <n v="7100"/>
    <x v="802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x v="803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x v="810"/>
    <s v="Persevering zero administration knowledge user"/>
    <n v="121600"/>
    <x v="80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x v="811"/>
    <s v="Front-line bottom-line Graphic Interface"/>
    <n v="97100"/>
    <x v="805"/>
    <x v="1"/>
    <n v="4233"/>
    <x v="1"/>
    <s v="USD"/>
    <n v="1332738000"/>
    <n v="1335675600"/>
    <b v="0"/>
    <b v="0"/>
    <s v="photography/photography books"/>
    <n v="108"/>
    <n v="24.998110087408456"/>
    <x v="7"/>
    <x v="14"/>
  </r>
  <r>
    <n v="832"/>
    <x v="812"/>
    <s v="Synergized fault-tolerant hierarchy"/>
    <n v="43200"/>
    <x v="80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x v="813"/>
    <s v="Expanded asynchronous groupware"/>
    <n v="6800"/>
    <x v="807"/>
    <x v="1"/>
    <n v="165"/>
    <x v="3"/>
    <s v="DKK"/>
    <n v="1297663200"/>
    <n v="1298613600"/>
    <b v="0"/>
    <b v="0"/>
    <s v="publishing/translations"/>
    <n v="157"/>
    <n v="64.987878787878785"/>
    <x v="5"/>
    <x v="18"/>
  </r>
  <r>
    <n v="834"/>
    <x v="814"/>
    <s v="Expanded fault-tolerant emulation"/>
    <n v="7300"/>
    <x v="808"/>
    <x v="1"/>
    <n v="119"/>
    <x v="1"/>
    <s v="USD"/>
    <n v="1371963600"/>
    <n v="1372482000"/>
    <b v="0"/>
    <b v="0"/>
    <s v="theater/plays"/>
    <n v="153"/>
    <n v="94.352941176470594"/>
    <x v="3"/>
    <x v="3"/>
  </r>
  <r>
    <n v="835"/>
    <x v="815"/>
    <s v="Future-proofed 24hour model"/>
    <n v="86200"/>
    <x v="809"/>
    <x v="0"/>
    <n v="1758"/>
    <x v="1"/>
    <s v="USD"/>
    <n v="1425103200"/>
    <n v="1425621600"/>
    <b v="0"/>
    <b v="0"/>
    <s v="technology/web"/>
    <n v="89"/>
    <n v="44.001706484641637"/>
    <x v="2"/>
    <x v="2"/>
  </r>
  <r>
    <n v="836"/>
    <x v="816"/>
    <s v="Optimized didactic intranet"/>
    <n v="8100"/>
    <x v="810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x v="817"/>
    <s v="Right-sized dedicated standardization"/>
    <n v="17700"/>
    <x v="811"/>
    <x v="1"/>
    <n v="1797"/>
    <x v="1"/>
    <s v="USD"/>
    <n v="1301202000"/>
    <n v="1305867600"/>
    <b v="0"/>
    <b v="0"/>
    <s v="music/jazz"/>
    <n v="852"/>
    <n v="84.00667779632721"/>
    <x v="1"/>
    <x v="17"/>
  </r>
  <r>
    <n v="838"/>
    <x v="818"/>
    <s v="Vision-oriented high-level extranet"/>
    <n v="6400"/>
    <x v="812"/>
    <x v="1"/>
    <n v="261"/>
    <x v="1"/>
    <s v="USD"/>
    <n v="1538024400"/>
    <n v="1538802000"/>
    <b v="0"/>
    <b v="0"/>
    <s v="theater/plays"/>
    <n v="138"/>
    <n v="34.061302681992338"/>
    <x v="3"/>
    <x v="3"/>
  </r>
  <r>
    <n v="839"/>
    <x v="819"/>
    <s v="Organized scalable initiative"/>
    <n v="7700"/>
    <x v="813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x v="820"/>
    <s v="Enhanced regional moderator"/>
    <n v="116300"/>
    <x v="814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x v="821"/>
    <s v="Automated even-keeled emulation"/>
    <n v="9100"/>
    <x v="815"/>
    <x v="1"/>
    <n v="155"/>
    <x v="1"/>
    <s v="USD"/>
    <n v="1455861600"/>
    <n v="1457244000"/>
    <b v="0"/>
    <b v="0"/>
    <s v="technology/web"/>
    <n v="142"/>
    <n v="83.812903225806451"/>
    <x v="2"/>
    <x v="2"/>
  </r>
  <r>
    <n v="842"/>
    <x v="822"/>
    <s v="Reverse-engineered multi-tasking product"/>
    <n v="1500"/>
    <x v="816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x v="823"/>
    <s v="De-engineered next generation parallelism"/>
    <n v="8800"/>
    <x v="817"/>
    <x v="0"/>
    <n v="33"/>
    <x v="1"/>
    <s v="USD"/>
    <n v="1535259600"/>
    <n v="1535778000"/>
    <b v="0"/>
    <b v="0"/>
    <s v="photography/photography books"/>
    <n v="30"/>
    <n v="81.909090909090907"/>
    <x v="7"/>
    <x v="14"/>
  </r>
  <r>
    <n v="844"/>
    <x v="824"/>
    <s v="Intuitive cohesive groupware"/>
    <n v="8800"/>
    <x v="818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x v="825"/>
    <s v="Up-sized high-level access"/>
    <n v="69900"/>
    <x v="819"/>
    <x v="1"/>
    <n v="1354"/>
    <x v="4"/>
    <s v="GBP"/>
    <n v="1526360400"/>
    <n v="1529557200"/>
    <b v="0"/>
    <b v="0"/>
    <s v="technology/web"/>
    <n v="197"/>
    <n v="101.98449039881831"/>
    <x v="2"/>
    <x v="2"/>
  </r>
  <r>
    <n v="846"/>
    <x v="826"/>
    <s v="Phased empowering success"/>
    <n v="1000"/>
    <x v="820"/>
    <x v="1"/>
    <n v="48"/>
    <x v="1"/>
    <s v="USD"/>
    <n v="1532149200"/>
    <n v="1535259600"/>
    <b v="1"/>
    <b v="1"/>
    <s v="technology/web"/>
    <n v="508"/>
    <n v="105.9375"/>
    <x v="2"/>
    <x v="2"/>
  </r>
  <r>
    <n v="847"/>
    <x v="827"/>
    <s v="Distributed actuating project"/>
    <n v="4700"/>
    <x v="695"/>
    <x v="1"/>
    <n v="110"/>
    <x v="1"/>
    <s v="USD"/>
    <n v="1515304800"/>
    <n v="1515564000"/>
    <b v="0"/>
    <b v="0"/>
    <s v="food/food trucks"/>
    <n v="237"/>
    <n v="101.58181818181818"/>
    <x v="0"/>
    <x v="0"/>
  </r>
  <r>
    <n v="848"/>
    <x v="828"/>
    <s v="Robust motivating orchestration"/>
    <n v="3200"/>
    <x v="82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x v="829"/>
    <s v="Vision-oriented uniform instruction set"/>
    <n v="6700"/>
    <x v="822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x v="830"/>
    <s v="Cross-group upward-trending hierarchy"/>
    <n v="100"/>
    <x v="99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x v="823"/>
    <x v="1"/>
    <n v="160"/>
    <x v="1"/>
    <s v="USD"/>
    <n v="1335934800"/>
    <n v="1338786000"/>
    <b v="0"/>
    <b v="0"/>
    <s v="music/electric music"/>
    <n v="207"/>
    <n v="77.924999999999997"/>
    <x v="1"/>
    <x v="5"/>
  </r>
  <r>
    <n v="852"/>
    <x v="832"/>
    <s v="Open-source reciprocal standardization"/>
    <n v="4900"/>
    <x v="824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x v="833"/>
    <s v="Secured well-modulated projection"/>
    <n v="17100"/>
    <x v="825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x v="834"/>
    <s v="Multi-channeled secondary middleware"/>
    <n v="171000"/>
    <x v="826"/>
    <x v="1"/>
    <n v="2662"/>
    <x v="0"/>
    <s v="CAD"/>
    <n v="1574056800"/>
    <n v="1576389600"/>
    <b v="0"/>
    <b v="0"/>
    <s v="publishing/fiction"/>
    <n v="113"/>
    <n v="72.993613824192337"/>
    <x v="5"/>
    <x v="13"/>
  </r>
  <r>
    <n v="855"/>
    <x v="835"/>
    <s v="Horizontal clear-thinking framework"/>
    <n v="23400"/>
    <x v="827"/>
    <x v="1"/>
    <n v="452"/>
    <x v="2"/>
    <s v="AUD"/>
    <n v="1308373200"/>
    <n v="1311051600"/>
    <b v="0"/>
    <b v="0"/>
    <s v="theater/plays"/>
    <n v="102"/>
    <n v="53"/>
    <x v="3"/>
    <x v="3"/>
  </r>
  <r>
    <n v="856"/>
    <x v="764"/>
    <s v="Profound composite core"/>
    <n v="2400"/>
    <x v="828"/>
    <x v="1"/>
    <n v="158"/>
    <x v="1"/>
    <s v="USD"/>
    <n v="1335243600"/>
    <n v="1336712400"/>
    <b v="0"/>
    <b v="0"/>
    <s v="food/food trucks"/>
    <n v="356"/>
    <n v="54.164556962025316"/>
    <x v="0"/>
    <x v="0"/>
  </r>
  <r>
    <n v="857"/>
    <x v="836"/>
    <s v="Programmable disintermediate matrices"/>
    <n v="5300"/>
    <x v="829"/>
    <x v="1"/>
    <n v="225"/>
    <x v="5"/>
    <s v="CHF"/>
    <n v="1328421600"/>
    <n v="1330408800"/>
    <b v="1"/>
    <b v="0"/>
    <s v="film &amp; video/shorts"/>
    <n v="139"/>
    <n v="32.946666666666665"/>
    <x v="4"/>
    <x v="12"/>
  </r>
  <r>
    <n v="858"/>
    <x v="837"/>
    <s v="Realigned 5thgeneration knowledge user"/>
    <n v="4000"/>
    <x v="830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x v="838"/>
    <s v="Multi-layered upward-trending groupware"/>
    <n v="7300"/>
    <x v="831"/>
    <x v="0"/>
    <n v="63"/>
    <x v="1"/>
    <s v="USD"/>
    <n v="1362117600"/>
    <n v="1363669200"/>
    <b v="0"/>
    <b v="1"/>
    <s v="theater/plays"/>
    <n v="35"/>
    <n v="41.174603174603178"/>
    <x v="3"/>
    <x v="3"/>
  </r>
  <r>
    <n v="860"/>
    <x v="839"/>
    <s v="Re-contextualized leadingedge firmware"/>
    <n v="2000"/>
    <x v="832"/>
    <x v="1"/>
    <n v="65"/>
    <x v="1"/>
    <s v="USD"/>
    <n v="1550556000"/>
    <n v="1551420000"/>
    <b v="0"/>
    <b v="1"/>
    <s v="technology/wearables"/>
    <n v="251"/>
    <n v="77.430769230769229"/>
    <x v="2"/>
    <x v="8"/>
  </r>
  <r>
    <n v="861"/>
    <x v="840"/>
    <s v="Devolved disintermediate analyzer"/>
    <n v="8800"/>
    <x v="833"/>
    <x v="1"/>
    <n v="163"/>
    <x v="1"/>
    <s v="USD"/>
    <n v="1269147600"/>
    <n v="1269838800"/>
    <b v="0"/>
    <b v="0"/>
    <s v="theater/plays"/>
    <n v="105"/>
    <n v="57.159509202453989"/>
    <x v="3"/>
    <x v="3"/>
  </r>
  <r>
    <n v="862"/>
    <x v="841"/>
    <s v="Profound disintermediate open system"/>
    <n v="3500"/>
    <x v="834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x v="842"/>
    <s v="Automated reciprocal protocol"/>
    <n v="1400"/>
    <x v="835"/>
    <x v="1"/>
    <n v="217"/>
    <x v="1"/>
    <s v="USD"/>
    <n v="1434517200"/>
    <n v="1436504400"/>
    <b v="0"/>
    <b v="1"/>
    <s v="film &amp; video/television"/>
    <n v="386"/>
    <n v="24.953917050691246"/>
    <x v="4"/>
    <x v="19"/>
  </r>
  <r>
    <n v="864"/>
    <x v="843"/>
    <s v="Automated static workforce"/>
    <n v="4200"/>
    <x v="836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x v="844"/>
    <s v="Horizontal attitude-oriented help-desk"/>
    <n v="81000"/>
    <x v="837"/>
    <x v="1"/>
    <n v="3272"/>
    <x v="1"/>
    <s v="USD"/>
    <n v="1410757200"/>
    <n v="1411534800"/>
    <b v="0"/>
    <b v="0"/>
    <s v="theater/plays"/>
    <n v="185"/>
    <n v="46.000916870415651"/>
    <x v="3"/>
    <x v="3"/>
  </r>
  <r>
    <n v="866"/>
    <x v="845"/>
    <s v="Versatile 5thgeneration matrices"/>
    <n v="182800"/>
    <x v="838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x v="846"/>
    <s v="Cross-platform next generation service-desk"/>
    <n v="4800"/>
    <x v="839"/>
    <x v="1"/>
    <n v="300"/>
    <x v="1"/>
    <s v="USD"/>
    <n v="1539061200"/>
    <n v="1539579600"/>
    <b v="0"/>
    <b v="0"/>
    <s v="food/food trucks"/>
    <n v="162"/>
    <n v="25.99"/>
    <x v="0"/>
    <x v="0"/>
  </r>
  <r>
    <n v="868"/>
    <x v="847"/>
    <s v="Front-line web-enabled installation"/>
    <n v="7000"/>
    <x v="762"/>
    <x v="1"/>
    <n v="126"/>
    <x v="1"/>
    <s v="USD"/>
    <n v="1381554000"/>
    <n v="1382504400"/>
    <b v="0"/>
    <b v="0"/>
    <s v="theater/plays"/>
    <n v="184"/>
    <n v="102.69047619047619"/>
    <x v="3"/>
    <x v="3"/>
  </r>
  <r>
    <n v="869"/>
    <x v="848"/>
    <s v="Multi-channeled responsive product"/>
    <n v="161900"/>
    <x v="840"/>
    <x v="0"/>
    <n v="526"/>
    <x v="1"/>
    <s v="USD"/>
    <n v="1277096400"/>
    <n v="1278306000"/>
    <b v="0"/>
    <b v="0"/>
    <s v="film &amp; video/drama"/>
    <n v="23"/>
    <n v="72.958174904942965"/>
    <x v="4"/>
    <x v="6"/>
  </r>
  <r>
    <n v="870"/>
    <x v="849"/>
    <s v="Adaptive demand-driven encryption"/>
    <n v="7700"/>
    <x v="841"/>
    <x v="0"/>
    <n v="121"/>
    <x v="1"/>
    <s v="USD"/>
    <n v="1440392400"/>
    <n v="1442552400"/>
    <b v="0"/>
    <b v="0"/>
    <s v="theater/plays"/>
    <n v="89"/>
    <n v="57.190082644628099"/>
    <x v="3"/>
    <x v="3"/>
  </r>
  <r>
    <n v="871"/>
    <x v="850"/>
    <s v="Re-engineered client-driven knowledge user"/>
    <n v="71500"/>
    <x v="842"/>
    <x v="1"/>
    <n v="2320"/>
    <x v="1"/>
    <s v="USD"/>
    <n v="1509512400"/>
    <n v="1511071200"/>
    <b v="0"/>
    <b v="1"/>
    <s v="theater/plays"/>
    <n v="272"/>
    <n v="84.013793103448279"/>
    <x v="3"/>
    <x v="3"/>
  </r>
  <r>
    <n v="872"/>
    <x v="851"/>
    <s v="Compatible logistical paradigm"/>
    <n v="4700"/>
    <x v="843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x v="852"/>
    <s v="Intuitive value-added installation"/>
    <n v="42100"/>
    <x v="844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x v="853"/>
    <s v="Managed discrete parallelism"/>
    <n v="40200"/>
    <x v="845"/>
    <x v="1"/>
    <n v="4358"/>
    <x v="1"/>
    <s v="USD"/>
    <n v="1271998800"/>
    <n v="1275282000"/>
    <b v="0"/>
    <b v="1"/>
    <s v="photography/photography books"/>
    <n v="346"/>
    <n v="32.002753556677376"/>
    <x v="7"/>
    <x v="14"/>
  </r>
  <r>
    <n v="875"/>
    <x v="854"/>
    <s v="Implemented tangible approach"/>
    <n v="7900"/>
    <x v="846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x v="855"/>
    <s v="Re-engineered encompassing definition"/>
    <n v="8300"/>
    <x v="847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x v="856"/>
    <s v="Multi-lateral uniform collaboration"/>
    <n v="163600"/>
    <x v="84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x v="857"/>
    <s v="Enterprise-wide foreground paradigm"/>
    <n v="2700"/>
    <x v="849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x v="858"/>
    <s v="Stand-alone incremental parallelism"/>
    <n v="1000"/>
    <x v="675"/>
    <x v="1"/>
    <n v="53"/>
    <x v="1"/>
    <s v="USD"/>
    <n v="1487743200"/>
    <n v="1488520800"/>
    <b v="0"/>
    <b v="0"/>
    <s v="publishing/nonfiction"/>
    <n v="543"/>
    <n v="102.60377358490567"/>
    <x v="5"/>
    <x v="9"/>
  </r>
  <r>
    <n v="880"/>
    <x v="859"/>
    <s v="Persevering 5thgeneration throughput"/>
    <n v="84500"/>
    <x v="850"/>
    <x v="1"/>
    <n v="2414"/>
    <x v="1"/>
    <s v="USD"/>
    <n v="1563685200"/>
    <n v="1563858000"/>
    <b v="0"/>
    <b v="0"/>
    <s v="music/electric music"/>
    <n v="228"/>
    <n v="79.992129246064621"/>
    <x v="1"/>
    <x v="5"/>
  </r>
  <r>
    <n v="881"/>
    <x v="860"/>
    <s v="Implemented object-oriented synergy"/>
    <n v="81300"/>
    <x v="851"/>
    <x v="0"/>
    <n v="452"/>
    <x v="1"/>
    <s v="USD"/>
    <n v="1436418000"/>
    <n v="1438923600"/>
    <b v="0"/>
    <b v="1"/>
    <s v="theater/plays"/>
    <n v="38"/>
    <n v="70.055309734513273"/>
    <x v="3"/>
    <x v="3"/>
  </r>
  <r>
    <n v="882"/>
    <x v="861"/>
    <s v="Balanced demand-driven definition"/>
    <n v="800"/>
    <x v="852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x v="853"/>
    <x v="1"/>
    <n v="193"/>
    <x v="1"/>
    <s v="USD"/>
    <n v="1274763600"/>
    <n v="1277874000"/>
    <b v="0"/>
    <b v="0"/>
    <s v="film &amp; video/shorts"/>
    <n v="237"/>
    <n v="41.911917098445599"/>
    <x v="4"/>
    <x v="12"/>
  </r>
  <r>
    <n v="884"/>
    <x v="863"/>
    <s v="Horizontal secondary interface"/>
    <n v="170800"/>
    <x v="85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x v="864"/>
    <s v="Virtual analyzing collaboration"/>
    <n v="1800"/>
    <x v="855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x v="865"/>
    <s v="Multi-tiered explicit focus group"/>
    <n v="150600"/>
    <x v="856"/>
    <x v="0"/>
    <n v="1825"/>
    <x v="1"/>
    <s v="USD"/>
    <n v="1282798800"/>
    <n v="1284354000"/>
    <b v="0"/>
    <b v="0"/>
    <s v="music/indie rock"/>
    <n v="84"/>
    <n v="69.9972602739726"/>
    <x v="1"/>
    <x v="7"/>
  </r>
  <r>
    <n v="887"/>
    <x v="866"/>
    <s v="Multi-layered systematic knowledgebase"/>
    <n v="7800"/>
    <x v="857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x v="867"/>
    <s v="Reverse-engineered uniform knowledge user"/>
    <n v="5800"/>
    <x v="858"/>
    <x v="1"/>
    <n v="290"/>
    <x v="1"/>
    <s v="USD"/>
    <n v="1491886800"/>
    <n v="1493528400"/>
    <b v="0"/>
    <b v="0"/>
    <s v="theater/plays"/>
    <n v="209"/>
    <n v="41.979310344827589"/>
    <x v="3"/>
    <x v="3"/>
  </r>
  <r>
    <n v="889"/>
    <x v="868"/>
    <s v="Secured dynamic capacity"/>
    <n v="5600"/>
    <x v="859"/>
    <x v="1"/>
    <n v="122"/>
    <x v="1"/>
    <s v="USD"/>
    <n v="1394600400"/>
    <n v="1395205200"/>
    <b v="0"/>
    <b v="1"/>
    <s v="music/electric music"/>
    <n v="169"/>
    <n v="77.93442622950819"/>
    <x v="1"/>
    <x v="5"/>
  </r>
  <r>
    <n v="890"/>
    <x v="869"/>
    <s v="Devolved foreground throughput"/>
    <n v="134400"/>
    <x v="860"/>
    <x v="1"/>
    <n v="1470"/>
    <x v="1"/>
    <s v="USD"/>
    <n v="1561352400"/>
    <n v="1561438800"/>
    <b v="0"/>
    <b v="0"/>
    <s v="music/indie rock"/>
    <n v="115"/>
    <n v="106.01972789115646"/>
    <x v="1"/>
    <x v="7"/>
  </r>
  <r>
    <n v="891"/>
    <x v="870"/>
    <s v="Synchronized demand-driven infrastructure"/>
    <n v="3000"/>
    <x v="861"/>
    <x v="1"/>
    <n v="165"/>
    <x v="0"/>
    <s v="CAD"/>
    <n v="1322892000"/>
    <n v="1326693600"/>
    <b v="0"/>
    <b v="0"/>
    <s v="film &amp; video/documentary"/>
    <n v="258"/>
    <n v="47.018181818181816"/>
    <x v="4"/>
    <x v="4"/>
  </r>
  <r>
    <n v="892"/>
    <x v="871"/>
    <s v="Realigned discrete structure"/>
    <n v="6000"/>
    <x v="862"/>
    <x v="1"/>
    <n v="182"/>
    <x v="1"/>
    <s v="USD"/>
    <n v="1274418000"/>
    <n v="1277960400"/>
    <b v="0"/>
    <b v="0"/>
    <s v="publishing/translations"/>
    <n v="230"/>
    <n v="76.016483516483518"/>
    <x v="5"/>
    <x v="18"/>
  </r>
  <r>
    <n v="893"/>
    <x v="872"/>
    <s v="Progressive grid-enabled website"/>
    <n v="8400"/>
    <x v="863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x v="873"/>
    <s v="Organic cohesive neural-net"/>
    <n v="1700"/>
    <x v="9"/>
    <x v="1"/>
    <n v="56"/>
    <x v="4"/>
    <s v="GBP"/>
    <n v="1373518800"/>
    <n v="1376110800"/>
    <b v="0"/>
    <b v="1"/>
    <s v="film &amp; video/television"/>
    <n v="188"/>
    <n v="57.285714285714285"/>
    <x v="4"/>
    <x v="19"/>
  </r>
  <r>
    <n v="895"/>
    <x v="874"/>
    <s v="Integrated demand-driven info-mediaries"/>
    <n v="159800"/>
    <x v="611"/>
    <x v="0"/>
    <n v="107"/>
    <x v="1"/>
    <s v="USD"/>
    <n v="1517637600"/>
    <n v="1518415200"/>
    <b v="0"/>
    <b v="0"/>
    <s v="theater/plays"/>
    <n v="6"/>
    <n v="103.81308411214954"/>
    <x v="3"/>
    <x v="3"/>
  </r>
  <r>
    <n v="896"/>
    <x v="875"/>
    <s v="Reverse-engineered client-server extranet"/>
    <n v="19800"/>
    <x v="864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x v="876"/>
    <s v="Organized discrete encoding"/>
    <n v="8800"/>
    <x v="865"/>
    <x v="0"/>
    <n v="27"/>
    <x v="1"/>
    <s v="USD"/>
    <n v="1556427600"/>
    <n v="1556600400"/>
    <b v="0"/>
    <b v="0"/>
    <s v="theater/plays"/>
    <n v="27"/>
    <n v="90.259259259259252"/>
    <x v="3"/>
    <x v="3"/>
  </r>
  <r>
    <n v="898"/>
    <x v="877"/>
    <s v="Balanced regional flexibility"/>
    <n v="179100"/>
    <x v="866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x v="878"/>
    <s v="Implemented multimedia time-frame"/>
    <n v="3100"/>
    <x v="867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x v="879"/>
    <s v="Enhanced uniform service-desk"/>
    <n v="100"/>
    <x v="50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x v="868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x v="881"/>
    <s v="Integrated bifurcated software"/>
    <n v="1400"/>
    <x v="869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x v="882"/>
    <s v="Assimilated next generation instruction set"/>
    <n v="41000"/>
    <x v="870"/>
    <x v="2"/>
    <n v="14"/>
    <x v="1"/>
    <s v="USD"/>
    <n v="1336194000"/>
    <n v="1337490000"/>
    <b v="0"/>
    <b v="1"/>
    <s v="publishing/nonfiction"/>
    <n v="1"/>
    <n v="50.642857142857146"/>
    <x v="5"/>
    <x v="9"/>
  </r>
  <r>
    <n v="904"/>
    <x v="883"/>
    <s v="Digitized foreground array"/>
    <n v="6500"/>
    <x v="871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x v="884"/>
    <s v="Re-engineered clear-thinking project"/>
    <n v="7900"/>
    <x v="872"/>
    <x v="1"/>
    <n v="236"/>
    <x v="1"/>
    <s v="USD"/>
    <n v="1379566800"/>
    <n v="1379826000"/>
    <b v="0"/>
    <b v="0"/>
    <s v="theater/plays"/>
    <n v="163"/>
    <n v="54.894067796610166"/>
    <x v="3"/>
    <x v="3"/>
  </r>
  <r>
    <n v="906"/>
    <x v="885"/>
    <s v="Implemented even-keeled standardization"/>
    <n v="5500"/>
    <x v="873"/>
    <x v="1"/>
    <n v="191"/>
    <x v="1"/>
    <s v="USD"/>
    <n v="1494651600"/>
    <n v="1497762000"/>
    <b v="1"/>
    <b v="1"/>
    <s v="film &amp; video/documentary"/>
    <n v="162"/>
    <n v="46.931937172774866"/>
    <x v="4"/>
    <x v="4"/>
  </r>
  <r>
    <n v="907"/>
    <x v="886"/>
    <s v="Quality-focused asymmetric adapter"/>
    <n v="9100"/>
    <x v="874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x v="887"/>
    <s v="Networked intangible help-desk"/>
    <n v="38200"/>
    <x v="875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x v="888"/>
    <s v="Synchronized attitude-oriented frame"/>
    <n v="1800"/>
    <x v="876"/>
    <x v="1"/>
    <n v="80"/>
    <x v="0"/>
    <s v="CAD"/>
    <n v="1528088400"/>
    <n v="1530421200"/>
    <b v="0"/>
    <b v="1"/>
    <s v="theater/plays"/>
    <n v="478"/>
    <n v="107.7625"/>
    <x v="3"/>
    <x v="3"/>
  </r>
  <r>
    <n v="910"/>
    <x v="889"/>
    <s v="Proactive incremental architecture"/>
    <n v="154500"/>
    <x v="877"/>
    <x v="3"/>
    <n v="296"/>
    <x v="1"/>
    <s v="USD"/>
    <n v="1421906400"/>
    <n v="1421992800"/>
    <b v="0"/>
    <b v="0"/>
    <s v="theater/plays"/>
    <n v="19"/>
    <n v="102.07770270270271"/>
    <x v="3"/>
    <x v="3"/>
  </r>
  <r>
    <n v="911"/>
    <x v="890"/>
    <s v="Cloned responsive standardization"/>
    <n v="5800"/>
    <x v="878"/>
    <x v="1"/>
    <n v="462"/>
    <x v="1"/>
    <s v="USD"/>
    <n v="1568005200"/>
    <n v="1568178000"/>
    <b v="1"/>
    <b v="0"/>
    <s v="technology/web"/>
    <n v="198"/>
    <n v="24.976190476190474"/>
    <x v="2"/>
    <x v="2"/>
  </r>
  <r>
    <n v="912"/>
    <x v="891"/>
    <s v="Reduced bifurcated pricing structure"/>
    <n v="1800"/>
    <x v="879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x v="880"/>
    <x v="0"/>
    <n v="523"/>
    <x v="2"/>
    <s v="AUD"/>
    <n v="1557637200"/>
    <n v="1558760400"/>
    <b v="0"/>
    <b v="0"/>
    <s v="film &amp; video/drama"/>
    <n v="50"/>
    <n v="67.946462715105156"/>
    <x v="4"/>
    <x v="6"/>
  </r>
  <r>
    <n v="914"/>
    <x v="893"/>
    <s v="Diverse client-driven conglomeration"/>
    <n v="6400"/>
    <x v="881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x v="894"/>
    <s v="Configurable upward-trending solution"/>
    <n v="125900"/>
    <x v="882"/>
    <x v="1"/>
    <n v="1866"/>
    <x v="4"/>
    <s v="GBP"/>
    <n v="1503982800"/>
    <n v="1504760400"/>
    <b v="0"/>
    <b v="0"/>
    <s v="film &amp; video/television"/>
    <n v="155"/>
    <n v="105.0032154340836"/>
    <x v="4"/>
    <x v="19"/>
  </r>
  <r>
    <n v="916"/>
    <x v="895"/>
    <s v="Persistent bandwidth-monitored framework"/>
    <n v="3700"/>
    <x v="88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x v="896"/>
    <s v="Polarized discrete product"/>
    <n v="3600"/>
    <x v="884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x v="897"/>
    <s v="Seamless dynamic website"/>
    <n v="3800"/>
    <x v="885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x v="898"/>
    <s v="Extended multimedia firmware"/>
    <n v="35600"/>
    <x v="886"/>
    <x v="0"/>
    <n v="225"/>
    <x v="2"/>
    <s v="AUD"/>
    <n v="1507957200"/>
    <n v="1510725600"/>
    <b v="0"/>
    <b v="1"/>
    <s v="theater/plays"/>
    <n v="58"/>
    <n v="92.955555555555549"/>
    <x v="3"/>
    <x v="3"/>
  </r>
  <r>
    <n v="920"/>
    <x v="899"/>
    <s v="Versatile directional project"/>
    <n v="5300"/>
    <x v="887"/>
    <x v="1"/>
    <n v="255"/>
    <x v="1"/>
    <s v="USD"/>
    <n v="1549519200"/>
    <n v="1551247200"/>
    <b v="1"/>
    <b v="0"/>
    <s v="film &amp; video/animation"/>
    <n v="182"/>
    <n v="37.945098039215686"/>
    <x v="4"/>
    <x v="10"/>
  </r>
  <r>
    <n v="921"/>
    <x v="900"/>
    <s v="Profound directional knowledge user"/>
    <n v="160400"/>
    <x v="888"/>
    <x v="0"/>
    <n v="38"/>
    <x v="1"/>
    <s v="USD"/>
    <n v="1329026400"/>
    <n v="1330236000"/>
    <b v="0"/>
    <b v="0"/>
    <s v="technology/web"/>
    <n v="0"/>
    <n v="31.842105263157894"/>
    <x v="2"/>
    <x v="2"/>
  </r>
  <r>
    <n v="922"/>
    <x v="901"/>
    <s v="Ameliorated logistical capability"/>
    <n v="51400"/>
    <x v="889"/>
    <x v="1"/>
    <n v="2261"/>
    <x v="1"/>
    <s v="USD"/>
    <n v="1544335200"/>
    <n v="1545112800"/>
    <b v="0"/>
    <b v="1"/>
    <s v="music/world music"/>
    <n v="175"/>
    <n v="40"/>
    <x v="1"/>
    <x v="21"/>
  </r>
  <r>
    <n v="923"/>
    <x v="902"/>
    <s v="Sharable discrete definition"/>
    <n v="1700"/>
    <x v="890"/>
    <x v="1"/>
    <n v="40"/>
    <x v="1"/>
    <s v="USD"/>
    <n v="1279083600"/>
    <n v="1279170000"/>
    <b v="0"/>
    <b v="0"/>
    <s v="theater/plays"/>
    <n v="237"/>
    <n v="101.1"/>
    <x v="3"/>
    <x v="3"/>
  </r>
  <r>
    <n v="924"/>
    <x v="903"/>
    <s v="User-friendly next generation core"/>
    <n v="39400"/>
    <x v="891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x v="904"/>
    <s v="Profit-focused empowering system engine"/>
    <n v="3000"/>
    <x v="89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x v="905"/>
    <s v="Synchronized cohesive encoding"/>
    <n v="8700"/>
    <x v="893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x v="906"/>
    <s v="Synergistic dynamic utilization"/>
    <n v="7200"/>
    <x v="894"/>
    <x v="0"/>
    <n v="37"/>
    <x v="1"/>
    <s v="USD"/>
    <n v="1342069200"/>
    <n v="1344574800"/>
    <b v="0"/>
    <b v="0"/>
    <s v="theater/plays"/>
    <n v="45"/>
    <n v="89.21621621621621"/>
    <x v="3"/>
    <x v="3"/>
  </r>
  <r>
    <n v="928"/>
    <x v="907"/>
    <s v="Triple-buffered bi-directional model"/>
    <n v="167400"/>
    <x v="895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x v="908"/>
    <s v="Polarized tertiary function"/>
    <n v="5500"/>
    <x v="896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x v="909"/>
    <s v="Configurable fault-tolerant structure"/>
    <n v="3500"/>
    <x v="897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x v="910"/>
    <s v="Digitized 24/7 budgetary management"/>
    <n v="7900"/>
    <x v="898"/>
    <x v="0"/>
    <n v="112"/>
    <x v="1"/>
    <s v="USD"/>
    <n v="1403931600"/>
    <n v="1404104400"/>
    <b v="0"/>
    <b v="1"/>
    <s v="theater/plays"/>
    <n v="72"/>
    <n v="51.151785714285715"/>
    <x v="3"/>
    <x v="3"/>
  </r>
  <r>
    <n v="932"/>
    <x v="911"/>
    <s v="Stand-alone zero tolerance algorithm"/>
    <n v="2300"/>
    <x v="899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x v="912"/>
    <s v="Implemented tangible support"/>
    <n v="73000"/>
    <x v="900"/>
    <x v="1"/>
    <n v="1902"/>
    <x v="1"/>
    <s v="USD"/>
    <n v="1365397200"/>
    <n v="1366520400"/>
    <b v="0"/>
    <b v="0"/>
    <s v="theater/plays"/>
    <n v="239"/>
    <n v="92.016298633017882"/>
    <x v="3"/>
    <x v="3"/>
  </r>
  <r>
    <n v="934"/>
    <x v="913"/>
    <s v="Reactive radical framework"/>
    <n v="6200"/>
    <x v="901"/>
    <x v="1"/>
    <n v="105"/>
    <x v="1"/>
    <s v="USD"/>
    <n v="1456120800"/>
    <n v="1456639200"/>
    <b v="0"/>
    <b v="0"/>
    <s v="theater/plays"/>
    <n v="181"/>
    <n v="107.42857142857143"/>
    <x v="3"/>
    <x v="3"/>
  </r>
  <r>
    <n v="935"/>
    <x v="914"/>
    <s v="Object-based full-range knowledge user"/>
    <n v="6100"/>
    <x v="90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x v="591"/>
    <s v="Enhanced composite contingency"/>
    <n v="103200"/>
    <x v="903"/>
    <x v="0"/>
    <n v="21"/>
    <x v="1"/>
    <s v="USD"/>
    <n v="1563771600"/>
    <n v="1564030800"/>
    <b v="1"/>
    <b v="0"/>
    <s v="theater/plays"/>
    <n v="1"/>
    <n v="80.476190476190482"/>
    <x v="3"/>
    <x v="3"/>
  </r>
  <r>
    <n v="937"/>
    <x v="915"/>
    <s v="Cloned fresh-thinking model"/>
    <n v="171000"/>
    <x v="904"/>
    <x v="3"/>
    <n v="976"/>
    <x v="1"/>
    <s v="USD"/>
    <n v="1448517600"/>
    <n v="1449295200"/>
    <b v="0"/>
    <b v="0"/>
    <s v="film &amp; video/documentary"/>
    <n v="49"/>
    <n v="86.978483606557376"/>
    <x v="4"/>
    <x v="4"/>
  </r>
  <r>
    <n v="938"/>
    <x v="916"/>
    <s v="Total dedicated benchmark"/>
    <n v="9200"/>
    <x v="905"/>
    <x v="1"/>
    <n v="96"/>
    <x v="1"/>
    <s v="USD"/>
    <n v="1528779600"/>
    <n v="1531890000"/>
    <b v="0"/>
    <b v="1"/>
    <s v="publishing/fiction"/>
    <n v="109"/>
    <n v="105.13541666666667"/>
    <x v="5"/>
    <x v="13"/>
  </r>
  <r>
    <n v="939"/>
    <x v="917"/>
    <s v="Streamlined human-resource Graphic Interface"/>
    <n v="7800"/>
    <x v="906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x v="918"/>
    <s v="Upgradable analyzing core"/>
    <n v="9900"/>
    <x v="907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x v="919"/>
    <s v="Profound exuding pricing structure"/>
    <n v="43000"/>
    <x v="908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x v="916"/>
    <s v="Horizontal optimizing model"/>
    <n v="9600"/>
    <x v="909"/>
    <x v="0"/>
    <n v="67"/>
    <x v="2"/>
    <s v="AUD"/>
    <n v="1295935200"/>
    <n v="1296194400"/>
    <b v="0"/>
    <b v="0"/>
    <s v="theater/plays"/>
    <n v="64"/>
    <n v="92.611940298507463"/>
    <x v="3"/>
    <x v="3"/>
  </r>
  <r>
    <n v="943"/>
    <x v="920"/>
    <s v="Synchronized fault-tolerant algorithm"/>
    <n v="7500"/>
    <x v="910"/>
    <x v="1"/>
    <n v="114"/>
    <x v="1"/>
    <s v="USD"/>
    <n v="1411534800"/>
    <n v="1414558800"/>
    <b v="0"/>
    <b v="0"/>
    <s v="food/food trucks"/>
    <n v="159"/>
    <n v="104.99122807017544"/>
    <x v="0"/>
    <x v="0"/>
  </r>
  <r>
    <n v="944"/>
    <x v="921"/>
    <s v="Streamlined 5thgeneration intranet"/>
    <n v="10000"/>
    <x v="911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x v="922"/>
    <s v="Cross-group clear-thinking task-force"/>
    <n v="172000"/>
    <x v="912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x v="923"/>
    <s v="Public-key bandwidth-monitored intranet"/>
    <n v="153700"/>
    <x v="913"/>
    <x v="0"/>
    <n v="181"/>
    <x v="1"/>
    <s v="USD"/>
    <n v="1308200400"/>
    <n v="1308373200"/>
    <b v="0"/>
    <b v="0"/>
    <s v="theater/plays"/>
    <n v="9"/>
    <n v="84.187845303867405"/>
    <x v="3"/>
    <x v="3"/>
  </r>
  <r>
    <n v="947"/>
    <x v="924"/>
    <s v="Upgradable clear-thinking hardware"/>
    <n v="3600"/>
    <x v="914"/>
    <x v="0"/>
    <n v="13"/>
    <x v="1"/>
    <s v="USD"/>
    <n v="1411707600"/>
    <n v="1412312400"/>
    <b v="0"/>
    <b v="0"/>
    <s v="theater/plays"/>
    <n v="26"/>
    <n v="73.92307692307692"/>
    <x v="3"/>
    <x v="3"/>
  </r>
  <r>
    <n v="948"/>
    <x v="925"/>
    <s v="Integrated holistic paradigm"/>
    <n v="9400"/>
    <x v="915"/>
    <x v="3"/>
    <n v="160"/>
    <x v="1"/>
    <s v="USD"/>
    <n v="1418364000"/>
    <n v="1419228000"/>
    <b v="1"/>
    <b v="1"/>
    <s v="film &amp; video/documentary"/>
    <n v="62"/>
    <n v="36.987499999999997"/>
    <x v="4"/>
    <x v="4"/>
  </r>
  <r>
    <n v="949"/>
    <x v="926"/>
    <s v="Seamless clear-thinking conglomeration"/>
    <n v="5900"/>
    <x v="916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x v="927"/>
    <s v="Persistent content-based methodology"/>
    <n v="100"/>
    <x v="297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x v="917"/>
    <x v="1"/>
    <n v="1559"/>
    <x v="1"/>
    <s v="USD"/>
    <n v="1482732000"/>
    <n v="1482818400"/>
    <b v="0"/>
    <b v="1"/>
    <s v="music/rock"/>
    <n v="1096"/>
    <n v="102.02437459910199"/>
    <x v="1"/>
    <x v="1"/>
  </r>
  <r>
    <n v="952"/>
    <x v="929"/>
    <s v="Virtual multi-tasking core"/>
    <n v="145500"/>
    <x v="918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x v="930"/>
    <s v="Streamlined fault-tolerant conglomeration"/>
    <n v="3300"/>
    <x v="919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x v="920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x v="932"/>
    <s v="Function-based next generation emulation"/>
    <n v="700"/>
    <x v="921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x v="922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x v="934"/>
    <s v="Profound mission-critical function"/>
    <n v="9800"/>
    <x v="923"/>
    <x v="1"/>
    <n v="131"/>
    <x v="1"/>
    <s v="USD"/>
    <n v="1329372000"/>
    <n v="1329631200"/>
    <b v="0"/>
    <b v="0"/>
    <s v="theater/plays"/>
    <n v="126"/>
    <n v="94.916030534351151"/>
    <x v="3"/>
    <x v="3"/>
  </r>
  <r>
    <n v="958"/>
    <x v="935"/>
    <s v="De-engineered zero-defect open system"/>
    <n v="1100"/>
    <x v="924"/>
    <x v="1"/>
    <n v="112"/>
    <x v="1"/>
    <s v="USD"/>
    <n v="1277096400"/>
    <n v="1278997200"/>
    <b v="0"/>
    <b v="0"/>
    <s v="film &amp; video/animation"/>
    <n v="734"/>
    <n v="72.151785714285708"/>
    <x v="4"/>
    <x v="10"/>
  </r>
  <r>
    <n v="959"/>
    <x v="936"/>
    <s v="Operative hybrid utilization"/>
    <n v="145000"/>
    <x v="925"/>
    <x v="0"/>
    <n v="130"/>
    <x v="1"/>
    <s v="USD"/>
    <n v="1277701200"/>
    <n v="1280120400"/>
    <b v="0"/>
    <b v="0"/>
    <s v="publishing/translations"/>
    <n v="4"/>
    <n v="51.007692307692309"/>
    <x v="5"/>
    <x v="18"/>
  </r>
  <r>
    <n v="960"/>
    <x v="937"/>
    <s v="Function-based interactive matrix"/>
    <n v="5500"/>
    <x v="926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x v="938"/>
    <s v="Optimized content-based collaboration"/>
    <n v="5700"/>
    <x v="927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x v="939"/>
    <s v="User-centric cohesive policy"/>
    <n v="3600"/>
    <x v="928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x v="940"/>
    <s v="Ergonomic methodical hub"/>
    <n v="5900"/>
    <x v="929"/>
    <x v="0"/>
    <n v="114"/>
    <x v="6"/>
    <s v="EUR"/>
    <n v="1299304800"/>
    <n v="1299823200"/>
    <b v="0"/>
    <b v="1"/>
    <s v="photography/photography books"/>
    <n v="84"/>
    <n v="43.833333333333336"/>
    <x v="7"/>
    <x v="14"/>
  </r>
  <r>
    <n v="964"/>
    <x v="941"/>
    <s v="Devolved disintermediate encryption"/>
    <n v="3700"/>
    <x v="930"/>
    <x v="1"/>
    <n v="155"/>
    <x v="1"/>
    <s v="USD"/>
    <n v="1431320400"/>
    <n v="1431752400"/>
    <b v="0"/>
    <b v="0"/>
    <s v="theater/plays"/>
    <n v="355"/>
    <n v="84.92903225806451"/>
    <x v="3"/>
    <x v="3"/>
  </r>
  <r>
    <n v="965"/>
    <x v="942"/>
    <s v="Phased clear-thinking policy"/>
    <n v="2200"/>
    <x v="93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x v="411"/>
    <s v="Seamless solution-oriented capacity"/>
    <n v="1700"/>
    <x v="932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x v="943"/>
    <s v="Organized human-resource attitude"/>
    <n v="88400"/>
    <x v="933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x v="944"/>
    <s v="Open-architected disintermediate budgetary management"/>
    <n v="2400"/>
    <x v="934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x v="945"/>
    <s v="Multi-lateral radical solution"/>
    <n v="7900"/>
    <x v="935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x v="946"/>
    <s v="Inverse context-sensitive info-mediaries"/>
    <n v="94900"/>
    <x v="936"/>
    <x v="0"/>
    <n v="594"/>
    <x v="1"/>
    <s v="USD"/>
    <n v="1304917200"/>
    <n v="1305003600"/>
    <b v="0"/>
    <b v="0"/>
    <s v="theater/plays"/>
    <n v="60"/>
    <n v="97.069023569023571"/>
    <x v="3"/>
    <x v="3"/>
  </r>
  <r>
    <n v="971"/>
    <x v="947"/>
    <s v="Versatile neutral workforce"/>
    <n v="5100"/>
    <x v="937"/>
    <x v="0"/>
    <n v="24"/>
    <x v="1"/>
    <s v="USD"/>
    <n v="1381208400"/>
    <n v="1381726800"/>
    <b v="0"/>
    <b v="0"/>
    <s v="film &amp; video/television"/>
    <n v="27"/>
    <n v="58.916666666666664"/>
    <x v="4"/>
    <x v="19"/>
  </r>
  <r>
    <n v="972"/>
    <x v="948"/>
    <s v="Multi-tiered systematic knowledge user"/>
    <n v="42700"/>
    <x v="938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x v="949"/>
    <s v="Programmable multi-state algorithm"/>
    <n v="121100"/>
    <x v="939"/>
    <x v="0"/>
    <n v="252"/>
    <x v="1"/>
    <s v="USD"/>
    <n v="1291960800"/>
    <n v="1292133600"/>
    <b v="0"/>
    <b v="1"/>
    <s v="theater/plays"/>
    <n v="21"/>
    <n v="103.87301587301587"/>
    <x v="3"/>
    <x v="3"/>
  </r>
  <r>
    <n v="974"/>
    <x v="950"/>
    <s v="Multi-channeled reciprocal interface"/>
    <n v="800"/>
    <x v="940"/>
    <x v="1"/>
    <n v="32"/>
    <x v="1"/>
    <s v="USD"/>
    <n v="1368853200"/>
    <n v="1368939600"/>
    <b v="0"/>
    <b v="0"/>
    <s v="music/indie rock"/>
    <n v="373"/>
    <n v="93.46875"/>
    <x v="1"/>
    <x v="7"/>
  </r>
  <r>
    <n v="975"/>
    <x v="951"/>
    <s v="Right-sized maximized migration"/>
    <n v="5400"/>
    <x v="941"/>
    <x v="1"/>
    <n v="135"/>
    <x v="1"/>
    <s v="USD"/>
    <n v="1448776800"/>
    <n v="1452146400"/>
    <b v="0"/>
    <b v="1"/>
    <s v="theater/plays"/>
    <n v="154"/>
    <n v="61.970370370370368"/>
    <x v="3"/>
    <x v="3"/>
  </r>
  <r>
    <n v="976"/>
    <x v="952"/>
    <s v="Self-enabling value-added artificial intelligence"/>
    <n v="4000"/>
    <x v="942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x v="597"/>
    <s v="Vision-oriented interactive solution"/>
    <n v="7000"/>
    <x v="943"/>
    <x v="0"/>
    <n v="67"/>
    <x v="1"/>
    <s v="USD"/>
    <n v="1517983200"/>
    <n v="1520748000"/>
    <b v="0"/>
    <b v="0"/>
    <s v="food/food trucks"/>
    <n v="73"/>
    <n v="77.268656716417908"/>
    <x v="0"/>
    <x v="0"/>
  </r>
  <r>
    <n v="978"/>
    <x v="953"/>
    <s v="Fundamental user-facing productivity"/>
    <n v="1000"/>
    <x v="944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x v="954"/>
    <s v="Innovative well-modulated capability"/>
    <n v="60200"/>
    <x v="945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x v="955"/>
    <s v="Universal fault-tolerant orchestration"/>
    <n v="195200"/>
    <x v="946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x v="956"/>
    <s v="Grass-roots executive synergy"/>
    <n v="6700"/>
    <x v="947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x v="957"/>
    <s v="Multi-layered optimal application"/>
    <n v="7200"/>
    <x v="948"/>
    <x v="0"/>
    <n v="75"/>
    <x v="1"/>
    <s v="USD"/>
    <n v="1311051600"/>
    <n v="1311224400"/>
    <b v="0"/>
    <b v="1"/>
    <s v="film &amp; video/documentary"/>
    <n v="84"/>
    <n v="81.533333333333331"/>
    <x v="4"/>
    <x v="4"/>
  </r>
  <r>
    <n v="983"/>
    <x v="958"/>
    <s v="Business-focused full-range core"/>
    <n v="129100"/>
    <x v="949"/>
    <x v="1"/>
    <n v="2326"/>
    <x v="1"/>
    <s v="USD"/>
    <n v="1564894800"/>
    <n v="1566190800"/>
    <b v="0"/>
    <b v="0"/>
    <s v="film &amp; video/documentary"/>
    <n v="145"/>
    <n v="80.999140154772135"/>
    <x v="4"/>
    <x v="4"/>
  </r>
  <r>
    <n v="984"/>
    <x v="959"/>
    <s v="Exclusive system-worthy Graphic Interface"/>
    <n v="6500"/>
    <x v="95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x v="960"/>
    <s v="Enhanced optimal ability"/>
    <n v="170600"/>
    <x v="951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x v="961"/>
    <s v="Optional zero administration neural-net"/>
    <n v="7800"/>
    <x v="952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x v="962"/>
    <s v="Ameliorated foreground focus group"/>
    <n v="6200"/>
    <x v="953"/>
    <x v="1"/>
    <n v="480"/>
    <x v="1"/>
    <s v="USD"/>
    <n v="1493269200"/>
    <n v="1494478800"/>
    <b v="0"/>
    <b v="0"/>
    <s v="film &amp; video/documentary"/>
    <n v="216"/>
    <n v="28.002083333333335"/>
    <x v="4"/>
    <x v="4"/>
  </r>
  <r>
    <n v="988"/>
    <x v="963"/>
    <s v="Triple-buffered multi-tasking matrices"/>
    <n v="9400"/>
    <x v="802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x v="964"/>
    <s v="Versatile dedicated migration"/>
    <n v="2400"/>
    <x v="954"/>
    <x v="1"/>
    <n v="226"/>
    <x v="1"/>
    <s v="USD"/>
    <n v="1555390800"/>
    <n v="1555822800"/>
    <b v="0"/>
    <b v="0"/>
    <s v="publishing/translations"/>
    <n v="499"/>
    <n v="53.053097345132741"/>
    <x v="5"/>
    <x v="18"/>
  </r>
  <r>
    <n v="990"/>
    <x v="965"/>
    <s v="Devolved foreground customer loyalty"/>
    <n v="7800"/>
    <x v="955"/>
    <x v="0"/>
    <n v="64"/>
    <x v="1"/>
    <s v="USD"/>
    <n v="1456984800"/>
    <n v="1458882000"/>
    <b v="0"/>
    <b v="1"/>
    <s v="film &amp; video/drama"/>
    <n v="87"/>
    <n v="106.859375"/>
    <x v="4"/>
    <x v="6"/>
  </r>
  <r>
    <n v="991"/>
    <x v="509"/>
    <s v="Reduced reciprocal focus group"/>
    <n v="9800"/>
    <x v="55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x v="966"/>
    <s v="Networked global migration"/>
    <n v="3100"/>
    <x v="956"/>
    <x v="1"/>
    <n v="132"/>
    <x v="1"/>
    <s v="USD"/>
    <n v="1525669200"/>
    <n v="1526878800"/>
    <b v="0"/>
    <b v="1"/>
    <s v="film &amp; video/drama"/>
    <n v="426"/>
    <n v="100.17424242424242"/>
    <x v="4"/>
    <x v="6"/>
  </r>
  <r>
    <n v="993"/>
    <x v="967"/>
    <s v="De-engineered even-keeled definition"/>
    <n v="9800"/>
    <x v="957"/>
    <x v="3"/>
    <n v="75"/>
    <x v="6"/>
    <s v="EUR"/>
    <n v="1450936800"/>
    <n v="1452405600"/>
    <b v="0"/>
    <b v="1"/>
    <s v="photography/photography books"/>
    <n v="77"/>
    <n v="101.44"/>
    <x v="7"/>
    <x v="14"/>
  </r>
  <r>
    <n v="994"/>
    <x v="968"/>
    <s v="Implemented bi-directional flexibility"/>
    <n v="141100"/>
    <x v="958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x v="969"/>
    <s v="Vision-oriented scalable definition"/>
    <n v="97300"/>
    <x v="959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x v="970"/>
    <s v="Future-proofed upward-trending migration"/>
    <n v="6600"/>
    <x v="960"/>
    <x v="0"/>
    <n v="112"/>
    <x v="1"/>
    <s v="USD"/>
    <n v="1357106400"/>
    <n v="1359698400"/>
    <b v="0"/>
    <b v="0"/>
    <s v="theater/plays"/>
    <n v="72"/>
    <n v="42.982142857142854"/>
    <x v="3"/>
    <x v="3"/>
  </r>
  <r>
    <n v="997"/>
    <x v="971"/>
    <s v="Right-sized full-range throughput"/>
    <n v="7600"/>
    <x v="961"/>
    <x v="3"/>
    <n v="139"/>
    <x v="6"/>
    <s v="EUR"/>
    <n v="1390197600"/>
    <n v="1390629600"/>
    <b v="0"/>
    <b v="0"/>
    <s v="theater/plays"/>
    <n v="60"/>
    <n v="33.115107913669064"/>
    <x v="3"/>
    <x v="3"/>
  </r>
  <r>
    <n v="998"/>
    <x v="972"/>
    <s v="Polarized composite customer loyalty"/>
    <n v="66600"/>
    <x v="962"/>
    <x v="0"/>
    <n v="374"/>
    <x v="1"/>
    <s v="USD"/>
    <n v="1265868000"/>
    <n v="1267077600"/>
    <b v="0"/>
    <b v="1"/>
    <s v="music/indie rock"/>
    <n v="56"/>
    <n v="101.13101604278074"/>
    <x v="1"/>
    <x v="7"/>
  </r>
  <r>
    <n v="999"/>
    <x v="973"/>
    <s v="Expanded eco-centric policy"/>
    <n v="111100"/>
    <x v="963"/>
    <x v="3"/>
    <n v="1122"/>
    <x v="1"/>
    <s v="USD"/>
    <n v="1467176400"/>
    <n v="1467781200"/>
    <b v="0"/>
    <b v="0"/>
    <s v="food/food trucks"/>
    <n v="56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4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5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7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12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4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1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18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19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20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1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1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2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11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23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24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25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26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27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28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29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0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30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2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3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4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35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36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3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38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3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15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40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4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42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43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44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45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4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7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12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4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4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50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5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52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5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5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55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56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57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58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59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0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61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62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63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64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65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6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6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30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68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69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0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4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71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7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75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2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76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77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78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79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68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11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80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81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82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8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84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85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86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87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88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89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90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62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49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5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9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9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9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9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9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9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97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9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9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00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101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5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02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03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104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105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106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10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108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17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109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81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110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111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12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11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2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12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114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10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115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11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6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17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118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119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20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12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58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122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18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123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05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88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0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2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54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125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26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27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28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112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60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68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0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129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112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123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30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131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32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133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44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34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13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136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137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138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3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140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116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14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142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7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55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4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143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14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13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44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145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146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14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7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8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59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6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48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149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50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5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52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44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153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6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15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10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155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109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5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118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15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158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159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160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6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6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110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111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163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50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164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165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130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166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16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78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168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16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96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170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1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172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17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31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174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175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3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17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176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57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17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118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7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179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180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181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182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18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1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10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185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186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12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187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88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4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189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97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190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3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32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91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192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19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63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72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194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195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79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19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88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197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130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145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198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116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199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33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200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01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45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6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07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0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203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122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204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5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20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18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06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15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207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208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209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18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15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49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9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21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11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132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35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21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213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214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75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139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21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216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27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217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21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8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14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219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10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151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15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220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62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22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222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6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109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223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224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187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37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25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6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9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40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5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67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226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23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1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227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1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152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175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95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46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2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11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152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210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7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229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63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3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230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1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56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150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231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5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232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26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2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234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235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107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236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184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17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15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23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238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23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85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48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134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239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19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26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240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149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72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24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189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17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42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56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67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92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214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125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2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24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245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76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5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246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4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44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247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19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2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248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1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24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250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69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230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251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252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253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227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56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25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255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25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6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20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149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17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134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257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25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18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69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222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15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259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135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185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20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113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260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6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261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250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262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62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26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46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264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26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135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6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34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266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267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67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149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268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16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269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251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1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270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222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173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27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272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6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223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273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1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7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19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187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75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276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24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26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277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83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278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18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279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112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280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207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127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7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272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239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261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128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118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28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28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146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2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84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28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0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46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146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11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286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287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19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54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239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28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42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1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286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96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62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32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2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224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255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28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18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214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18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15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290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14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291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20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27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111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292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29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56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45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294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29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7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219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296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104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102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74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297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29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2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44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207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236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10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13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29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00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301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267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3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165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25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60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17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30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225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130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112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303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04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305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306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20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0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63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30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9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309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282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15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85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310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30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253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106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07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2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18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11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10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127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31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9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1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31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2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23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106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135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314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05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315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214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1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29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1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60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110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21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318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20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9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200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273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319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320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188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2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239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32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22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111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200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43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2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11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2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97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10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17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326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2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18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32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60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10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25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2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289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20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0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10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2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56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268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207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96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90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29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11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54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10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175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149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11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44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101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330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331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33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28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28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16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81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15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280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85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57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27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8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302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106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264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6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33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334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67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255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254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86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67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4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202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122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33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5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28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0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3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33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158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81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18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337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112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23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3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22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149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22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223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339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340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227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110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41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18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34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7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292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17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343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4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38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45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6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46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262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347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2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48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349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112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350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74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267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351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0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154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34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1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352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122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3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353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22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45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35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276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35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14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20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44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77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27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5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357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05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58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72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36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243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3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88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359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54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360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169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220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6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362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36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4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364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48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8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365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316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132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268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66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28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00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67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83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68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120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3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125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6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369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293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370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4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50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27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371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170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372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29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10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7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272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373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46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374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375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95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18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174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1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100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88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37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377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78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97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34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379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80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272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25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170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3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72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302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5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24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8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38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83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3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384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385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386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4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330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387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8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10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4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64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248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31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50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12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21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38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06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368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112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338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390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272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292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377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33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309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39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223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88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392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39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3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94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395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32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4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209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396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24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27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2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39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254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60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187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146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12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9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20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31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399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4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373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327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74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400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243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10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192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309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106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26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22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278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20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35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37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0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119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20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3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401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40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196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127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403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44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351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79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30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136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60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6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27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40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8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63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0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34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256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111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230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3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309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249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0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34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09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406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407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10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59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102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84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1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297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3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02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408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22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88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36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17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36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53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23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106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1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280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145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151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138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253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62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210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409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28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81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10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410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8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30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11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267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412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6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413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22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250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4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414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30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39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64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8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196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4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157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41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15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1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12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416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4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1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61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22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290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39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5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9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2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127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41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100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83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18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327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12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31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29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81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268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268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87FD-7EDA-47D2-8D5F-3B1D53A97FB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6AA96-EC83-4A51-AEEE-556689D6591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4:F30" firstHeaderRow="1" firstDataRow="2" firstDataCol="1" rowPageCount="2" colPageCount="1"/>
  <pivotFields count="18">
    <pivotField showAll="0"/>
    <pivotField showAll="0" sortType="ascending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>
      <items count="965">
        <item sd="0" x="0"/>
        <item sd="0" x="99"/>
        <item sd="0" x="50"/>
        <item sd="0" x="247"/>
        <item sd="0" x="443"/>
        <item sd="0" x="297"/>
        <item sd="0" x="725"/>
        <item sd="0" x="303"/>
        <item sd="0" x="169"/>
        <item sd="0" x="768"/>
        <item sd="0" x="63"/>
        <item sd="0" x="520"/>
        <item sd="0" x="509"/>
        <item sd="0" x="170"/>
        <item sd="0" x="217"/>
        <item sd="0" x="769"/>
        <item sd="0" x="474"/>
        <item sd="0" x="478"/>
        <item sd="0" x="870"/>
        <item sd="0" x="289"/>
        <item sd="0" x="183"/>
        <item sd="0" x="710"/>
        <item sd="0" x="271"/>
        <item sd="0" x="871"/>
        <item sd="0" x="640"/>
        <item sd="0" x="498"/>
        <item sd="0" x="315"/>
        <item sd="0" x="411"/>
        <item sd="0" x="253"/>
        <item sd="0" x="914"/>
        <item sd="0" x="197"/>
        <item sd="0" x="348"/>
        <item sd="0" x="324"/>
        <item sd="0" x="849"/>
        <item sd="0" x="94"/>
        <item sd="0" x="772"/>
        <item sd="0" x="290"/>
        <item sd="0" x="6"/>
        <item sd="0" x="36"/>
        <item sd="0" x="598"/>
        <item sd="0" x="354"/>
        <item sd="0" x="888"/>
        <item sd="0" x="693"/>
        <item sd="0" x="314"/>
        <item sd="0" x="66"/>
        <item sd="0" x="450"/>
        <item sd="0" x="883"/>
        <item sd="0" x="937"/>
        <item sd="0" x="804"/>
        <item sd="0" x="370"/>
        <item sd="0" x="280"/>
        <item sd="0" x="145"/>
        <item sd="0" x="566"/>
        <item sd="0" x="720"/>
        <item sd="0" x="893"/>
        <item sd="0" x="783"/>
        <item sd="0" x="307"/>
        <item sd="0" x="722"/>
        <item sd="0" x="27"/>
        <item sd="0" x="461"/>
        <item sd="0" x="488"/>
        <item sd="0" x="903"/>
        <item sd="0" x="434"/>
        <item sd="0" x="447"/>
        <item sd="0" x="516"/>
        <item sd="0" x="874"/>
        <item sd="0" x="782"/>
        <item sd="0" x="631"/>
        <item sd="0" x="363"/>
        <item sd="0" x="69"/>
        <item sd="0" x="600"/>
        <item sd="0" x="533"/>
        <item sd="0" x="268"/>
        <item sd="0" x="296"/>
        <item sd="0" x="919"/>
        <item sd="0" x="649"/>
        <item sd="0" x="418"/>
        <item sd="0" x="727"/>
        <item sd="0" x="884"/>
        <item sd="0" x="847"/>
        <item sd="0" x="855"/>
        <item sd="0" x="320"/>
        <item sd="0" x="155"/>
        <item sd="0" x="351"/>
        <item sd="0" x="857"/>
        <item sd="0" x="865"/>
        <item sd="0" x="656"/>
        <item sd="0" x="52"/>
        <item sd="0" x="102"/>
        <item sd="0" x="3"/>
        <item sd="0" x="824"/>
        <item sd="0" x="201"/>
        <item sd="0" x="718"/>
        <item sd="0" x="188"/>
        <item sd="0" x="831"/>
        <item sd="0" x="186"/>
        <item sd="0" x="817"/>
        <item sd="0" x="265"/>
        <item sd="0" x="135"/>
        <item sd="0" x="64"/>
        <item sd="0" x="343"/>
        <item sd="0" x="749"/>
        <item sd="0" x="830"/>
        <item sd="0" x="300"/>
        <item sd="0" x="612"/>
        <item sd="0" x="374"/>
        <item sd="0" x="396"/>
        <item sd="0" x="789"/>
        <item sd="0" x="852"/>
        <item sd="0" x="940"/>
        <item sd="0" x="191"/>
        <item sd="0" x="11"/>
        <item sd="0" x="445"/>
        <item sd="0" x="108"/>
        <item sd="0" x="306"/>
        <item sd="0" x="236"/>
        <item sd="0" x="952"/>
        <item sd="0" x="765"/>
        <item sd="0" x="189"/>
        <item sd="0" x="9"/>
        <item sd="0" x="312"/>
        <item sd="0" x="702"/>
        <item sd="0" x="436"/>
        <item sd="0" x="316"/>
        <item sd="0" x="504"/>
        <item sd="0" x="560"/>
        <item sd="0" x="894"/>
        <item sd="0" x="323"/>
        <item sd="0" x="489"/>
        <item sd="0" x="766"/>
        <item sd="0" x="293"/>
        <item sd="0" x="511"/>
        <item sd="0" x="352"/>
        <item sd="0" x="203"/>
        <item sd="0" x="181"/>
        <item sd="0" x="869"/>
        <item sd="0" x="232"/>
        <item sd="0" x="881"/>
        <item sd="0" x="389"/>
        <item sd="0" x="131"/>
        <item sd="0" x="906"/>
        <item sd="0" x="248"/>
        <item sd="0" x="570"/>
        <item sd="0" x="59"/>
        <item sd="0" x="897"/>
        <item sd="0" x="459"/>
        <item sd="0" x="241"/>
        <item sd="0" x="375"/>
        <item sd="0" x="72"/>
        <item sd="0" x="890"/>
        <item sd="0" x="453"/>
        <item sd="0" x="555"/>
        <item sd="0" x="311"/>
        <item sd="0" x="46"/>
        <item sd="0" x="353"/>
        <item sd="0" x="204"/>
        <item sd="0" x="773"/>
        <item sd="0" x="159"/>
        <item sd="0" x="233"/>
        <item sd="0" x="386"/>
        <item sd="0" x="758"/>
        <item sd="0" x="660"/>
        <item sd="0" x="77"/>
        <item sd="0" x="385"/>
        <item sd="0" x="793"/>
        <item sd="0" x="45"/>
        <item sd="0" x="571"/>
        <item sd="0" x="482"/>
        <item sd="0" x="961"/>
        <item sd="0" x="469"/>
        <item sd="0" x="156"/>
        <item sd="0" x="777"/>
        <item sd="0" x="926"/>
        <item sd="0" x="684"/>
        <item sd="0" x="136"/>
        <item sd="0" x="128"/>
        <item sd="0" x="74"/>
        <item sd="0" x="506"/>
        <item sd="0" x="960"/>
        <item sd="0" x="623"/>
        <item sd="0" x="340"/>
        <item sd="0" x="899"/>
        <item sd="0" x="561"/>
        <item sd="0" x="802"/>
        <item sd="0" x="803"/>
        <item sd="0" x="780"/>
        <item sd="0" x="929"/>
        <item sd="0" x="39"/>
        <item sd="0" x="719"/>
        <item sd="0" x="832"/>
        <item sd="0" x="295"/>
        <item sd="0" x="820"/>
        <item sd="0" x="372"/>
        <item sd="0" x="552"/>
        <item sd="0" x="588"/>
        <item sd="0" x="578"/>
        <item sd="0" x="943"/>
        <item sd="0" x="194"/>
        <item sd="0" x="4"/>
        <item sd="0" x="179"/>
        <item sd="0" x="273"/>
        <item sd="0" x="259"/>
        <item sd="0" x="733"/>
        <item sd="0" x="172"/>
        <item sd="0" x="54"/>
        <item sd="0" x="835"/>
        <item sd="0" x="757"/>
        <item sd="0" x="703"/>
        <item sd="0" x="675"/>
        <item sd="0" x="846"/>
        <item sd="0" x="285"/>
        <item sd="0" x="424"/>
        <item sd="0" x="134"/>
        <item sd="0" x="228"/>
        <item sd="0" x="168"/>
        <item sd="0" x="617"/>
        <item sd="0" x="439"/>
        <item sd="0" x="651"/>
        <item sd="0" x="202"/>
        <item sd="0" x="908"/>
        <item sd="0" x="12"/>
        <item sd="0" x="452"/>
        <item sd="0" x="737"/>
        <item sd="0" x="898"/>
        <item sd="0" x="377"/>
        <item sd="0" x="229"/>
        <item sd="0" x="579"/>
        <item sd="0" x="322"/>
        <item sd="0" x="607"/>
        <item sd="0" x="915"/>
        <item sd="0" x="614"/>
        <item sd="0" x="230"/>
        <item sd="0" x="415"/>
        <item sd="0" x="212"/>
        <item sd="0" x="262"/>
        <item sd="0" x="196"/>
        <item sd="0" x="810"/>
        <item sd="0" x="18"/>
        <item sd="0" x="721"/>
        <item sd="0" x="948"/>
        <item sd="0" x="58"/>
        <item sd="0" x="801"/>
        <item sd="0" x="907"/>
        <item sd="0" x="593"/>
        <item sd="0" x="742"/>
        <item sd="0" x="909"/>
        <item sd="0" x="580"/>
        <item sd="0" x="57"/>
        <item sd="0" x="682"/>
        <item sd="0" x="249"/>
        <item sd="0" x="568"/>
        <item sd="0" x="565"/>
        <item sd="0" x="514"/>
        <item sd="0" x="115"/>
        <item sd="0" x="207"/>
        <item sd="0" x="591"/>
        <item sd="0" x="117"/>
        <item sd="0" x="282"/>
        <item sd="0" x="692"/>
        <item sd="0" x="426"/>
        <item sd="0" x="313"/>
        <item sd="0" x="594"/>
        <item sd="0" x="775"/>
        <item sd="0" x="414"/>
        <item sd="0" x="85"/>
        <item sd="0" x="71"/>
        <item sd="0" x="485"/>
        <item sd="0" x="106"/>
        <item sd="0" x="199"/>
        <item sd="0" x="834"/>
        <item sd="0" x="508"/>
        <item sd="0" x="219"/>
        <item sd="0" x="925"/>
        <item sd="0" x="575"/>
        <item sd="0" x="892"/>
        <item sd="0" x="621"/>
        <item sd="0" x="752"/>
        <item sd="0" x="294"/>
        <item sd="0" x="927"/>
        <item sd="0" x="955"/>
        <item sd="0" x="576"/>
        <item sd="0" x="537"/>
        <item sd="0" x="493"/>
        <item sd="0" x="841"/>
        <item sd="0" x="495"/>
        <item sd="0" x="176"/>
        <item sd="0" x="779"/>
        <item sd="0" x="80"/>
        <item sd="0" x="674"/>
        <item sd="0" x="530"/>
        <item sd="0" x="47"/>
        <item sd="0" x="713"/>
        <item sd="0" x="519"/>
        <item sd="0" x="142"/>
        <item sd="0" x="672"/>
        <item sd="0" x="829"/>
        <item sd="0" x="643"/>
        <item sd="0" x="274"/>
        <item sd="0" x="562"/>
        <item sd="0" x="350"/>
        <item sd="0" x="667"/>
        <item sd="0" x="957"/>
        <item sd="0" x="677"/>
        <item sd="0" x="788"/>
        <item sd="0" x="792"/>
        <item sd="0" x="646"/>
        <item sd="0" x="535"/>
        <item sd="0" x="861"/>
        <item sd="0" x="921"/>
        <item sd="0" x="419"/>
        <item sd="0" x="839"/>
        <item sd="0" x="585"/>
        <item sd="0" x="548"/>
        <item sd="0" x="42"/>
        <item sd="0" x="843"/>
        <item sd="0" x="743"/>
        <item sd="0" x="302"/>
        <item sd="0" x="291"/>
        <item sd="0" x="523"/>
        <item sd="0" x="460"/>
        <item sd="0" x="924"/>
        <item sd="0" x="853"/>
        <item sd="0" x="317"/>
        <item sd="0" x="665"/>
        <item sd="0" x="934"/>
        <item sd="0" x="744"/>
        <item sd="0" x="911"/>
        <item sd="0" x="281"/>
        <item sd="0" x="673"/>
        <item sd="0" x="405"/>
        <item sd="0" x="231"/>
        <item sd="0" x="288"/>
        <item sd="0" x="666"/>
        <item sd="0" x="781"/>
        <item sd="0" x="771"/>
        <item sd="0" x="700"/>
        <item sd="0" x="254"/>
        <item sd="0" x="359"/>
        <item sd="0" x="774"/>
        <item sd="0" x="732"/>
        <item sd="0" x="941"/>
        <item sd="0" x="467"/>
        <item sd="0" x="816"/>
        <item sd="0" x="124"/>
        <item sd="0" x="931"/>
        <item sd="0" x="251"/>
        <item sd="0" x="190"/>
        <item sd="0" x="116"/>
        <item sd="0" x="935"/>
        <item sd="0" x="828"/>
        <item sd="0" x="89"/>
        <item sd="0" x="876"/>
        <item sd="0" x="944"/>
        <item sd="0" x="599"/>
        <item sd="0" x="472"/>
        <item sd="0" x="310"/>
        <item sd="0" x="442"/>
        <item sd="0" x="192"/>
        <item sd="0" x="868"/>
        <item sd="0" x="818"/>
        <item sd="0" x="275"/>
        <item sd="0" x="93"/>
        <item sd="0" x="458"/>
        <item sd="0" x="266"/>
        <item sd="0" x="161"/>
        <item sd="0" x="542"/>
        <item sd="0" x="812"/>
        <item sd="0" x="645"/>
        <item sd="0" x="466"/>
        <item sd="0" x="822"/>
        <item sd="0" x="107"/>
        <item sd="0" x="873"/>
        <item sd="0" x="885"/>
        <item sd="0" x="279"/>
        <item sd="0" x="160"/>
        <item sd="0" x="100"/>
        <item sd="0" x="137"/>
        <item sd="0" x="390"/>
        <item sd="0" x="73"/>
        <item sd="0" x="501"/>
        <item sd="0" x="833"/>
        <item sd="0" x="622"/>
        <item sd="0" x="146"/>
        <item sd="0" x="481"/>
        <item sd="0" x="272"/>
        <item sd="0" x="859"/>
        <item sd="0" x="916"/>
        <item sd="0" x="357"/>
        <item sd="0" x="123"/>
        <item sd="0" x="887"/>
        <item sd="0" x="376"/>
        <item sd="0" x="425"/>
        <item sd="0" x="104"/>
        <item sd="0" x="464"/>
        <item sd="0" x="950"/>
        <item sd="0" x="257"/>
        <item sd="0" x="563"/>
        <item sd="0" x="430"/>
        <item sd="0" x="902"/>
        <item sd="0" x="736"/>
        <item sd="0" x="227"/>
        <item sd="0" x="38"/>
        <item sd="0" x="905"/>
        <item sd="0" x="235"/>
        <item sd="0" x="240"/>
        <item sd="0" x="755"/>
        <item sd="0" x="463"/>
        <item sd="0" x="13"/>
        <item sd="0" x="420"/>
        <item sd="0" x="462"/>
        <item sd="0" x="698"/>
        <item sd="0" x="711"/>
        <item sd="0" x="101"/>
        <item sd="0" x="760"/>
        <item sd="0" x="44"/>
        <item sd="0" x="182"/>
        <item sd="0" x="701"/>
        <item sd="0" x="928"/>
        <item sd="0" x="362"/>
        <item sd="0" x="686"/>
        <item sd="0" x="270"/>
        <item sd="0" x="807"/>
        <item sd="0" x="239"/>
        <item sd="0" x="435"/>
        <item sd="0" x="438"/>
        <item sd="0" x="118"/>
        <item sd="0" x="256"/>
        <item sd="0" x="260"/>
        <item sd="0" x="863"/>
        <item sd="0" x="165"/>
        <item sd="0" x="821"/>
        <item sd="0" x="31"/>
        <item sd="0" x="437"/>
        <item sd="0" x="763"/>
        <item sd="0" x="759"/>
        <item sd="0" x="223"/>
        <item sd="0" x="16"/>
        <item sd="0" x="512"/>
        <item sd="0" x="416"/>
        <item sd="0" x="746"/>
        <item sd="0" x="551"/>
        <item sd="0" x="611"/>
        <item sd="0" x="583"/>
        <item sd="0" x="695"/>
        <item sd="0" x="729"/>
        <item sd="0" x="808"/>
        <item sd="0" x="147"/>
        <item sd="0" x="706"/>
        <item sd="0" x="625"/>
        <item sd="0" x="901"/>
        <item sd="0" x="37"/>
        <item sd="0" x="301"/>
        <item sd="0" x="56"/>
        <item sd="0" x="141"/>
        <item sd="0" x="605"/>
        <item sd="0" x="878"/>
        <item sd="0" x="689"/>
        <item sd="0" x="143"/>
        <item sd="0" x="748"/>
        <item sd="0" x="321"/>
        <item sd="0" x="480"/>
        <item sd="0" x="790"/>
        <item sd="0" x="361"/>
        <item sd="0" x="55"/>
        <item sd="0" x="330"/>
        <item sd="0" x="25"/>
        <item sd="0" x="41"/>
        <item sd="0" x="658"/>
        <item sd="0" x="947"/>
        <item sd="0" x="355"/>
        <item sd="0" x="896"/>
        <item sd="0" x="547"/>
        <item sd="0" x="910"/>
        <item sd="0" x="954"/>
        <item sd="0" x="794"/>
        <item sd="0" x="690"/>
        <item sd="0" x="596"/>
        <item sd="0" x="96"/>
        <item sd="0" x="734"/>
        <item sd="0" x="401"/>
        <item sd="0" x="298"/>
        <item sd="0" x="402"/>
        <item sd="0" x="650"/>
        <item sd="0" x="858"/>
        <item sd="0" x="393"/>
        <item sd="0" x="778"/>
        <item sd="0" x="648"/>
        <item sd="0" x="139"/>
        <item sd="0" x="371"/>
        <item sd="0" x="209"/>
        <item sd="0" x="215"/>
        <item sd="0" x="471"/>
        <item sd="0" x="678"/>
        <item sd="0" x="53"/>
        <item sd="0" x="785"/>
        <item sd="0" x="86"/>
        <item sd="0" x="923"/>
        <item sd="0" x="112"/>
        <item sd="0" x="671"/>
        <item sd="0" x="546"/>
        <item sd="0" x="823"/>
        <item sd="0" x="496"/>
        <item sd="0" x="88"/>
        <item sd="0" x="526"/>
        <item sd="0" x="409"/>
        <item sd="0" x="538"/>
        <item sd="0" x="344"/>
        <item sd="0" x="867"/>
        <item sd="0" x="111"/>
        <item sd="0" x="503"/>
        <item sd="0" x="635"/>
        <item sd="0" x="800"/>
        <item sd="0" x="308"/>
        <item sd="0" x="942"/>
        <item sd="0" x="383"/>
        <item sd="0" x="762"/>
        <item sd="0" x="517"/>
        <item sd="0" x="872"/>
        <item sd="0" x="158"/>
        <item sd="0" x="815"/>
        <item sd="0" x="589"/>
        <item sd="0" x="770"/>
        <item sd="0" x="574"/>
        <item sd="0" x="245"/>
        <item sd="0" x="930"/>
        <item sd="0" x="5"/>
        <item sd="0" x="610"/>
        <item sd="0" x="638"/>
        <item sd="0" x="284"/>
        <item sd="0" x="956"/>
        <item sd="0" x="705"/>
        <item sd="0" x="487"/>
        <item sd="0" x="626"/>
        <item sd="0" x="525"/>
        <item sd="0" x="716"/>
        <item sd="0" x="255"/>
        <item sd="0" x="164"/>
        <item sd="0" x="953"/>
        <item sd="0" x="932"/>
        <item sd="0" x="286"/>
        <item sd="0" x="724"/>
        <item sd="0" x="731"/>
        <item sd="0" x="78"/>
        <item sd="0" x="148"/>
        <item sd="0" x="49"/>
        <item sd="0" x="276"/>
        <item sd="0" x="429"/>
        <item sd="0" x="486"/>
        <item sd="0" x="358"/>
        <item sd="0" x="395"/>
        <item sd="0" x="113"/>
        <item sd="0" x="862"/>
        <item sd="0" x="10"/>
        <item sd="0" x="534"/>
        <item sd="0" x="699"/>
        <item sd="0" x="799"/>
        <item sd="0" x="691"/>
        <item sd="0" x="670"/>
        <item sd="0" x="132"/>
        <item sd="0" x="105"/>
        <item sd="0" x="34"/>
        <item sd="0" x="636"/>
        <item sd="0" x="406"/>
        <item sd="0" x="392"/>
        <item sd="0" x="545"/>
        <item sd="0" x="531"/>
        <item sd="0" x="723"/>
        <item sd="0" x="378"/>
        <item sd="0" x="726"/>
        <item sd="0" x="609"/>
        <item sd="0" x="795"/>
        <item sd="0" x="198"/>
        <item sd="0" x="879"/>
        <item sd="0" x="211"/>
        <item sd="0" x="669"/>
        <item sd="0" x="364"/>
        <item sd="0" x="65"/>
        <item sd="0" x="544"/>
        <item sd="0" x="741"/>
        <item sd="0" x="62"/>
        <item sd="0" x="30"/>
        <item sd="0" x="602"/>
        <item sd="0" x="68"/>
        <item sd="0" x="662"/>
        <item sd="0" x="277"/>
        <item sd="0" x="360"/>
        <item sd="0" x="1"/>
        <item sd="0" x="836"/>
        <item sd="0" x="75"/>
        <item sd="0" x="797"/>
        <item sd="0" x="328"/>
        <item sd="0" x="813"/>
        <item sd="0" x="243"/>
        <item sd="0" x="709"/>
        <item sd="0" x="527"/>
        <item sd="0" x="694"/>
        <item sd="0" x="7"/>
        <item sd="0" x="365"/>
        <item sd="0" x="242"/>
        <item sd="0" x="234"/>
        <item sd="0" x="431"/>
        <item sd="0" x="556"/>
        <item sd="0" x="40"/>
        <item sd="0" x="129"/>
        <item sd="0" x="23"/>
        <item sd="0" x="98"/>
        <item sd="0" x="82"/>
        <item sd="0" x="913"/>
        <item sd="0" x="417"/>
        <item sd="0" x="567"/>
        <item sd="0" x="513"/>
        <item sd="0" x="740"/>
        <item sd="0" x="661"/>
        <item sd="0" x="14"/>
        <item sd="0" x="138"/>
        <item sd="0" x="283"/>
        <item sd="0" x="624"/>
        <item sd="0" x="581"/>
        <item sd="0" x="886"/>
        <item sd="0" x="109"/>
        <item sd="0" x="326"/>
        <item sd="0" x="8"/>
        <item sd="0" x="369"/>
        <item sd="0" x="342"/>
        <item sd="0" x="827"/>
        <item sd="0" x="299"/>
        <item sd="0" x="373"/>
        <item sd="0" x="939"/>
        <item sd="0" x="258"/>
        <item sd="0" x="399"/>
        <item sd="0" x="647"/>
        <item sd="0" x="154"/>
        <item sd="0" x="477"/>
        <item sd="0" x="184"/>
        <item sd="0" x="697"/>
        <item sd="0" x="877"/>
        <item sd="0" x="19"/>
        <item sd="0" x="616"/>
        <item sd="0" x="505"/>
        <item sd="0" x="641"/>
        <item sd="0" x="851"/>
        <item sd="0" x="339"/>
        <item sd="0" x="97"/>
        <item sd="0" x="627"/>
        <item sd="0" x="122"/>
        <item sd="0" x="337"/>
        <item sd="0" x="502"/>
        <item sd="0" x="880"/>
        <item sd="0" x="922"/>
        <item sd="0" x="440"/>
        <item sd="0" x="962"/>
        <item sd="0" x="81"/>
        <item sd="0" x="840"/>
        <item sd="0" x="15"/>
        <item sd="0" x="21"/>
        <item sd="0" x="83"/>
        <item sd="0" x="166"/>
        <item sd="0" x="79"/>
        <item sd="0" x="601"/>
        <item sd="0" x="206"/>
        <item sd="0" x="329"/>
        <item sd="0" x="84"/>
        <item sd="0" x="127"/>
        <item sd="0" x="382"/>
        <item sd="0" x="532"/>
        <item sd="0" x="304"/>
        <item sd="0" x="187"/>
        <item sd="0" x="441"/>
        <item sd="0" x="484"/>
        <item sd="0" x="494"/>
        <item sd="0" x="754"/>
        <item sd="0" x="490"/>
        <item sd="0" x="422"/>
        <item sd="0" x="267"/>
        <item sd="0" x="173"/>
        <item sd="0" x="558"/>
        <item sd="0" x="708"/>
        <item sd="0" x="475"/>
        <item sd="0" x="639"/>
        <item sd="0" x="91"/>
        <item sd="0" x="26"/>
        <item sd="0" x="564"/>
        <item sd="0" x="126"/>
        <item sd="0" x="507"/>
        <item sd="0" x="745"/>
        <item sd="0" x="613"/>
        <item sd="0" x="404"/>
        <item sd="0" x="604"/>
        <item sd="0" x="912"/>
        <item sd="0" x="767"/>
        <item sd="0" x="380"/>
        <item sd="0" x="642"/>
        <item sd="0" x="529"/>
        <item sd="0" x="468"/>
        <item sd="0" x="193"/>
        <item sd="0" x="657"/>
        <item sd="0" x="936"/>
        <item sd="0" x="455"/>
        <item sd="0" x="644"/>
        <item sd="0" x="214"/>
        <item sd="0" x="633"/>
        <item sd="0" x="410"/>
        <item sd="0" x="144"/>
        <item sd="0" x="465"/>
        <item sd="0" x="572"/>
        <item sd="0" x="764"/>
        <item sd="0" x="394"/>
        <item sd="0" x="632"/>
        <item sd="0" x="327"/>
        <item sd="0" x="403"/>
        <item sd="0" x="963"/>
        <item sd="0" x="140"/>
        <item sd="0" x="427"/>
        <item sd="0" x="92"/>
        <item sd="0" x="387"/>
        <item sd="0" x="730"/>
        <item sd="0" x="333"/>
        <item sd="0" x="292"/>
        <item sd="0" x="125"/>
        <item sd="0" x="786"/>
        <item sd="0" x="400"/>
        <item sd="0" x="753"/>
        <item sd="0" x="776"/>
        <item sd="0" x="110"/>
        <item sd="0" x="958"/>
        <item sd="0" x="90"/>
        <item sd="0" x="543"/>
        <item sd="0" x="22"/>
        <item sd="0" x="704"/>
        <item sd="0" x="653"/>
        <item sd="0" x="391"/>
        <item sd="0" x="476"/>
        <item sd="0" x="809"/>
        <item sd="0" x="946"/>
        <item sd="0" x="491"/>
        <item sd="0" x="838"/>
        <item sd="0" x="844"/>
        <item sd="0" x="515"/>
        <item sd="0" x="220"/>
        <item sd="0" x="628"/>
        <item sd="0" x="341"/>
        <item sd="0" x="715"/>
        <item sd="0" x="540"/>
        <item sd="0" x="904"/>
        <item sd="0" x="263"/>
        <item sd="0" x="174"/>
        <item sd="0" x="945"/>
        <item sd="0" x="756"/>
        <item sd="0" x="630"/>
        <item sd="0" x="305"/>
        <item sd="0" x="32"/>
        <item sd="0" x="149"/>
        <item sd="0" x="121"/>
        <item sd="0" x="784"/>
        <item sd="0" x="133"/>
        <item sd="0" x="889"/>
        <item sd="0" x="153"/>
        <item sd="0" x="683"/>
        <item sd="0" x="590"/>
        <item sd="0" x="287"/>
        <item sd="0" x="618"/>
        <item sd="0" x="412"/>
        <item sd="0" x="866"/>
        <item sd="0" x="668"/>
        <item sd="0" x="347"/>
        <item sd="0" x="457"/>
        <item sd="0" x="559"/>
        <item sd="0" x="346"/>
        <item sd="0" x="76"/>
        <item sd="0" x="521"/>
        <item sd="0" x="252"/>
        <item sd="0" x="338"/>
        <item sd="0" x="679"/>
        <item sd="0" x="603"/>
        <item sd="0" x="707"/>
        <item sd="0" x="938"/>
        <item sd="0" x="167"/>
        <item sd="0" x="528"/>
        <item sd="0" x="208"/>
        <item sd="0" x="120"/>
        <item sd="0" x="152"/>
        <item sd="0" x="432"/>
        <item sd="0" x="751"/>
        <item sd="0" x="384"/>
        <item sd="0" x="918"/>
        <item sd="0" x="761"/>
        <item sd="0" x="446"/>
        <item sd="0" x="224"/>
        <item sd="0" x="573"/>
        <item sd="0" x="381"/>
        <item sd="0" x="24"/>
        <item sd="0" x="541"/>
        <item sd="0" x="805"/>
        <item sd="0" x="549"/>
        <item sd="0" x="798"/>
        <item sd="0" x="714"/>
        <item sd="0" x="492"/>
        <item sd="0" x="250"/>
        <item sd="0" x="336"/>
        <item sd="0" x="747"/>
        <item sd="0" x="854"/>
        <item sd="0" x="163"/>
        <item sd="0" x="655"/>
        <item sd="0" x="825"/>
        <item sd="0" x="119"/>
        <item sd="0" x="951"/>
        <item sd="0" x="739"/>
        <item sd="0" x="676"/>
        <item sd="0" x="334"/>
        <item sd="0" x="814"/>
        <item sd="0" x="407"/>
        <item sd="0" x="67"/>
        <item sd="0" x="659"/>
        <item sd="0" x="728"/>
        <item sd="0" x="735"/>
        <item sd="0" x="451"/>
        <item sd="0" x="712"/>
        <item sd="0" x="654"/>
        <item sd="0" x="500"/>
        <item sd="0" x="218"/>
        <item sd="0" x="933"/>
        <item sd="0" x="875"/>
        <item sd="0" x="87"/>
        <item sd="0" x="237"/>
        <item sd="0" x="331"/>
        <item sd="0" x="577"/>
        <item sd="0" x="335"/>
        <item sd="0" x="848"/>
        <item sd="0" x="620"/>
        <item sd="0" x="856"/>
        <item sd="0" x="367"/>
        <item sd="0" x="48"/>
        <item sd="0" x="717"/>
        <item sd="0" x="325"/>
        <item sd="0" x="787"/>
        <item sd="0" x="557"/>
        <item sd="0" x="17"/>
        <item sd="0" x="356"/>
        <item sd="0" x="60"/>
        <item sd="0" x="806"/>
        <item sd="0" x="28"/>
        <item sd="0" x="448"/>
        <item sd="0" x="349"/>
        <item sd="0" x="819"/>
        <item sd="0" x="185"/>
        <item sd="0" x="216"/>
        <item sd="0" x="688"/>
        <item sd="0" x="454"/>
        <item sd="0" x="845"/>
        <item sd="0" x="413"/>
        <item sd="0" x="553"/>
        <item sd="0" x="663"/>
        <item sd="0" x="2"/>
        <item sd="0" x="345"/>
        <item sd="0" x="388"/>
        <item sd="0" x="264"/>
        <item sd="0" x="51"/>
        <item sd="0" x="456"/>
        <item sd="0" x="114"/>
        <item sd="0" x="584"/>
        <item sd="0" x="20"/>
        <item sd="0" x="586"/>
        <item sd="0" x="569"/>
        <item sd="0" x="837"/>
        <item sd="0" x="278"/>
        <item sd="0" x="162"/>
        <item sd="0" x="608"/>
        <item sd="0" x="811"/>
        <item sd="0" x="29"/>
        <item sd="0" x="592"/>
        <item sd="0" x="95"/>
        <item sd="0" x="449"/>
        <item sd="0" x="959"/>
        <item sd="0" x="864"/>
        <item sd="0" x="398"/>
        <item sd="0" x="269"/>
        <item sd="0" x="860"/>
        <item sd="0" x="920"/>
        <item sd="0" x="171"/>
        <item sd="0" x="70"/>
        <item sd="0" x="619"/>
        <item sd="0" x="606"/>
        <item sd="0" x="550"/>
        <item sd="0" x="664"/>
        <item sd="0" x="917"/>
        <item sd="0" x="177"/>
        <item sd="0" x="408"/>
        <item sd="0" x="473"/>
        <item sd="0" x="318"/>
        <item sd="0" x="175"/>
        <item sd="0" x="470"/>
        <item sd="0" x="195"/>
        <item sd="0" x="536"/>
        <item sd="0" x="368"/>
        <item sd="0" x="225"/>
        <item sd="0" x="261"/>
        <item sd="0" x="226"/>
        <item sd="0" x="433"/>
        <item sd="0" x="130"/>
        <item sd="0" x="497"/>
        <item sd="0" x="738"/>
        <item sd="0" x="43"/>
        <item sd="0" x="687"/>
        <item sd="0" x="246"/>
        <item sd="0" x="397"/>
        <item sd="0" x="750"/>
        <item sd="0" x="103"/>
        <item sd="0" x="210"/>
        <item sd="0" x="238"/>
        <item sd="0" x="178"/>
        <item sd="0" x="423"/>
        <item sd="0" x="483"/>
        <item sd="0" x="634"/>
        <item sd="0" x="900"/>
        <item sd="0" x="652"/>
        <item sd="0" x="150"/>
        <item sd="0" x="587"/>
        <item sd="0" x="151"/>
        <item sd="0" x="222"/>
        <item sd="0" x="637"/>
        <item sd="0" x="428"/>
        <item sd="0" x="522"/>
        <item sd="0" x="629"/>
        <item sd="0" x="366"/>
        <item sd="0" x="539"/>
        <item sd="0" x="597"/>
        <item sd="0" x="595"/>
        <item sd="0" x="510"/>
        <item sd="0" x="696"/>
        <item sd="0" x="444"/>
        <item sd="0" x="309"/>
        <item sd="0" x="615"/>
        <item sd="0" x="524"/>
        <item sd="0" x="244"/>
        <item sd="0" x="61"/>
        <item sd="0" x="221"/>
        <item sd="0" x="681"/>
        <item sd="0" x="582"/>
        <item sd="0" x="949"/>
        <item sd="0" x="518"/>
        <item sd="0" x="35"/>
        <item sd="0" x="213"/>
        <item sd="0" x="796"/>
        <item sd="0" x="791"/>
        <item sd="0" x="33"/>
        <item sd="0" x="157"/>
        <item sd="0" x="891"/>
        <item sd="0" x="850"/>
        <item sd="0" x="200"/>
        <item sd="0" x="499"/>
        <item sd="0" x="554"/>
        <item sd="0" x="826"/>
        <item sd="0" x="842"/>
        <item sd="0" x="180"/>
        <item sd="0" x="882"/>
        <item sd="0" x="319"/>
        <item sd="0" x="895"/>
        <item sd="0" x="379"/>
        <item sd="0" x="680"/>
        <item sd="0" x="421"/>
        <item sd="0" x="479"/>
        <item sd="0" x="685"/>
        <item sd="0" x="332"/>
        <item sd="0" x="205"/>
        <item t="default" sd="0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F6FD4-5AB9-4DA4-9DB9-A8B7A9F32F63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F225C-E0BC-4679-BE64-B9B5241C43B9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K1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20">
        <item x="0"/>
        <item x="88"/>
        <item x="44"/>
        <item x="110"/>
        <item x="267"/>
        <item x="210"/>
        <item x="401"/>
        <item x="214"/>
        <item x="164"/>
        <item x="151"/>
        <item x="134"/>
        <item x="56"/>
        <item x="305"/>
        <item x="239"/>
        <item x="95"/>
        <item x="219"/>
        <item x="207"/>
        <item x="122"/>
        <item x="107"/>
        <item x="8"/>
        <item x="6"/>
        <item x="157"/>
        <item x="224"/>
        <item x="146"/>
        <item x="62"/>
        <item x="373"/>
        <item x="138"/>
        <item x="196"/>
        <item x="324"/>
        <item x="278"/>
        <item x="272"/>
        <item x="132"/>
        <item x="145"/>
        <item x="86"/>
        <item x="46"/>
        <item x="209"/>
        <item x="230"/>
        <item x="74"/>
        <item x="109"/>
        <item x="242"/>
        <item x="19"/>
        <item x="175"/>
        <item x="289"/>
        <item x="254"/>
        <item x="163"/>
        <item x="59"/>
        <item x="69"/>
        <item x="15"/>
        <item x="11"/>
        <item x="367"/>
        <item x="34"/>
        <item x="9"/>
        <item x="127"/>
        <item x="152"/>
        <item x="185"/>
        <item x="255"/>
        <item x="268"/>
        <item x="256"/>
        <item x="3"/>
        <item x="94"/>
        <item x="81"/>
        <item x="77"/>
        <item x="253"/>
        <item x="149"/>
        <item x="106"/>
        <item x="125"/>
        <item x="14"/>
        <item x="158"/>
        <item x="147"/>
        <item x="4"/>
        <item x="286"/>
        <item x="114"/>
        <item x="297"/>
        <item x="126"/>
        <item x="139"/>
        <item x="215"/>
        <item x="172"/>
        <item x="327"/>
        <item x="68"/>
        <item x="23"/>
        <item x="293"/>
        <item x="280"/>
        <item x="135"/>
        <item x="202"/>
        <item x="227"/>
        <item x="412"/>
        <item x="28"/>
        <item x="100"/>
        <item x="101"/>
        <item x="12"/>
        <item x="222"/>
        <item x="45"/>
        <item x="54"/>
        <item x="166"/>
        <item x="159"/>
        <item x="294"/>
        <item x="116"/>
        <item x="57"/>
        <item x="165"/>
        <item x="292"/>
        <item x="112"/>
        <item x="118"/>
        <item x="394"/>
        <item x="251"/>
        <item x="24"/>
        <item x="370"/>
        <item x="378"/>
        <item x="64"/>
        <item x="174"/>
        <item x="310"/>
        <item x="18"/>
        <item x="83"/>
        <item x="40"/>
        <item x="371"/>
        <item x="113"/>
        <item x="102"/>
        <item x="269"/>
        <item x="96"/>
        <item x="188"/>
        <item x="123"/>
        <item x="67"/>
        <item x="63"/>
        <item x="375"/>
        <item x="330"/>
        <item x="178"/>
        <item x="20"/>
        <item x="121"/>
        <item x="245"/>
        <item x="2"/>
        <item x="75"/>
        <item x="223"/>
        <item x="154"/>
        <item x="120"/>
        <item x="130"/>
        <item x="306"/>
        <item x="32"/>
        <item x="47"/>
        <item x="271"/>
        <item x="338"/>
        <item x="49"/>
        <item x="53"/>
        <item x="290"/>
        <item x="189"/>
        <item x="345"/>
        <item x="104"/>
        <item x="30"/>
        <item x="160"/>
        <item x="339"/>
        <item x="350"/>
        <item x="315"/>
        <item x="111"/>
        <item x="351"/>
        <item x="31"/>
        <item x="343"/>
        <item x="17"/>
        <item x="26"/>
        <item x="262"/>
        <item x="60"/>
        <item x="136"/>
        <item x="221"/>
        <item x="352"/>
        <item x="220"/>
        <item x="76"/>
        <item x="169"/>
        <item x="35"/>
        <item x="200"/>
        <item x="173"/>
        <item x="241"/>
        <item x="5"/>
        <item x="322"/>
        <item x="341"/>
        <item x="264"/>
        <item x="48"/>
        <item x="261"/>
        <item x="226"/>
        <item x="195"/>
        <item x="408"/>
        <item x="249"/>
        <item x="240"/>
        <item x="187"/>
        <item x="38"/>
        <item x="92"/>
        <item x="273"/>
        <item x="319"/>
        <item x="43"/>
        <item x="368"/>
        <item x="281"/>
        <item x="259"/>
        <item x="170"/>
        <item x="161"/>
        <item x="87"/>
        <item x="377"/>
        <item x="263"/>
        <item x="225"/>
        <item x="317"/>
        <item x="376"/>
        <item x="216"/>
        <item x="307"/>
        <item x="318"/>
        <item x="392"/>
        <item x="316"/>
        <item x="204"/>
        <item x="183"/>
        <item x="36"/>
        <item x="103"/>
        <item x="50"/>
        <item x="22"/>
        <item x="84"/>
        <item x="308"/>
        <item x="105"/>
        <item x="128"/>
        <item x="329"/>
        <item x="117"/>
        <item x="407"/>
        <item x="72"/>
        <item x="231"/>
        <item x="51"/>
        <item x="243"/>
        <item x="144"/>
        <item x="119"/>
        <item x="366"/>
        <item x="359"/>
        <item x="194"/>
        <item x="58"/>
        <item x="309"/>
        <item x="302"/>
        <item x="198"/>
        <item x="13"/>
        <item x="349"/>
        <item x="323"/>
        <item x="396"/>
        <item x="79"/>
        <item x="129"/>
        <item x="61"/>
        <item x="360"/>
        <item x="80"/>
        <item x="78"/>
        <item x="115"/>
        <item x="380"/>
        <item x="298"/>
        <item x="10"/>
        <item x="97"/>
        <item x="300"/>
        <item x="398"/>
        <item x="184"/>
        <item x="52"/>
        <item x="236"/>
        <item x="326"/>
        <item x="90"/>
        <item x="320"/>
        <item x="301"/>
        <item x="275"/>
        <item x="213"/>
        <item x="257"/>
        <item x="385"/>
        <item x="143"/>
        <item x="218"/>
        <item x="413"/>
        <item x="150"/>
        <item x="70"/>
        <item x="82"/>
        <item x="197"/>
        <item x="282"/>
        <item x="142"/>
        <item x="27"/>
        <item x="342"/>
        <item x="191"/>
        <item x="248"/>
        <item x="276"/>
        <item x="312"/>
        <item x="33"/>
        <item x="7"/>
        <item x="25"/>
        <item x="21"/>
        <item x="391"/>
        <item x="311"/>
        <item x="399"/>
        <item x="397"/>
        <item x="386"/>
        <item x="270"/>
        <item x="355"/>
        <item x="250"/>
        <item x="395"/>
        <item x="141"/>
        <item x="333"/>
        <item x="91"/>
        <item x="148"/>
        <item x="193"/>
        <item x="277"/>
        <item x="168"/>
        <item x="108"/>
        <item x="382"/>
        <item x="304"/>
        <item x="192"/>
        <item x="232"/>
        <item x="415"/>
        <item x="98"/>
        <item x="29"/>
        <item x="42"/>
        <item x="387"/>
        <item x="217"/>
        <item x="167"/>
        <item x="362"/>
        <item x="403"/>
        <item x="229"/>
        <item x="353"/>
        <item x="285"/>
        <item x="131"/>
        <item x="140"/>
        <item x="177"/>
        <item x="321"/>
        <item x="171"/>
        <item x="176"/>
        <item x="124"/>
        <item x="133"/>
        <item x="156"/>
        <item x="418"/>
        <item x="337"/>
        <item x="155"/>
        <item x="37"/>
        <item x="179"/>
        <item x="340"/>
        <item x="206"/>
        <item x="388"/>
        <item x="334"/>
        <item x="244"/>
        <item x="347"/>
        <item x="41"/>
        <item x="404"/>
        <item x="296"/>
        <item x="406"/>
        <item x="417"/>
        <item x="295"/>
        <item x="332"/>
        <item x="181"/>
        <item x="265"/>
        <item x="279"/>
        <item x="348"/>
        <item x="354"/>
        <item x="287"/>
        <item x="336"/>
        <item x="400"/>
        <item x="212"/>
        <item x="284"/>
        <item x="390"/>
        <item x="363"/>
        <item x="180"/>
        <item x="258"/>
        <item x="274"/>
        <item x="201"/>
        <item x="235"/>
        <item x="93"/>
        <item x="190"/>
        <item x="381"/>
        <item x="325"/>
        <item x="186"/>
        <item x="71"/>
        <item x="16"/>
        <item x="393"/>
        <item x="364"/>
        <item x="39"/>
        <item x="66"/>
        <item x="252"/>
        <item x="65"/>
        <item x="153"/>
        <item x="328"/>
        <item x="291"/>
        <item x="203"/>
        <item x="344"/>
        <item x="358"/>
        <item x="246"/>
        <item x="55"/>
        <item x="283"/>
        <item x="99"/>
        <item x="365"/>
        <item x="372"/>
        <item x="238"/>
        <item x="234"/>
        <item x="411"/>
        <item x="361"/>
        <item x="402"/>
        <item x="369"/>
        <item x="414"/>
        <item x="303"/>
        <item x="405"/>
        <item x="384"/>
        <item x="389"/>
        <item x="416"/>
        <item x="137"/>
        <item x="85"/>
        <item x="288"/>
        <item x="182"/>
        <item x="313"/>
        <item x="266"/>
        <item x="299"/>
        <item x="89"/>
        <item x="162"/>
        <item x="335"/>
        <item x="314"/>
        <item x="1"/>
        <item x="260"/>
        <item x="199"/>
        <item x="383"/>
        <item x="409"/>
        <item x="410"/>
        <item x="357"/>
        <item x="356"/>
        <item x="379"/>
        <item x="374"/>
        <item x="208"/>
        <item x="211"/>
        <item x="228"/>
        <item x="73"/>
        <item x="247"/>
        <item x="237"/>
        <item x="233"/>
        <item x="205"/>
        <item x="346"/>
        <item x="331"/>
        <item t="default"/>
      </items>
    </pivotField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21" hier="-1"/>
    <pageField fld="5" item="3" hier="-1"/>
  </pageFields>
  <dataFields count="1">
    <dataField name="Sum of Percent Funded" fld="14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1" zoomScale="102" zoomScaleNormal="115" workbookViewId="0">
      <selection activeCell="Q2" sqref="Q2"/>
    </sheetView>
  </sheetViews>
  <sheetFormatPr defaultColWidth="11" defaultRowHeight="15.75" x14ac:dyDescent="0.25"/>
  <cols>
    <col min="1" max="1" width="4.625" bestFit="1" customWidth="1"/>
    <col min="2" max="2" width="37.875" style="4" bestFit="1" customWidth="1"/>
    <col min="3" max="3" width="41.625" style="3" bestFit="1" customWidth="1"/>
    <col min="4" max="4" width="8.125" bestFit="1" customWidth="1"/>
    <col min="5" max="5" width="11.125" bestFit="1" customWidth="1"/>
    <col min="6" max="6" width="12" customWidth="1"/>
    <col min="7" max="7" width="18.625" bestFit="1" customWidth="1"/>
    <col min="8" max="8" width="10.375" bestFit="1" customWidth="1"/>
    <col min="9" max="9" width="11.875" bestFit="1" customWidth="1"/>
    <col min="10" max="10" width="16" bestFit="1" customWidth="1"/>
    <col min="11" max="11" width="12.625" bestFit="1" customWidth="1"/>
    <col min="12" max="12" width="13.25" bestFit="1" customWidth="1"/>
    <col min="13" max="13" width="11.875" bestFit="1" customWidth="1"/>
    <col min="14" max="14" width="29.375" bestFit="1" customWidth="1"/>
    <col min="15" max="15" width="20.625" bestFit="1" customWidth="1"/>
    <col min="16" max="16" width="22.5" bestFit="1" customWidth="1"/>
    <col min="17" max="18" width="20.625" bestFit="1" customWidth="1"/>
    <col min="19" max="19" width="35" customWidth="1"/>
    <col min="20" max="20" width="29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2033</v>
      </c>
      <c r="Q1" s="1" t="s">
        <v>2035</v>
      </c>
      <c r="R1" s="1" t="s">
        <v>2034</v>
      </c>
      <c r="S1" s="1" t="s">
        <v>2072</v>
      </c>
      <c r="T1" s="1" t="s">
        <v>2073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INT((E2/D2)*100)</f>
        <v>0</v>
      </c>
      <c r="P2">
        <v>0</v>
      </c>
      <c r="Q2" t="s">
        <v>2036</v>
      </c>
      <c r="R2" t="s">
        <v>2037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INT((E3/D3)*100)</f>
        <v>1040</v>
      </c>
      <c r="P3" s="6">
        <f>E3/G3</f>
        <v>92.151898734177209</v>
      </c>
      <c r="Q3" t="s">
        <v>2038</v>
      </c>
      <c r="R3" t="s">
        <v>2039</v>
      </c>
      <c r="S3" s="10">
        <f t="shared" ref="S3:S66" si="1">(((J3/60)/60)/24)+DATE(1970,1,1)</f>
        <v>41870.208333333336</v>
      </c>
      <c r="T3" s="10">
        <f t="shared" ref="T3:T66" si="2">(((K3/60)/60)/24)+DATE(1970,1,1)</f>
        <v>41872.208333333336</v>
      </c>
    </row>
    <row r="4" spans="1:20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</v>
      </c>
      <c r="P4" s="6">
        <f t="shared" ref="P4:P66" si="3">E4/G4</f>
        <v>100.01614035087719</v>
      </c>
      <c r="Q4" t="s">
        <v>2040</v>
      </c>
      <c r="R4" t="s">
        <v>2041</v>
      </c>
      <c r="S4" s="10">
        <f t="shared" si="1"/>
        <v>41595.25</v>
      </c>
      <c r="T4" s="10">
        <f t="shared" si="2"/>
        <v>41597.25</v>
      </c>
    </row>
    <row r="5" spans="1:20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</v>
      </c>
      <c r="P5" s="6">
        <f t="shared" si="3"/>
        <v>103.20833333333333</v>
      </c>
      <c r="Q5" t="s">
        <v>2038</v>
      </c>
      <c r="R5" t="s">
        <v>2039</v>
      </c>
      <c r="S5" s="10">
        <f t="shared" si="1"/>
        <v>43688.208333333328</v>
      </c>
      <c r="T5" s="10">
        <f t="shared" si="2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</v>
      </c>
      <c r="P6" s="6">
        <f t="shared" si="3"/>
        <v>99.339622641509436</v>
      </c>
      <c r="Q6" t="s">
        <v>2042</v>
      </c>
      <c r="R6" t="s">
        <v>2043</v>
      </c>
      <c r="S6" s="10">
        <f t="shared" si="1"/>
        <v>43485.25</v>
      </c>
      <c r="T6" s="10">
        <f t="shared" si="2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</v>
      </c>
      <c r="P7" s="6">
        <f t="shared" si="3"/>
        <v>75.833333333333329</v>
      </c>
      <c r="Q7" t="s">
        <v>2042</v>
      </c>
      <c r="R7" t="s">
        <v>2043</v>
      </c>
      <c r="S7" s="10">
        <f t="shared" si="1"/>
        <v>41149.208333333336</v>
      </c>
      <c r="T7" s="10">
        <f t="shared" si="2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</v>
      </c>
      <c r="P8" s="6">
        <f t="shared" si="3"/>
        <v>60.555555555555557</v>
      </c>
      <c r="Q8" t="s">
        <v>2044</v>
      </c>
      <c r="R8" t="s">
        <v>2045</v>
      </c>
      <c r="S8" s="10">
        <f t="shared" si="1"/>
        <v>42991.208333333328</v>
      </c>
      <c r="T8" s="10">
        <f t="shared" si="2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</v>
      </c>
      <c r="P9" s="6">
        <f t="shared" si="3"/>
        <v>64.93832599118943</v>
      </c>
      <c r="Q9" t="s">
        <v>2042</v>
      </c>
      <c r="R9" t="s">
        <v>2043</v>
      </c>
      <c r="S9" s="10">
        <f t="shared" si="1"/>
        <v>42229.208333333328</v>
      </c>
      <c r="T9" s="10">
        <f t="shared" si="2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</v>
      </c>
      <c r="P10" s="6">
        <f t="shared" si="3"/>
        <v>30.997175141242938</v>
      </c>
      <c r="Q10" t="s">
        <v>2042</v>
      </c>
      <c r="R10" t="s">
        <v>2043</v>
      </c>
      <c r="S10" s="10">
        <f t="shared" si="1"/>
        <v>40399.208333333336</v>
      </c>
      <c r="T10" s="10">
        <f t="shared" si="2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</v>
      </c>
      <c r="P11" s="6">
        <f t="shared" si="3"/>
        <v>72.909090909090907</v>
      </c>
      <c r="Q11" t="s">
        <v>2038</v>
      </c>
      <c r="R11" t="s">
        <v>2046</v>
      </c>
      <c r="S11" s="10">
        <f t="shared" si="1"/>
        <v>41536.208333333336</v>
      </c>
      <c r="T11" s="10">
        <f t="shared" si="2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</v>
      </c>
      <c r="P12" s="6">
        <f t="shared" si="3"/>
        <v>62.9</v>
      </c>
      <c r="Q12" t="s">
        <v>2044</v>
      </c>
      <c r="R12" t="s">
        <v>2047</v>
      </c>
      <c r="S12" s="10">
        <f t="shared" si="1"/>
        <v>40404.208333333336</v>
      </c>
      <c r="T12" s="10">
        <f t="shared" si="2"/>
        <v>40452.208333333336</v>
      </c>
    </row>
    <row r="13" spans="1:20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</v>
      </c>
      <c r="P13" s="6">
        <f t="shared" si="3"/>
        <v>112.22222222222223</v>
      </c>
      <c r="Q13" t="s">
        <v>2042</v>
      </c>
      <c r="R13" t="s">
        <v>2043</v>
      </c>
      <c r="S13" s="10">
        <f t="shared" si="1"/>
        <v>40442.208333333336</v>
      </c>
      <c r="T13" s="10">
        <f t="shared" si="2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</v>
      </c>
      <c r="P14" s="6">
        <f t="shared" si="3"/>
        <v>102.34545454545454</v>
      </c>
      <c r="Q14" t="s">
        <v>2044</v>
      </c>
      <c r="R14" t="s">
        <v>2047</v>
      </c>
      <c r="S14" s="10">
        <f t="shared" si="1"/>
        <v>43760.208333333328</v>
      </c>
      <c r="T14" s="10">
        <f t="shared" si="2"/>
        <v>43768.208333333328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</v>
      </c>
      <c r="P15" s="6">
        <f t="shared" si="3"/>
        <v>105.05102040816327</v>
      </c>
      <c r="Q15" t="s">
        <v>2038</v>
      </c>
      <c r="R15" t="s">
        <v>2048</v>
      </c>
      <c r="S15" s="10">
        <f t="shared" si="1"/>
        <v>42532.208333333328</v>
      </c>
      <c r="T15" s="10">
        <f t="shared" si="2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</v>
      </c>
      <c r="P16" s="6">
        <f t="shared" si="3"/>
        <v>94.144999999999996</v>
      </c>
      <c r="Q16" t="s">
        <v>2038</v>
      </c>
      <c r="R16" t="s">
        <v>2048</v>
      </c>
      <c r="S16" s="10">
        <f t="shared" si="1"/>
        <v>40974.25</v>
      </c>
      <c r="T16" s="10">
        <f t="shared" si="2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</v>
      </c>
      <c r="P17" s="6">
        <f t="shared" si="3"/>
        <v>84.986725663716811</v>
      </c>
      <c r="Q17" t="s">
        <v>2040</v>
      </c>
      <c r="R17" t="s">
        <v>2049</v>
      </c>
      <c r="S17" s="10">
        <f t="shared" si="1"/>
        <v>43809.25</v>
      </c>
      <c r="T17" s="10">
        <f t="shared" si="2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</v>
      </c>
      <c r="P18" s="6">
        <f t="shared" si="3"/>
        <v>110.41</v>
      </c>
      <c r="Q18" t="s">
        <v>2050</v>
      </c>
      <c r="R18" t="s">
        <v>2051</v>
      </c>
      <c r="S18" s="10">
        <f t="shared" si="1"/>
        <v>41661.25</v>
      </c>
      <c r="T18" s="10">
        <f t="shared" si="2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</v>
      </c>
      <c r="P19" s="6">
        <f t="shared" si="3"/>
        <v>107.96236989591674</v>
      </c>
      <c r="Q19" t="s">
        <v>2044</v>
      </c>
      <c r="R19" t="s">
        <v>2052</v>
      </c>
      <c r="S19" s="10">
        <f t="shared" si="1"/>
        <v>40555.25</v>
      </c>
      <c r="T19" s="10">
        <f t="shared" si="2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</v>
      </c>
      <c r="P20" s="6">
        <f t="shared" si="3"/>
        <v>45.103703703703701</v>
      </c>
      <c r="Q20" t="s">
        <v>2042</v>
      </c>
      <c r="R20" t="s">
        <v>2043</v>
      </c>
      <c r="S20" s="10">
        <f t="shared" si="1"/>
        <v>43351.208333333328</v>
      </c>
      <c r="T20" s="10">
        <f t="shared" si="2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</v>
      </c>
      <c r="P21" s="6">
        <f t="shared" si="3"/>
        <v>45.001483679525222</v>
      </c>
      <c r="Q21" t="s">
        <v>2042</v>
      </c>
      <c r="R21" t="s">
        <v>2043</v>
      </c>
      <c r="S21" s="10">
        <f t="shared" si="1"/>
        <v>43528.25</v>
      </c>
      <c r="T21" s="10">
        <f t="shared" si="2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</v>
      </c>
      <c r="P22" s="6">
        <f t="shared" si="3"/>
        <v>105.97134670487107</v>
      </c>
      <c r="Q22" t="s">
        <v>2044</v>
      </c>
      <c r="R22" t="s">
        <v>2047</v>
      </c>
      <c r="S22" s="10">
        <f t="shared" si="1"/>
        <v>41848.208333333336</v>
      </c>
      <c r="T22" s="10">
        <f t="shared" si="2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</v>
      </c>
      <c r="P23" s="6">
        <f t="shared" si="3"/>
        <v>69.055555555555557</v>
      </c>
      <c r="Q23" t="s">
        <v>2042</v>
      </c>
      <c r="R23" t="s">
        <v>2043</v>
      </c>
      <c r="S23" s="10">
        <f t="shared" si="1"/>
        <v>40770.208333333336</v>
      </c>
      <c r="T23" s="10">
        <f t="shared" si="2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</v>
      </c>
      <c r="P24" s="6">
        <f t="shared" si="3"/>
        <v>85.044943820224717</v>
      </c>
      <c r="Q24" t="s">
        <v>2042</v>
      </c>
      <c r="R24" t="s">
        <v>2043</v>
      </c>
      <c r="S24" s="10">
        <f t="shared" si="1"/>
        <v>43193.208333333328</v>
      </c>
      <c r="T24" s="10">
        <f t="shared" si="2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</v>
      </c>
      <c r="P25" s="6">
        <f t="shared" si="3"/>
        <v>105.22535211267606</v>
      </c>
      <c r="Q25" t="s">
        <v>2044</v>
      </c>
      <c r="R25" t="s">
        <v>2045</v>
      </c>
      <c r="S25" s="10">
        <f t="shared" si="1"/>
        <v>43510.25</v>
      </c>
      <c r="T25" s="10">
        <f t="shared" si="2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</v>
      </c>
      <c r="P26" s="6">
        <f t="shared" si="3"/>
        <v>39.003741114852225</v>
      </c>
      <c r="Q26" t="s">
        <v>2040</v>
      </c>
      <c r="R26" t="s">
        <v>2049</v>
      </c>
      <c r="S26" s="10">
        <f t="shared" si="1"/>
        <v>41811.208333333336</v>
      </c>
      <c r="T26" s="10">
        <f t="shared" si="2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</v>
      </c>
      <c r="P27" s="6">
        <f t="shared" si="3"/>
        <v>73.030674846625772</v>
      </c>
      <c r="Q27" t="s">
        <v>2053</v>
      </c>
      <c r="R27" t="s">
        <v>2054</v>
      </c>
      <c r="S27" s="10">
        <f t="shared" si="1"/>
        <v>40681.208333333336</v>
      </c>
      <c r="T27" s="10">
        <f t="shared" si="2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</v>
      </c>
      <c r="P28" s="6">
        <f t="shared" si="3"/>
        <v>35.009459459459457</v>
      </c>
      <c r="Q28" t="s">
        <v>2042</v>
      </c>
      <c r="R28" t="s">
        <v>2043</v>
      </c>
      <c r="S28" s="10">
        <f t="shared" si="1"/>
        <v>43312.208333333328</v>
      </c>
      <c r="T28" s="10">
        <f t="shared" si="2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</v>
      </c>
      <c r="P29" s="6">
        <f t="shared" si="3"/>
        <v>106.6</v>
      </c>
      <c r="Q29" t="s">
        <v>2038</v>
      </c>
      <c r="R29" t="s">
        <v>2039</v>
      </c>
      <c r="S29" s="10">
        <f t="shared" si="1"/>
        <v>42280.208333333328</v>
      </c>
      <c r="T29" s="10">
        <f t="shared" si="2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</v>
      </c>
      <c r="P30" s="6">
        <f t="shared" si="3"/>
        <v>61.997747747747745</v>
      </c>
      <c r="Q30" t="s">
        <v>2042</v>
      </c>
      <c r="R30" t="s">
        <v>2043</v>
      </c>
      <c r="S30" s="10">
        <f t="shared" si="1"/>
        <v>40218.25</v>
      </c>
      <c r="T30" s="10">
        <f t="shared" si="2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</v>
      </c>
      <c r="P31" s="6">
        <f t="shared" si="3"/>
        <v>94.000622665006233</v>
      </c>
      <c r="Q31" t="s">
        <v>2044</v>
      </c>
      <c r="R31" t="s">
        <v>2055</v>
      </c>
      <c r="S31" s="10">
        <f t="shared" si="1"/>
        <v>43301.208333333328</v>
      </c>
      <c r="T31" s="10">
        <f t="shared" si="2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</v>
      </c>
      <c r="P32" s="6">
        <f t="shared" si="3"/>
        <v>112.05426356589147</v>
      </c>
      <c r="Q32" t="s">
        <v>2044</v>
      </c>
      <c r="R32" t="s">
        <v>2052</v>
      </c>
      <c r="S32" s="10">
        <f t="shared" si="1"/>
        <v>43609.208333333328</v>
      </c>
      <c r="T32" s="10">
        <f t="shared" si="2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 s="6">
        <f t="shared" si="3"/>
        <v>48.008849557522126</v>
      </c>
      <c r="Q33" t="s">
        <v>2053</v>
      </c>
      <c r="R33" t="s">
        <v>2054</v>
      </c>
      <c r="S33" s="10">
        <f t="shared" si="1"/>
        <v>42374.25</v>
      </c>
      <c r="T33" s="10">
        <f t="shared" si="2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</v>
      </c>
      <c r="P34" s="6">
        <f t="shared" si="3"/>
        <v>38.004334633723452</v>
      </c>
      <c r="Q34" t="s">
        <v>2044</v>
      </c>
      <c r="R34" t="s">
        <v>2045</v>
      </c>
      <c r="S34" s="10">
        <f t="shared" si="1"/>
        <v>43110.25</v>
      </c>
      <c r="T34" s="10">
        <f t="shared" si="2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</v>
      </c>
      <c r="P35" s="6">
        <f t="shared" si="3"/>
        <v>35.000184535892231</v>
      </c>
      <c r="Q35" t="s">
        <v>2042</v>
      </c>
      <c r="R35" t="s">
        <v>2043</v>
      </c>
      <c r="S35" s="10">
        <f t="shared" si="1"/>
        <v>41917.208333333336</v>
      </c>
      <c r="T35" s="10">
        <f t="shared" si="2"/>
        <v>41954.25</v>
      </c>
    </row>
    <row r="36" spans="1:20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</v>
      </c>
      <c r="P36" s="6">
        <f t="shared" si="3"/>
        <v>85</v>
      </c>
      <c r="Q36" t="s">
        <v>2044</v>
      </c>
      <c r="R36" t="s">
        <v>2045</v>
      </c>
      <c r="S36" s="10">
        <f t="shared" si="1"/>
        <v>42817.208333333328</v>
      </c>
      <c r="T36" s="10">
        <f t="shared" si="2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</v>
      </c>
      <c r="P37" s="6">
        <f t="shared" si="3"/>
        <v>95.993893129770996</v>
      </c>
      <c r="Q37" t="s">
        <v>2044</v>
      </c>
      <c r="R37" t="s">
        <v>2047</v>
      </c>
      <c r="S37" s="10">
        <f t="shared" si="1"/>
        <v>43484.25</v>
      </c>
      <c r="T37" s="10">
        <f t="shared" si="2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</v>
      </c>
      <c r="P38" s="6">
        <f t="shared" si="3"/>
        <v>68.8125</v>
      </c>
      <c r="Q38" t="s">
        <v>2042</v>
      </c>
      <c r="R38" t="s">
        <v>2043</v>
      </c>
      <c r="S38" s="10">
        <f t="shared" si="1"/>
        <v>40600.25</v>
      </c>
      <c r="T38" s="10">
        <f t="shared" si="2"/>
        <v>40625.208333333336</v>
      </c>
    </row>
    <row r="39" spans="1:20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</v>
      </c>
      <c r="P39" s="6">
        <f t="shared" si="3"/>
        <v>105.97196261682242</v>
      </c>
      <c r="Q39" t="s">
        <v>2050</v>
      </c>
      <c r="R39" t="s">
        <v>2056</v>
      </c>
      <c r="S39" s="10">
        <f t="shared" si="1"/>
        <v>43744.208333333328</v>
      </c>
      <c r="T39" s="10">
        <f t="shared" si="2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</v>
      </c>
      <c r="P40" s="6">
        <f t="shared" si="3"/>
        <v>75.261194029850742</v>
      </c>
      <c r="Q40" t="s">
        <v>2057</v>
      </c>
      <c r="R40" t="s">
        <v>2058</v>
      </c>
      <c r="S40" s="10">
        <f t="shared" si="1"/>
        <v>40469.208333333336</v>
      </c>
      <c r="T40" s="10">
        <f t="shared" si="2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</v>
      </c>
      <c r="P41" s="6">
        <f t="shared" si="3"/>
        <v>57.125</v>
      </c>
      <c r="Q41" t="s">
        <v>2042</v>
      </c>
      <c r="R41" t="s">
        <v>2043</v>
      </c>
      <c r="S41" s="10">
        <f t="shared" si="1"/>
        <v>41330.25</v>
      </c>
      <c r="T41" s="10">
        <f t="shared" si="2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</v>
      </c>
      <c r="P42" s="6">
        <f t="shared" si="3"/>
        <v>75.141414141414145</v>
      </c>
      <c r="Q42" t="s">
        <v>2040</v>
      </c>
      <c r="R42" t="s">
        <v>2049</v>
      </c>
      <c r="S42" s="10">
        <f t="shared" si="1"/>
        <v>40334.208333333336</v>
      </c>
      <c r="T42" s="10">
        <f t="shared" si="2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</v>
      </c>
      <c r="P43" s="6">
        <f t="shared" si="3"/>
        <v>107.42342342342343</v>
      </c>
      <c r="Q43" t="s">
        <v>2038</v>
      </c>
      <c r="R43" t="s">
        <v>2039</v>
      </c>
      <c r="S43" s="10">
        <f t="shared" si="1"/>
        <v>41156.208333333336</v>
      </c>
      <c r="T43" s="10">
        <f t="shared" si="2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</v>
      </c>
      <c r="P44" s="6">
        <f t="shared" si="3"/>
        <v>35.995495495495497</v>
      </c>
      <c r="Q44" t="s">
        <v>2036</v>
      </c>
      <c r="R44" t="s">
        <v>2037</v>
      </c>
      <c r="S44" s="10">
        <f t="shared" si="1"/>
        <v>40728.208333333336</v>
      </c>
      <c r="T44" s="10">
        <f t="shared" si="2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</v>
      </c>
      <c r="P45" s="6">
        <f t="shared" si="3"/>
        <v>26.998873148744366</v>
      </c>
      <c r="Q45" t="s">
        <v>2050</v>
      </c>
      <c r="R45" t="s">
        <v>2059</v>
      </c>
      <c r="S45" s="10">
        <f t="shared" si="1"/>
        <v>41844.208333333336</v>
      </c>
      <c r="T45" s="10">
        <f t="shared" si="2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</v>
      </c>
      <c r="P46" s="6">
        <f t="shared" si="3"/>
        <v>107.56122448979592</v>
      </c>
      <c r="Q46" t="s">
        <v>2050</v>
      </c>
      <c r="R46" t="s">
        <v>2056</v>
      </c>
      <c r="S46" s="10">
        <f t="shared" si="1"/>
        <v>43541.208333333328</v>
      </c>
      <c r="T46" s="10">
        <f t="shared" si="2"/>
        <v>43542.208333333328</v>
      </c>
    </row>
    <row r="47" spans="1:20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</v>
      </c>
      <c r="P47" s="6">
        <f t="shared" si="3"/>
        <v>94.375</v>
      </c>
      <c r="Q47" t="s">
        <v>2042</v>
      </c>
      <c r="R47" t="s">
        <v>2043</v>
      </c>
      <c r="S47" s="10">
        <f t="shared" si="1"/>
        <v>42676.208333333328</v>
      </c>
      <c r="T47" s="10">
        <f t="shared" si="2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</v>
      </c>
      <c r="P48" s="6">
        <f t="shared" si="3"/>
        <v>46.163043478260867</v>
      </c>
      <c r="Q48" t="s">
        <v>2038</v>
      </c>
      <c r="R48" t="s">
        <v>2039</v>
      </c>
      <c r="S48" s="10">
        <f t="shared" si="1"/>
        <v>40367.208333333336</v>
      </c>
      <c r="T48" s="10">
        <f t="shared" si="2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</v>
      </c>
      <c r="P49" s="6">
        <f t="shared" si="3"/>
        <v>47.845637583892618</v>
      </c>
      <c r="Q49" t="s">
        <v>2042</v>
      </c>
      <c r="R49" t="s">
        <v>2043</v>
      </c>
      <c r="S49" s="10">
        <f t="shared" si="1"/>
        <v>41727.208333333336</v>
      </c>
      <c r="T49" s="10">
        <f t="shared" si="2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</v>
      </c>
      <c r="P50" s="6">
        <f t="shared" si="3"/>
        <v>53.007815713698065</v>
      </c>
      <c r="Q50" t="s">
        <v>2042</v>
      </c>
      <c r="R50" t="s">
        <v>2043</v>
      </c>
      <c r="S50" s="10">
        <f t="shared" si="1"/>
        <v>42180.208333333328</v>
      </c>
      <c r="T50" s="10">
        <f t="shared" si="2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</v>
      </c>
      <c r="P51" s="6">
        <f t="shared" si="3"/>
        <v>45.059405940594061</v>
      </c>
      <c r="Q51" t="s">
        <v>2038</v>
      </c>
      <c r="R51" t="s">
        <v>2039</v>
      </c>
      <c r="S51" s="10">
        <f t="shared" si="1"/>
        <v>43758.208333333328</v>
      </c>
      <c r="T51" s="10">
        <f t="shared" si="2"/>
        <v>43803.25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 s="6">
        <f t="shared" si="3"/>
        <v>2</v>
      </c>
      <c r="Q52" t="s">
        <v>2038</v>
      </c>
      <c r="R52" t="s">
        <v>2060</v>
      </c>
      <c r="S52" s="10">
        <f t="shared" si="1"/>
        <v>41487.208333333336</v>
      </c>
      <c r="T52" s="10">
        <f t="shared" si="2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</v>
      </c>
      <c r="P53" s="6">
        <f t="shared" si="3"/>
        <v>99.006816632583508</v>
      </c>
      <c r="Q53" t="s">
        <v>2040</v>
      </c>
      <c r="R53" t="s">
        <v>2049</v>
      </c>
      <c r="S53" s="10">
        <f t="shared" si="1"/>
        <v>40995.208333333336</v>
      </c>
      <c r="T53" s="10">
        <f t="shared" si="2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</v>
      </c>
      <c r="P54" s="6">
        <f t="shared" si="3"/>
        <v>32.786666666666669</v>
      </c>
      <c r="Q54" t="s">
        <v>2042</v>
      </c>
      <c r="R54" t="s">
        <v>2043</v>
      </c>
      <c r="S54" s="10">
        <f t="shared" si="1"/>
        <v>40436.208333333336</v>
      </c>
      <c r="T54" s="10">
        <f t="shared" si="2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</v>
      </c>
      <c r="P55" s="6">
        <f t="shared" si="3"/>
        <v>59.119617224880386</v>
      </c>
      <c r="Q55" t="s">
        <v>2044</v>
      </c>
      <c r="R55" t="s">
        <v>2047</v>
      </c>
      <c r="S55" s="10">
        <f t="shared" si="1"/>
        <v>41779.208333333336</v>
      </c>
      <c r="T55" s="10">
        <f t="shared" si="2"/>
        <v>41818.208333333336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</v>
      </c>
      <c r="P56" s="6">
        <f t="shared" si="3"/>
        <v>44.93333333333333</v>
      </c>
      <c r="Q56" t="s">
        <v>2040</v>
      </c>
      <c r="R56" t="s">
        <v>2049</v>
      </c>
      <c r="S56" s="10">
        <f t="shared" si="1"/>
        <v>43170.25</v>
      </c>
      <c r="T56" s="10">
        <f t="shared" si="2"/>
        <v>43176.208333333328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</v>
      </c>
      <c r="P57" s="6">
        <f t="shared" si="3"/>
        <v>89.664122137404576</v>
      </c>
      <c r="Q57" t="s">
        <v>2038</v>
      </c>
      <c r="R57" t="s">
        <v>2061</v>
      </c>
      <c r="S57" s="10">
        <f t="shared" si="1"/>
        <v>43311.208333333328</v>
      </c>
      <c r="T57" s="10">
        <f t="shared" si="2"/>
        <v>43316.208333333328</v>
      </c>
    </row>
    <row r="58" spans="1:20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</v>
      </c>
      <c r="P58" s="6">
        <f t="shared" si="3"/>
        <v>70.079268292682926</v>
      </c>
      <c r="Q58" t="s">
        <v>2040</v>
      </c>
      <c r="R58" t="s">
        <v>2049</v>
      </c>
      <c r="S58" s="10">
        <f t="shared" si="1"/>
        <v>42014.25</v>
      </c>
      <c r="T58" s="10">
        <f t="shared" si="2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</v>
      </c>
      <c r="P59" s="6">
        <f t="shared" si="3"/>
        <v>31.059701492537314</v>
      </c>
      <c r="Q59" t="s">
        <v>2053</v>
      </c>
      <c r="R59" t="s">
        <v>2054</v>
      </c>
      <c r="S59" s="10">
        <f t="shared" si="1"/>
        <v>42979.208333333328</v>
      </c>
      <c r="T59" s="10">
        <f t="shared" si="2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</v>
      </c>
      <c r="P60" s="6">
        <f t="shared" si="3"/>
        <v>29.061611374407583</v>
      </c>
      <c r="Q60" t="s">
        <v>2042</v>
      </c>
      <c r="R60" t="s">
        <v>2043</v>
      </c>
      <c r="S60" s="10">
        <f t="shared" si="1"/>
        <v>42268.208333333328</v>
      </c>
      <c r="T60" s="10">
        <f t="shared" si="2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</v>
      </c>
      <c r="P61" s="6">
        <f t="shared" si="3"/>
        <v>30.0859375</v>
      </c>
      <c r="Q61" t="s">
        <v>2042</v>
      </c>
      <c r="R61" t="s">
        <v>2043</v>
      </c>
      <c r="S61" s="10">
        <f t="shared" si="1"/>
        <v>42898.208333333328</v>
      </c>
      <c r="T61" s="10">
        <f t="shared" si="2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</v>
      </c>
      <c r="P62" s="6">
        <f t="shared" si="3"/>
        <v>84.998125000000002</v>
      </c>
      <c r="Q62" t="s">
        <v>2042</v>
      </c>
      <c r="R62" t="s">
        <v>2043</v>
      </c>
      <c r="S62" s="10">
        <f t="shared" si="1"/>
        <v>41107.208333333336</v>
      </c>
      <c r="T62" s="10">
        <f t="shared" si="2"/>
        <v>41110.208333333336</v>
      </c>
    </row>
    <row r="63" spans="1:20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</v>
      </c>
      <c r="P63" s="6">
        <f t="shared" si="3"/>
        <v>82.001775410563695</v>
      </c>
      <c r="Q63" t="s">
        <v>2042</v>
      </c>
      <c r="R63" t="s">
        <v>2043</v>
      </c>
      <c r="S63" s="10">
        <f t="shared" si="1"/>
        <v>40595.25</v>
      </c>
      <c r="T63" s="10">
        <f t="shared" si="2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</v>
      </c>
      <c r="P64" s="6">
        <f t="shared" si="3"/>
        <v>58.040160642570278</v>
      </c>
      <c r="Q64" t="s">
        <v>2040</v>
      </c>
      <c r="R64" t="s">
        <v>2041</v>
      </c>
      <c r="S64" s="10">
        <f t="shared" si="1"/>
        <v>42160.208333333328</v>
      </c>
      <c r="T64" s="10">
        <f t="shared" si="2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</v>
      </c>
      <c r="P65" s="6">
        <f t="shared" si="3"/>
        <v>111.4</v>
      </c>
      <c r="Q65" t="s">
        <v>2042</v>
      </c>
      <c r="R65" t="s">
        <v>2043</v>
      </c>
      <c r="S65" s="10">
        <f t="shared" si="1"/>
        <v>42853.208333333328</v>
      </c>
      <c r="T65" s="10">
        <f t="shared" si="2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</v>
      </c>
      <c r="P66" s="6">
        <f t="shared" si="3"/>
        <v>71.94736842105263</v>
      </c>
      <c r="Q66" t="s">
        <v>2040</v>
      </c>
      <c r="R66" t="s">
        <v>2041</v>
      </c>
      <c r="S66" s="10">
        <f t="shared" si="1"/>
        <v>43283.208333333328</v>
      </c>
      <c r="T66" s="10">
        <f t="shared" si="2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INT((E67/D67)*100)</f>
        <v>236</v>
      </c>
      <c r="P67" s="6">
        <f t="shared" ref="P67:P130" si="5">E67/G67</f>
        <v>61.038135593220339</v>
      </c>
      <c r="Q67" t="s">
        <v>2042</v>
      </c>
      <c r="R67" t="s">
        <v>2043</v>
      </c>
      <c r="S67" s="10">
        <f t="shared" ref="S67:S130" si="6">(((J67/60)/60)/24)+DATE(1970,1,1)</f>
        <v>40570.25</v>
      </c>
      <c r="T67" s="10">
        <f t="shared" ref="T67:T130" si="7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</v>
      </c>
      <c r="P68" s="6">
        <f t="shared" si="5"/>
        <v>108.91666666666667</v>
      </c>
      <c r="Q68" t="s">
        <v>2042</v>
      </c>
      <c r="R68" t="s">
        <v>2043</v>
      </c>
      <c r="S68" s="10">
        <f t="shared" si="6"/>
        <v>42102.208333333328</v>
      </c>
      <c r="T68" s="10">
        <f t="shared" si="7"/>
        <v>42107.208333333328</v>
      </c>
    </row>
    <row r="69" spans="1:20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</v>
      </c>
      <c r="P69" s="6">
        <f t="shared" si="5"/>
        <v>29.001722017220171</v>
      </c>
      <c r="Q69" t="s">
        <v>2040</v>
      </c>
      <c r="R69" t="s">
        <v>2049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</v>
      </c>
      <c r="P70" s="6">
        <f t="shared" si="5"/>
        <v>58.975609756097562</v>
      </c>
      <c r="Q70" t="s">
        <v>2042</v>
      </c>
      <c r="R70" t="s">
        <v>2043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</v>
      </c>
      <c r="P71" s="6">
        <f t="shared" si="5"/>
        <v>111.82352941176471</v>
      </c>
      <c r="Q71" t="s">
        <v>2042</v>
      </c>
      <c r="R71" t="s">
        <v>2043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123</v>
      </c>
      <c r="P72" s="6">
        <f t="shared" si="5"/>
        <v>63.995555555555555</v>
      </c>
      <c r="Q72" t="s">
        <v>2042</v>
      </c>
      <c r="R72" t="s">
        <v>2043</v>
      </c>
      <c r="S72" s="10">
        <f t="shared" si="6"/>
        <v>40484.208333333336</v>
      </c>
      <c r="T72" s="10">
        <f t="shared" si="7"/>
        <v>40533.25</v>
      </c>
    </row>
    <row r="73" spans="1:20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</v>
      </c>
      <c r="P73" s="6">
        <f t="shared" si="5"/>
        <v>85.315789473684205</v>
      </c>
      <c r="Q73" t="s">
        <v>2042</v>
      </c>
      <c r="R73" t="s">
        <v>2043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</v>
      </c>
      <c r="P74" s="6">
        <f t="shared" si="5"/>
        <v>74.481481481481481</v>
      </c>
      <c r="Q74" t="s">
        <v>2044</v>
      </c>
      <c r="R74" t="s">
        <v>2052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660</v>
      </c>
      <c r="P75" s="6">
        <f t="shared" si="5"/>
        <v>105.14772727272727</v>
      </c>
      <c r="Q75" t="s">
        <v>2038</v>
      </c>
      <c r="R75" t="s">
        <v>2061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</v>
      </c>
      <c r="P76" s="6">
        <f t="shared" si="5"/>
        <v>56.188235294117646</v>
      </c>
      <c r="Q76" t="s">
        <v>2038</v>
      </c>
      <c r="R76" t="s">
        <v>2060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150</v>
      </c>
      <c r="P77" s="6">
        <f t="shared" si="5"/>
        <v>85.917647058823533</v>
      </c>
      <c r="Q77" t="s">
        <v>2057</v>
      </c>
      <c r="R77" t="s">
        <v>2058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</v>
      </c>
      <c r="P78" s="6">
        <f t="shared" si="5"/>
        <v>57.00296912114014</v>
      </c>
      <c r="Q78" t="s">
        <v>2042</v>
      </c>
      <c r="R78" t="s">
        <v>2043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46</v>
      </c>
      <c r="P79" s="6">
        <f t="shared" si="5"/>
        <v>79.642857142857139</v>
      </c>
      <c r="Q79" t="s">
        <v>2044</v>
      </c>
      <c r="R79" t="s">
        <v>2052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300</v>
      </c>
      <c r="P80" s="6">
        <f t="shared" si="5"/>
        <v>41.018181818181816</v>
      </c>
      <c r="Q80" t="s">
        <v>2050</v>
      </c>
      <c r="R80" t="s">
        <v>2062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69</v>
      </c>
      <c r="P81" s="6">
        <f t="shared" si="5"/>
        <v>48.004773269689736</v>
      </c>
      <c r="Q81" t="s">
        <v>2042</v>
      </c>
      <c r="R81" t="s">
        <v>2043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</v>
      </c>
      <c r="P82" s="6">
        <f t="shared" si="5"/>
        <v>55.212598425196852</v>
      </c>
      <c r="Q82" t="s">
        <v>2053</v>
      </c>
      <c r="R82" t="s">
        <v>2054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</v>
      </c>
      <c r="P83" s="6">
        <f t="shared" si="5"/>
        <v>92.109489051094897</v>
      </c>
      <c r="Q83" t="s">
        <v>2038</v>
      </c>
      <c r="R83" t="s">
        <v>2039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</v>
      </c>
      <c r="P84" s="6">
        <f t="shared" si="5"/>
        <v>83.183333333333337</v>
      </c>
      <c r="Q84" t="s">
        <v>2053</v>
      </c>
      <c r="R84" t="s">
        <v>2054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37</v>
      </c>
      <c r="P85" s="6">
        <f t="shared" si="5"/>
        <v>39.996000000000002</v>
      </c>
      <c r="Q85" t="s">
        <v>2038</v>
      </c>
      <c r="R85" t="s">
        <v>2046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</v>
      </c>
      <c r="P86" s="6">
        <f t="shared" si="5"/>
        <v>111.1336898395722</v>
      </c>
      <c r="Q86" t="s">
        <v>2040</v>
      </c>
      <c r="R86" t="s">
        <v>2049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</v>
      </c>
      <c r="P87" s="6">
        <f t="shared" si="5"/>
        <v>90.563380281690144</v>
      </c>
      <c r="Q87" t="s">
        <v>2038</v>
      </c>
      <c r="R87" t="s">
        <v>2048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167</v>
      </c>
      <c r="P88" s="6">
        <f t="shared" si="5"/>
        <v>61.108374384236456</v>
      </c>
      <c r="Q88" t="s">
        <v>2042</v>
      </c>
      <c r="R88" t="s">
        <v>2043</v>
      </c>
      <c r="S88" s="10">
        <f t="shared" si="6"/>
        <v>42128.208333333328</v>
      </c>
      <c r="T88" s="10">
        <f t="shared" si="7"/>
        <v>42141.208333333328</v>
      </c>
    </row>
    <row r="89" spans="1:20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61</v>
      </c>
      <c r="P89" s="6">
        <f t="shared" si="5"/>
        <v>83.022941970310384</v>
      </c>
      <c r="Q89" t="s">
        <v>2038</v>
      </c>
      <c r="R89" t="s">
        <v>2039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260</v>
      </c>
      <c r="P90" s="6">
        <f t="shared" si="5"/>
        <v>110.76106194690266</v>
      </c>
      <c r="Q90" t="s">
        <v>2050</v>
      </c>
      <c r="R90" t="s">
        <v>2062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</v>
      </c>
      <c r="P91" s="6">
        <f t="shared" si="5"/>
        <v>89.458333333333329</v>
      </c>
      <c r="Q91" t="s">
        <v>2042</v>
      </c>
      <c r="R91" t="s">
        <v>2043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78</v>
      </c>
      <c r="P92" s="6">
        <f t="shared" si="5"/>
        <v>57.849056603773583</v>
      </c>
      <c r="Q92" t="s">
        <v>2042</v>
      </c>
      <c r="R92" t="s">
        <v>2043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</v>
      </c>
      <c r="P93" s="6">
        <f t="shared" si="5"/>
        <v>109.99705449189985</v>
      </c>
      <c r="Q93" t="s">
        <v>2050</v>
      </c>
      <c r="R93" t="s">
        <v>2062</v>
      </c>
      <c r="S93" s="10">
        <f t="shared" si="6"/>
        <v>42588.208333333328</v>
      </c>
      <c r="T93" s="10">
        <f t="shared" si="7"/>
        <v>42616.208333333328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258</v>
      </c>
      <c r="P94" s="6">
        <f t="shared" si="5"/>
        <v>103.96586345381526</v>
      </c>
      <c r="Q94" t="s">
        <v>2053</v>
      </c>
      <c r="R94" t="s">
        <v>2054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60</v>
      </c>
      <c r="P95" s="6">
        <f t="shared" si="5"/>
        <v>107.99508196721311</v>
      </c>
      <c r="Q95" t="s">
        <v>2042</v>
      </c>
      <c r="R95" t="s">
        <v>2043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303</v>
      </c>
      <c r="P96" s="6">
        <f t="shared" si="5"/>
        <v>48.927777777777777</v>
      </c>
      <c r="Q96" t="s">
        <v>2040</v>
      </c>
      <c r="R96" t="s">
        <v>2041</v>
      </c>
      <c r="S96" s="10">
        <f t="shared" si="6"/>
        <v>43562.208333333328</v>
      </c>
      <c r="T96" s="10">
        <f t="shared" si="7"/>
        <v>43573.208333333328</v>
      </c>
    </row>
    <row r="97" spans="1:20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113</v>
      </c>
      <c r="P97" s="6">
        <f t="shared" si="5"/>
        <v>37.666666666666664</v>
      </c>
      <c r="Q97" t="s">
        <v>2044</v>
      </c>
      <c r="R97" t="s">
        <v>2045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</v>
      </c>
      <c r="P98" s="6">
        <f t="shared" si="5"/>
        <v>64.999141999141997</v>
      </c>
      <c r="Q98" t="s">
        <v>2042</v>
      </c>
      <c r="R98" t="s">
        <v>2043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926</v>
      </c>
      <c r="P99" s="6">
        <f t="shared" si="5"/>
        <v>106.61061946902655</v>
      </c>
      <c r="Q99" t="s">
        <v>2036</v>
      </c>
      <c r="R99" t="s">
        <v>2037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33</v>
      </c>
      <c r="P100" s="6">
        <f t="shared" si="5"/>
        <v>27.009016393442622</v>
      </c>
      <c r="Q100" t="s">
        <v>2053</v>
      </c>
      <c r="R100" t="s">
        <v>2054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196</v>
      </c>
      <c r="P101" s="6">
        <f t="shared" si="5"/>
        <v>91.16463414634147</v>
      </c>
      <c r="Q101" t="s">
        <v>2042</v>
      </c>
      <c r="R101" t="s">
        <v>2043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 s="6">
        <f t="shared" si="5"/>
        <v>1</v>
      </c>
      <c r="Q102" t="s">
        <v>2042</v>
      </c>
      <c r="R102" t="s">
        <v>2043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</v>
      </c>
      <c r="P103" s="6">
        <f t="shared" si="5"/>
        <v>56.054878048780488</v>
      </c>
      <c r="Q103" t="s">
        <v>2038</v>
      </c>
      <c r="R103" t="s">
        <v>2046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281</v>
      </c>
      <c r="P104" s="6">
        <f t="shared" si="5"/>
        <v>31.017857142857142</v>
      </c>
      <c r="Q104" t="s">
        <v>2040</v>
      </c>
      <c r="R104" t="s">
        <v>2049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24</v>
      </c>
      <c r="P105" s="6">
        <f t="shared" si="5"/>
        <v>66.513513513513516</v>
      </c>
      <c r="Q105" t="s">
        <v>2038</v>
      </c>
      <c r="R105" t="s">
        <v>2046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</v>
      </c>
      <c r="P106" s="6">
        <f t="shared" si="5"/>
        <v>89.005216484089729</v>
      </c>
      <c r="Q106" t="s">
        <v>2038</v>
      </c>
      <c r="R106" t="s">
        <v>2048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144</v>
      </c>
      <c r="P107" s="6">
        <f t="shared" si="5"/>
        <v>103.46315789473684</v>
      </c>
      <c r="Q107" t="s">
        <v>2040</v>
      </c>
      <c r="R107" t="s">
        <v>2041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</v>
      </c>
      <c r="P108" s="6">
        <f t="shared" si="5"/>
        <v>95.278911564625844</v>
      </c>
      <c r="Q108" t="s">
        <v>2042</v>
      </c>
      <c r="R108" t="s">
        <v>2043</v>
      </c>
      <c r="S108" s="10">
        <f t="shared" si="6"/>
        <v>43716.208333333328</v>
      </c>
      <c r="T108" s="10">
        <f t="shared" si="7"/>
        <v>43721.208333333328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</v>
      </c>
      <c r="P109" s="6">
        <f t="shared" si="5"/>
        <v>75.895348837209298</v>
      </c>
      <c r="Q109" t="s">
        <v>2042</v>
      </c>
      <c r="R109" t="s">
        <v>2043</v>
      </c>
      <c r="S109" s="10">
        <f t="shared" si="6"/>
        <v>43213.208333333328</v>
      </c>
      <c r="T109" s="10">
        <f t="shared" si="7"/>
        <v>43230.208333333328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</v>
      </c>
      <c r="P110" s="6">
        <f t="shared" si="5"/>
        <v>107.57831325301204</v>
      </c>
      <c r="Q110" t="s">
        <v>2044</v>
      </c>
      <c r="R110" t="s">
        <v>2045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</v>
      </c>
      <c r="P111" s="6">
        <f t="shared" si="5"/>
        <v>51.31666666666667</v>
      </c>
      <c r="Q111" t="s">
        <v>2044</v>
      </c>
      <c r="R111" t="s">
        <v>2063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14</v>
      </c>
      <c r="P112" s="6">
        <f t="shared" si="5"/>
        <v>71.983108108108112</v>
      </c>
      <c r="Q112" t="s">
        <v>2036</v>
      </c>
      <c r="R112" t="s">
        <v>2037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119</v>
      </c>
      <c r="P113" s="6">
        <f t="shared" si="5"/>
        <v>108.95414201183432</v>
      </c>
      <c r="Q113" t="s">
        <v>2050</v>
      </c>
      <c r="R113" t="s">
        <v>2059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268</v>
      </c>
      <c r="P114" s="6">
        <f t="shared" si="5"/>
        <v>35</v>
      </c>
      <c r="Q114" t="s">
        <v>2040</v>
      </c>
      <c r="R114" t="s">
        <v>2041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376</v>
      </c>
      <c r="P115" s="6">
        <f t="shared" si="5"/>
        <v>94.938931297709928</v>
      </c>
      <c r="Q115" t="s">
        <v>2036</v>
      </c>
      <c r="R115" t="s">
        <v>2037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</v>
      </c>
      <c r="P116" s="6">
        <f t="shared" si="5"/>
        <v>109.65079365079364</v>
      </c>
      <c r="Q116" t="s">
        <v>2040</v>
      </c>
      <c r="R116" t="s">
        <v>2049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</v>
      </c>
      <c r="P117" s="6">
        <f t="shared" si="5"/>
        <v>44.001815980629537</v>
      </c>
      <c r="Q117" t="s">
        <v>2050</v>
      </c>
      <c r="R117" t="s">
        <v>2056</v>
      </c>
      <c r="S117" s="10">
        <f t="shared" si="6"/>
        <v>43056.25</v>
      </c>
      <c r="T117" s="10">
        <f t="shared" si="7"/>
        <v>43091.25</v>
      </c>
    </row>
    <row r="118" spans="1:20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 s="6">
        <f t="shared" si="5"/>
        <v>86.794520547945211</v>
      </c>
      <c r="Q118" t="s">
        <v>2042</v>
      </c>
      <c r="R118" t="s">
        <v>2043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173</v>
      </c>
      <c r="P119" s="6">
        <f t="shared" si="5"/>
        <v>30.992727272727272</v>
      </c>
      <c r="Q119" t="s">
        <v>2044</v>
      </c>
      <c r="R119" t="s">
        <v>2063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117</v>
      </c>
      <c r="P120" s="6">
        <f t="shared" si="5"/>
        <v>94.791044776119406</v>
      </c>
      <c r="Q120" t="s">
        <v>2057</v>
      </c>
      <c r="R120" t="s">
        <v>2058</v>
      </c>
      <c r="S120" s="10">
        <f t="shared" si="6"/>
        <v>41665.25</v>
      </c>
      <c r="T120" s="10">
        <f t="shared" si="7"/>
        <v>41671.25</v>
      </c>
    </row>
    <row r="121" spans="1:20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214</v>
      </c>
      <c r="P121" s="6">
        <f t="shared" si="5"/>
        <v>69.79220779220779</v>
      </c>
      <c r="Q121" t="s">
        <v>2044</v>
      </c>
      <c r="R121" t="s">
        <v>2045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</v>
      </c>
      <c r="P122" s="6">
        <f t="shared" si="5"/>
        <v>63.003367003367003</v>
      </c>
      <c r="Q122" t="s">
        <v>2053</v>
      </c>
      <c r="R122" t="s">
        <v>2064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</v>
      </c>
      <c r="P123" s="6">
        <f t="shared" si="5"/>
        <v>110.0343300110742</v>
      </c>
      <c r="Q123" t="s">
        <v>2053</v>
      </c>
      <c r="R123" t="s">
        <v>2054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</v>
      </c>
      <c r="P124" s="6">
        <f t="shared" si="5"/>
        <v>25.997933274284026</v>
      </c>
      <c r="Q124" t="s">
        <v>2050</v>
      </c>
      <c r="R124" t="s">
        <v>2056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18</v>
      </c>
      <c r="P125" s="6">
        <f t="shared" si="5"/>
        <v>49.987915407854985</v>
      </c>
      <c r="Q125" t="s">
        <v>2042</v>
      </c>
      <c r="R125" t="s">
        <v>2043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367</v>
      </c>
      <c r="P126" s="6">
        <f t="shared" si="5"/>
        <v>101.72340425531915</v>
      </c>
      <c r="Q126" t="s">
        <v>2057</v>
      </c>
      <c r="R126" t="s">
        <v>2058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159</v>
      </c>
      <c r="P127" s="6">
        <f t="shared" si="5"/>
        <v>47.083333333333336</v>
      </c>
      <c r="Q127" t="s">
        <v>2042</v>
      </c>
      <c r="R127" t="s">
        <v>2043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38</v>
      </c>
      <c r="P128" s="6">
        <f t="shared" si="5"/>
        <v>89.944444444444443</v>
      </c>
      <c r="Q128" t="s">
        <v>2042</v>
      </c>
      <c r="R128" t="s">
        <v>2043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</v>
      </c>
      <c r="P129" s="6">
        <f t="shared" si="5"/>
        <v>78.96875</v>
      </c>
      <c r="Q129" t="s">
        <v>2042</v>
      </c>
      <c r="R129" t="s">
        <v>2043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</v>
      </c>
      <c r="P130" s="6">
        <f t="shared" si="5"/>
        <v>80.067669172932327</v>
      </c>
      <c r="Q130" t="s">
        <v>2038</v>
      </c>
      <c r="R130" t="s">
        <v>2039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INT((E131/D131)*100)</f>
        <v>3</v>
      </c>
      <c r="P131" s="6">
        <f t="shared" ref="P131:P194" si="9">E131/G131</f>
        <v>86.472727272727269</v>
      </c>
      <c r="Q131" t="s">
        <v>2036</v>
      </c>
      <c r="R131" t="s">
        <v>2037</v>
      </c>
      <c r="S131" s="10">
        <f t="shared" ref="S131:S194" si="10">(((J131/60)/60)/24)+DATE(1970,1,1)</f>
        <v>42038.25</v>
      </c>
      <c r="T131" s="10">
        <f t="shared" ref="T131:T194" si="11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</v>
      </c>
      <c r="P132" s="6">
        <f t="shared" si="9"/>
        <v>28.001876172607879</v>
      </c>
      <c r="Q132" t="s">
        <v>2044</v>
      </c>
      <c r="R132" t="s">
        <v>2047</v>
      </c>
      <c r="S132" s="10">
        <f t="shared" si="10"/>
        <v>40842.208333333336</v>
      </c>
      <c r="T132" s="10">
        <f t="shared" si="11"/>
        <v>40858.25</v>
      </c>
    </row>
    <row r="133" spans="1:20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</v>
      </c>
      <c r="P133" s="6">
        <f t="shared" si="9"/>
        <v>67.996725337699544</v>
      </c>
      <c r="Q133" t="s">
        <v>2040</v>
      </c>
      <c r="R133" t="s">
        <v>2041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</v>
      </c>
      <c r="P134" s="6">
        <f t="shared" si="9"/>
        <v>43.078651685393261</v>
      </c>
      <c r="Q134" t="s">
        <v>2042</v>
      </c>
      <c r="R134" t="s">
        <v>2043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</v>
      </c>
      <c r="P135" s="6">
        <f t="shared" si="9"/>
        <v>87.95597484276729</v>
      </c>
      <c r="Q135" t="s">
        <v>2038</v>
      </c>
      <c r="R135" t="s">
        <v>2065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</v>
      </c>
      <c r="P136" s="6">
        <f t="shared" si="9"/>
        <v>94.987234042553197</v>
      </c>
      <c r="Q136" t="s">
        <v>2044</v>
      </c>
      <c r="R136" t="s">
        <v>2045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</v>
      </c>
      <c r="P137" s="6">
        <f t="shared" si="9"/>
        <v>46.905982905982903</v>
      </c>
      <c r="Q137" t="s">
        <v>2042</v>
      </c>
      <c r="R137" t="s">
        <v>2043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</v>
      </c>
      <c r="P138" s="6">
        <f t="shared" si="9"/>
        <v>46.913793103448278</v>
      </c>
      <c r="Q138" t="s">
        <v>2044</v>
      </c>
      <c r="R138" t="s">
        <v>2047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</v>
      </c>
      <c r="P139" s="6">
        <f t="shared" si="9"/>
        <v>94.24</v>
      </c>
      <c r="Q139" t="s">
        <v>2050</v>
      </c>
      <c r="R139" t="s">
        <v>2051</v>
      </c>
      <c r="S139" s="10">
        <f t="shared" si="10"/>
        <v>40457.208333333336</v>
      </c>
      <c r="T139" s="10">
        <f t="shared" si="11"/>
        <v>40463.208333333336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 s="6">
        <f t="shared" si="9"/>
        <v>80.139130434782615</v>
      </c>
      <c r="Q140" t="s">
        <v>2053</v>
      </c>
      <c r="R140" t="s">
        <v>2064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</v>
      </c>
      <c r="P141" s="6">
        <f t="shared" si="9"/>
        <v>59.036809815950917</v>
      </c>
      <c r="Q141" t="s">
        <v>2040</v>
      </c>
      <c r="R141" t="s">
        <v>2049</v>
      </c>
      <c r="S141" s="10">
        <f t="shared" si="10"/>
        <v>42115.208333333328</v>
      </c>
      <c r="T141" s="10">
        <f t="shared" si="11"/>
        <v>42131.208333333328</v>
      </c>
    </row>
    <row r="142" spans="1:20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</v>
      </c>
      <c r="P142" s="6">
        <f t="shared" si="9"/>
        <v>65.989247311827953</v>
      </c>
      <c r="Q142" t="s">
        <v>2044</v>
      </c>
      <c r="R142" t="s">
        <v>2045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</v>
      </c>
      <c r="P143" s="6">
        <f t="shared" si="9"/>
        <v>60.992530345471522</v>
      </c>
      <c r="Q143" t="s">
        <v>2040</v>
      </c>
      <c r="R143" t="s">
        <v>2041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</v>
      </c>
      <c r="P144" s="6">
        <f t="shared" si="9"/>
        <v>98.307692307692307</v>
      </c>
      <c r="Q144" t="s">
        <v>2040</v>
      </c>
      <c r="R144" t="s">
        <v>2041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</v>
      </c>
      <c r="P145" s="6">
        <f t="shared" si="9"/>
        <v>104.6</v>
      </c>
      <c r="Q145" t="s">
        <v>2038</v>
      </c>
      <c r="R145" t="s">
        <v>2048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</v>
      </c>
      <c r="P146" s="6">
        <f t="shared" si="9"/>
        <v>86.066666666666663</v>
      </c>
      <c r="Q146" t="s">
        <v>2042</v>
      </c>
      <c r="R146" t="s">
        <v>2043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</v>
      </c>
      <c r="P147" s="6">
        <f t="shared" si="9"/>
        <v>76.989583333333329</v>
      </c>
      <c r="Q147" t="s">
        <v>2040</v>
      </c>
      <c r="R147" t="s">
        <v>2049</v>
      </c>
      <c r="S147" s="10">
        <f t="shared" si="10"/>
        <v>41889.208333333336</v>
      </c>
      <c r="T147" s="10">
        <f t="shared" si="11"/>
        <v>41894.208333333336</v>
      </c>
    </row>
    <row r="148" spans="1:20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</v>
      </c>
      <c r="P148" s="6">
        <f t="shared" si="9"/>
        <v>29.764705882352942</v>
      </c>
      <c r="Q148" t="s">
        <v>2042</v>
      </c>
      <c r="R148" t="s">
        <v>2043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</v>
      </c>
      <c r="P149" s="6">
        <f t="shared" si="9"/>
        <v>46.91959798994975</v>
      </c>
      <c r="Q149" t="s">
        <v>2042</v>
      </c>
      <c r="R149" t="s">
        <v>2043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</v>
      </c>
      <c r="P150" s="6">
        <f t="shared" si="9"/>
        <v>105.18691588785046</v>
      </c>
      <c r="Q150" t="s">
        <v>2040</v>
      </c>
      <c r="R150" t="s">
        <v>2049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</v>
      </c>
      <c r="P151" s="6">
        <f t="shared" si="9"/>
        <v>69.907692307692301</v>
      </c>
      <c r="Q151" t="s">
        <v>2038</v>
      </c>
      <c r="R151" t="s">
        <v>2048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 s="6">
        <f t="shared" si="9"/>
        <v>1</v>
      </c>
      <c r="Q152" t="s">
        <v>2038</v>
      </c>
      <c r="R152" t="s">
        <v>2039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</v>
      </c>
      <c r="P153" s="6">
        <f t="shared" si="9"/>
        <v>60.011588275391958</v>
      </c>
      <c r="Q153" t="s">
        <v>2038</v>
      </c>
      <c r="R153" t="s">
        <v>2046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</v>
      </c>
      <c r="P154" s="6">
        <f t="shared" si="9"/>
        <v>52.006220379146917</v>
      </c>
      <c r="Q154" t="s">
        <v>2038</v>
      </c>
      <c r="R154" t="s">
        <v>2048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</v>
      </c>
      <c r="P155" s="6">
        <f t="shared" si="9"/>
        <v>31.000176025347649</v>
      </c>
      <c r="Q155" t="s">
        <v>2042</v>
      </c>
      <c r="R155" t="s">
        <v>2043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</v>
      </c>
      <c r="P156" s="6">
        <f t="shared" si="9"/>
        <v>95.042492917847028</v>
      </c>
      <c r="Q156" t="s">
        <v>2038</v>
      </c>
      <c r="R156" t="s">
        <v>2048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</v>
      </c>
      <c r="P157" s="6">
        <f t="shared" si="9"/>
        <v>75.968174204355108</v>
      </c>
      <c r="Q157" t="s">
        <v>2042</v>
      </c>
      <c r="R157" t="s">
        <v>2043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</v>
      </c>
      <c r="P158" s="6">
        <f t="shared" si="9"/>
        <v>71.013192612137203</v>
      </c>
      <c r="Q158" t="s">
        <v>2038</v>
      </c>
      <c r="R158" t="s">
        <v>2039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</v>
      </c>
      <c r="P159" s="6">
        <f t="shared" si="9"/>
        <v>73.733333333333334</v>
      </c>
      <c r="Q159" t="s">
        <v>2057</v>
      </c>
      <c r="R159" t="s">
        <v>2058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</v>
      </c>
      <c r="P160" s="6">
        <f t="shared" si="9"/>
        <v>113.17073170731707</v>
      </c>
      <c r="Q160" t="s">
        <v>2038</v>
      </c>
      <c r="R160" t="s">
        <v>2039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</v>
      </c>
      <c r="P161" s="6">
        <f t="shared" si="9"/>
        <v>105.00933552992861</v>
      </c>
      <c r="Q161" t="s">
        <v>2042</v>
      </c>
      <c r="R161" t="s">
        <v>2043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</v>
      </c>
      <c r="P162" s="6">
        <f t="shared" si="9"/>
        <v>79.176829268292678</v>
      </c>
      <c r="Q162" t="s">
        <v>2040</v>
      </c>
      <c r="R162" t="s">
        <v>2049</v>
      </c>
      <c r="S162" s="10">
        <f t="shared" si="10"/>
        <v>43582.208333333328</v>
      </c>
      <c r="T162" s="10">
        <f t="shared" si="11"/>
        <v>43598.208333333328</v>
      </c>
    </row>
    <row r="163" spans="1:20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</v>
      </c>
      <c r="P163" s="6">
        <f t="shared" si="9"/>
        <v>57.333333333333336</v>
      </c>
      <c r="Q163" t="s">
        <v>2040</v>
      </c>
      <c r="R163" t="s">
        <v>2041</v>
      </c>
      <c r="S163" s="10">
        <f t="shared" si="10"/>
        <v>42270.208333333328</v>
      </c>
      <c r="T163" s="10">
        <f t="shared" si="11"/>
        <v>42276.208333333328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</v>
      </c>
      <c r="P164" s="6">
        <f t="shared" si="9"/>
        <v>58.178343949044589</v>
      </c>
      <c r="Q164" t="s">
        <v>2038</v>
      </c>
      <c r="R164" t="s">
        <v>2039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</v>
      </c>
      <c r="P165" s="6">
        <f t="shared" si="9"/>
        <v>36.032520325203251</v>
      </c>
      <c r="Q165" t="s">
        <v>2057</v>
      </c>
      <c r="R165" t="s">
        <v>2058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</v>
      </c>
      <c r="P166" s="6">
        <f t="shared" si="9"/>
        <v>107.99068767908309</v>
      </c>
      <c r="Q166" t="s">
        <v>2042</v>
      </c>
      <c r="R166" t="s">
        <v>2043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</v>
      </c>
      <c r="P167" s="6">
        <f t="shared" si="9"/>
        <v>44.005985634477256</v>
      </c>
      <c r="Q167" t="s">
        <v>2040</v>
      </c>
      <c r="R167" t="s">
        <v>2041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</v>
      </c>
      <c r="P168" s="6">
        <f t="shared" si="9"/>
        <v>55.077868852459019</v>
      </c>
      <c r="Q168" t="s">
        <v>2057</v>
      </c>
      <c r="R168" t="s">
        <v>2058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</v>
      </c>
      <c r="P169" s="6">
        <f t="shared" si="9"/>
        <v>74</v>
      </c>
      <c r="Q169" t="s">
        <v>2042</v>
      </c>
      <c r="R169" t="s">
        <v>2043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</v>
      </c>
      <c r="P170" s="6">
        <f t="shared" si="9"/>
        <v>41.996858638743454</v>
      </c>
      <c r="Q170" t="s">
        <v>2038</v>
      </c>
      <c r="R170" t="s">
        <v>2048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</v>
      </c>
      <c r="P171" s="6">
        <f t="shared" si="9"/>
        <v>77.988161010260455</v>
      </c>
      <c r="Q171" t="s">
        <v>2044</v>
      </c>
      <c r="R171" t="s">
        <v>2055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</v>
      </c>
      <c r="P172" s="6">
        <f t="shared" si="9"/>
        <v>82.507462686567166</v>
      </c>
      <c r="Q172" t="s">
        <v>2038</v>
      </c>
      <c r="R172" t="s">
        <v>2048</v>
      </c>
      <c r="S172" s="10">
        <f t="shared" si="10"/>
        <v>42950.208333333328</v>
      </c>
      <c r="T172" s="10">
        <f t="shared" si="11"/>
        <v>42957.208333333328</v>
      </c>
    </row>
    <row r="173" spans="1:20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</v>
      </c>
      <c r="P173" s="6">
        <f t="shared" si="9"/>
        <v>104.2</v>
      </c>
      <c r="Q173" t="s">
        <v>2050</v>
      </c>
      <c r="R173" t="s">
        <v>2062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</v>
      </c>
      <c r="P174" s="6">
        <f t="shared" si="9"/>
        <v>25.5</v>
      </c>
      <c r="Q174" t="s">
        <v>2044</v>
      </c>
      <c r="R174" t="s">
        <v>2045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</v>
      </c>
      <c r="P175" s="6">
        <f t="shared" si="9"/>
        <v>100.98334401024984</v>
      </c>
      <c r="Q175" t="s">
        <v>2042</v>
      </c>
      <c r="R175" t="s">
        <v>2043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</v>
      </c>
      <c r="P176" s="6">
        <f t="shared" si="9"/>
        <v>111.83333333333333</v>
      </c>
      <c r="Q176" t="s">
        <v>2040</v>
      </c>
      <c r="R176" t="s">
        <v>2049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</v>
      </c>
      <c r="P177" s="6">
        <f t="shared" si="9"/>
        <v>41.999115044247787</v>
      </c>
      <c r="Q177" t="s">
        <v>2042</v>
      </c>
      <c r="R177" t="s">
        <v>2043</v>
      </c>
      <c r="S177" s="10">
        <f t="shared" si="10"/>
        <v>42613.208333333328</v>
      </c>
      <c r="T177" s="10">
        <f t="shared" si="11"/>
        <v>42632.208333333328</v>
      </c>
    </row>
    <row r="178" spans="1:20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</v>
      </c>
      <c r="P178" s="6">
        <f t="shared" si="9"/>
        <v>110.05115089514067</v>
      </c>
      <c r="Q178" t="s">
        <v>2042</v>
      </c>
      <c r="R178" t="s">
        <v>2043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</v>
      </c>
      <c r="P179" s="6">
        <f t="shared" si="9"/>
        <v>58.997079225994888</v>
      </c>
      <c r="Q179" t="s">
        <v>2042</v>
      </c>
      <c r="R179" t="s">
        <v>2043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</v>
      </c>
      <c r="P180" s="6">
        <f t="shared" si="9"/>
        <v>32.985714285714288</v>
      </c>
      <c r="Q180" t="s">
        <v>2036</v>
      </c>
      <c r="R180" t="s">
        <v>2037</v>
      </c>
      <c r="S180" s="10">
        <f t="shared" si="10"/>
        <v>42999.208333333328</v>
      </c>
      <c r="T180" s="10">
        <f t="shared" si="11"/>
        <v>43008.208333333328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</v>
      </c>
      <c r="P181" s="6">
        <f t="shared" si="9"/>
        <v>45.005654509471306</v>
      </c>
      <c r="Q181" t="s">
        <v>2042</v>
      </c>
      <c r="R181" t="s">
        <v>2043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</v>
      </c>
      <c r="P182" s="6">
        <f t="shared" si="9"/>
        <v>81.98196487897485</v>
      </c>
      <c r="Q182" t="s">
        <v>2040</v>
      </c>
      <c r="R182" t="s">
        <v>2049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</v>
      </c>
      <c r="P183" s="6">
        <f t="shared" si="9"/>
        <v>39.080882352941174</v>
      </c>
      <c r="Q183" t="s">
        <v>2040</v>
      </c>
      <c r="R183" t="s">
        <v>2041</v>
      </c>
      <c r="S183" s="10">
        <f t="shared" si="10"/>
        <v>43012.208333333328</v>
      </c>
      <c r="T183" s="10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</v>
      </c>
      <c r="P184" s="6">
        <f t="shared" si="9"/>
        <v>58.996383363471971</v>
      </c>
      <c r="Q184" t="s">
        <v>2042</v>
      </c>
      <c r="R184" t="s">
        <v>2043</v>
      </c>
      <c r="S184" s="10">
        <f t="shared" si="10"/>
        <v>43631.208333333328</v>
      </c>
      <c r="T184" s="10">
        <f t="shared" si="11"/>
        <v>43647.208333333328</v>
      </c>
    </row>
    <row r="185" spans="1:20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</v>
      </c>
      <c r="P185" s="6">
        <f t="shared" si="9"/>
        <v>40.988372093023258</v>
      </c>
      <c r="Q185" t="s">
        <v>2038</v>
      </c>
      <c r="R185" t="s">
        <v>2039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</v>
      </c>
      <c r="P186" s="6">
        <f t="shared" si="9"/>
        <v>31.029411764705884</v>
      </c>
      <c r="Q186" t="s">
        <v>2042</v>
      </c>
      <c r="R186" t="s">
        <v>2043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</v>
      </c>
      <c r="P187" s="6">
        <f t="shared" si="9"/>
        <v>37.789473684210527</v>
      </c>
      <c r="Q187" t="s">
        <v>2044</v>
      </c>
      <c r="R187" t="s">
        <v>2063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</v>
      </c>
      <c r="P188" s="6">
        <f t="shared" si="9"/>
        <v>32.006772009029348</v>
      </c>
      <c r="Q188" t="s">
        <v>2042</v>
      </c>
      <c r="R188" t="s">
        <v>2043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</v>
      </c>
      <c r="P189" s="6">
        <f t="shared" si="9"/>
        <v>95.966712898751737</v>
      </c>
      <c r="Q189" t="s">
        <v>2044</v>
      </c>
      <c r="R189" t="s">
        <v>2055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</v>
      </c>
      <c r="P190" s="6">
        <f t="shared" si="9"/>
        <v>75</v>
      </c>
      <c r="Q190" t="s">
        <v>2042</v>
      </c>
      <c r="R190" t="s">
        <v>2043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</v>
      </c>
      <c r="P191" s="6">
        <f t="shared" si="9"/>
        <v>102.0498866213152</v>
      </c>
      <c r="Q191" t="s">
        <v>2042</v>
      </c>
      <c r="R191" t="s">
        <v>2043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</v>
      </c>
      <c r="P192" s="6">
        <f t="shared" si="9"/>
        <v>105.75</v>
      </c>
      <c r="Q192" t="s">
        <v>2042</v>
      </c>
      <c r="R192" t="s">
        <v>2043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</v>
      </c>
      <c r="P193" s="6">
        <f t="shared" si="9"/>
        <v>37.069767441860463</v>
      </c>
      <c r="Q193" t="s">
        <v>2042</v>
      </c>
      <c r="R193" t="s">
        <v>2043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</v>
      </c>
      <c r="P194" s="6">
        <f t="shared" si="9"/>
        <v>35.049382716049379</v>
      </c>
      <c r="Q194" t="s">
        <v>2038</v>
      </c>
      <c r="R194" t="s">
        <v>2039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INT((E195/D195)*100)</f>
        <v>45</v>
      </c>
      <c r="P195" s="6">
        <f t="shared" ref="P195:P258" si="13">E195/G195</f>
        <v>46.338461538461537</v>
      </c>
      <c r="Q195" t="s">
        <v>2038</v>
      </c>
      <c r="R195" t="s">
        <v>2048</v>
      </c>
      <c r="S195" s="10">
        <f t="shared" ref="S195:S258" si="14">(((J195/60)/60)/24)+DATE(1970,1,1)</f>
        <v>43198.208333333328</v>
      </c>
      <c r="T195" s="10">
        <f t="shared" ref="T195:T258" si="15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122</v>
      </c>
      <c r="P196" s="6">
        <f t="shared" si="13"/>
        <v>69.174603174603178</v>
      </c>
      <c r="Q196" t="s">
        <v>2038</v>
      </c>
      <c r="R196" t="s">
        <v>2060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361</v>
      </c>
      <c r="P197" s="6">
        <f t="shared" si="13"/>
        <v>109.07824427480917</v>
      </c>
      <c r="Q197" t="s">
        <v>2038</v>
      </c>
      <c r="R197" t="s">
        <v>2046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</v>
      </c>
      <c r="P198" s="6">
        <f t="shared" si="13"/>
        <v>51.78</v>
      </c>
      <c r="Q198" t="s">
        <v>2040</v>
      </c>
      <c r="R198" t="s">
        <v>2049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</v>
      </c>
      <c r="P199" s="6">
        <f t="shared" si="13"/>
        <v>82.010055304172951</v>
      </c>
      <c r="Q199" t="s">
        <v>2044</v>
      </c>
      <c r="R199" t="s">
        <v>2047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9</v>
      </c>
      <c r="P200" s="6">
        <f t="shared" si="13"/>
        <v>35.958333333333336</v>
      </c>
      <c r="Q200" t="s">
        <v>2038</v>
      </c>
      <c r="R200" t="s">
        <v>2046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53</v>
      </c>
      <c r="P201" s="6">
        <f t="shared" si="13"/>
        <v>74.461538461538467</v>
      </c>
      <c r="Q201" t="s">
        <v>2038</v>
      </c>
      <c r="R201" t="s">
        <v>2039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 s="6">
        <f t="shared" si="13"/>
        <v>2</v>
      </c>
      <c r="Q202" t="s">
        <v>2042</v>
      </c>
      <c r="R202" t="s">
        <v>2043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</v>
      </c>
      <c r="P203" s="6">
        <f t="shared" si="13"/>
        <v>91.114649681528661</v>
      </c>
      <c r="Q203" t="s">
        <v>2040</v>
      </c>
      <c r="R203" t="s">
        <v>2041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78</v>
      </c>
      <c r="P204" s="6">
        <f t="shared" si="13"/>
        <v>79.792682926829272</v>
      </c>
      <c r="Q204" t="s">
        <v>2036</v>
      </c>
      <c r="R204" t="s">
        <v>2037</v>
      </c>
      <c r="S204" s="10">
        <f t="shared" si="14"/>
        <v>40818.208333333336</v>
      </c>
      <c r="T204" s="10">
        <f t="shared" si="15"/>
        <v>40822.208333333336</v>
      </c>
    </row>
    <row r="205" spans="1:20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</v>
      </c>
      <c r="P205" s="6">
        <f t="shared" si="13"/>
        <v>42.999777678968428</v>
      </c>
      <c r="Q205" t="s">
        <v>2042</v>
      </c>
      <c r="R205" t="s">
        <v>2043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</v>
      </c>
      <c r="P206" s="6">
        <f t="shared" si="13"/>
        <v>63.225000000000001</v>
      </c>
      <c r="Q206" t="s">
        <v>2038</v>
      </c>
      <c r="R206" t="s">
        <v>2061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</v>
      </c>
      <c r="P207" s="6">
        <f t="shared" si="13"/>
        <v>70.174999999999997</v>
      </c>
      <c r="Q207" t="s">
        <v>2042</v>
      </c>
      <c r="R207" t="s">
        <v>2043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38</v>
      </c>
      <c r="P208" s="6">
        <f t="shared" si="13"/>
        <v>61.333333333333336</v>
      </c>
      <c r="Q208" t="s">
        <v>2050</v>
      </c>
      <c r="R208" t="s">
        <v>2056</v>
      </c>
      <c r="S208" s="10">
        <f t="shared" si="14"/>
        <v>40236.25</v>
      </c>
      <c r="T208" s="10">
        <f t="shared" si="15"/>
        <v>40245.25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425</v>
      </c>
      <c r="P209" s="6">
        <f t="shared" si="13"/>
        <v>99</v>
      </c>
      <c r="Q209" t="s">
        <v>2038</v>
      </c>
      <c r="R209" t="s">
        <v>2039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</v>
      </c>
      <c r="P210" s="6">
        <f t="shared" si="13"/>
        <v>96.984900146127615</v>
      </c>
      <c r="Q210" t="s">
        <v>2044</v>
      </c>
      <c r="R210" t="s">
        <v>2045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</v>
      </c>
      <c r="P211" s="6">
        <f t="shared" si="13"/>
        <v>51.004950495049506</v>
      </c>
      <c r="Q211" t="s">
        <v>2044</v>
      </c>
      <c r="R211" t="s">
        <v>2045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</v>
      </c>
      <c r="P212" s="6">
        <f t="shared" si="13"/>
        <v>28.044247787610619</v>
      </c>
      <c r="Q212" t="s">
        <v>2044</v>
      </c>
      <c r="R212" t="s">
        <v>2066</v>
      </c>
      <c r="S212" s="10">
        <f t="shared" si="14"/>
        <v>42797.25</v>
      </c>
      <c r="T212" s="10">
        <f t="shared" si="15"/>
        <v>42824.208333333328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94</v>
      </c>
      <c r="P213" s="6">
        <f t="shared" si="13"/>
        <v>60.984615384615381</v>
      </c>
      <c r="Q213" t="s">
        <v>2042</v>
      </c>
      <c r="R213" t="s">
        <v>2043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151</v>
      </c>
      <c r="P214" s="6">
        <f t="shared" si="13"/>
        <v>73.214285714285708</v>
      </c>
      <c r="Q214" t="s">
        <v>2042</v>
      </c>
      <c r="R214" t="s">
        <v>2043</v>
      </c>
      <c r="S214" s="10">
        <f t="shared" si="14"/>
        <v>43814.25</v>
      </c>
      <c r="T214" s="10">
        <f t="shared" si="15"/>
        <v>43860.25</v>
      </c>
    </row>
    <row r="215" spans="1:20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</v>
      </c>
      <c r="P215" s="6">
        <f t="shared" si="13"/>
        <v>39.997435299603637</v>
      </c>
      <c r="Q215" t="s">
        <v>2038</v>
      </c>
      <c r="R215" t="s">
        <v>2048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</v>
      </c>
      <c r="P216" s="6">
        <f t="shared" si="13"/>
        <v>86.812121212121212</v>
      </c>
      <c r="Q216" t="s">
        <v>2038</v>
      </c>
      <c r="R216" t="s">
        <v>2039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3</v>
      </c>
      <c r="P217" s="6">
        <f t="shared" si="13"/>
        <v>42.125874125874127</v>
      </c>
      <c r="Q217" t="s">
        <v>2042</v>
      </c>
      <c r="R217" t="s">
        <v>2043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</v>
      </c>
      <c r="P218" s="6">
        <f t="shared" si="13"/>
        <v>103.97851239669421</v>
      </c>
      <c r="Q218" t="s">
        <v>2042</v>
      </c>
      <c r="R218" t="s">
        <v>2043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44</v>
      </c>
      <c r="P219" s="6">
        <f t="shared" si="13"/>
        <v>62.003211991434689</v>
      </c>
      <c r="Q219" t="s">
        <v>2044</v>
      </c>
      <c r="R219" t="s">
        <v>2066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215</v>
      </c>
      <c r="P220" s="6">
        <f t="shared" si="13"/>
        <v>31.005037783375315</v>
      </c>
      <c r="Q220" t="s">
        <v>2044</v>
      </c>
      <c r="R220" t="s">
        <v>2055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</v>
      </c>
      <c r="P221" s="6">
        <f t="shared" si="13"/>
        <v>89.991552956465242</v>
      </c>
      <c r="Q221" t="s">
        <v>2044</v>
      </c>
      <c r="R221" t="s">
        <v>2052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</v>
      </c>
      <c r="P222" s="6">
        <f t="shared" si="13"/>
        <v>39.235294117647058</v>
      </c>
      <c r="Q222" t="s">
        <v>2042</v>
      </c>
      <c r="R222" t="s">
        <v>2043</v>
      </c>
      <c r="S222" s="10">
        <f t="shared" si="14"/>
        <v>40725.208333333336</v>
      </c>
      <c r="T222" s="10">
        <f t="shared" si="15"/>
        <v>40743.208333333336</v>
      </c>
    </row>
    <row r="223" spans="1:20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98</v>
      </c>
      <c r="P223" s="6">
        <f t="shared" si="13"/>
        <v>54.993116108306566</v>
      </c>
      <c r="Q223" t="s">
        <v>2036</v>
      </c>
      <c r="R223" t="s">
        <v>2037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137</v>
      </c>
      <c r="P224" s="6">
        <f t="shared" si="13"/>
        <v>47.992753623188406</v>
      </c>
      <c r="Q224" t="s">
        <v>2057</v>
      </c>
      <c r="R224" t="s">
        <v>2058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93</v>
      </c>
      <c r="P225" s="6">
        <f t="shared" si="13"/>
        <v>87.966702470461868</v>
      </c>
      <c r="Q225" t="s">
        <v>2042</v>
      </c>
      <c r="R225" t="s">
        <v>2043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403</v>
      </c>
      <c r="P226" s="6">
        <f t="shared" si="13"/>
        <v>51.999165275459099</v>
      </c>
      <c r="Q226" t="s">
        <v>2044</v>
      </c>
      <c r="R226" t="s">
        <v>2066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</v>
      </c>
      <c r="P227" s="6">
        <f t="shared" si="13"/>
        <v>29.999659863945578</v>
      </c>
      <c r="Q227" t="s">
        <v>2038</v>
      </c>
      <c r="R227" t="s">
        <v>2039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366</v>
      </c>
      <c r="P228" s="6">
        <f t="shared" si="13"/>
        <v>98.205357142857139</v>
      </c>
      <c r="Q228" t="s">
        <v>2057</v>
      </c>
      <c r="R228" t="s">
        <v>2058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168</v>
      </c>
      <c r="P229" s="6">
        <f t="shared" si="13"/>
        <v>108.96182396606575</v>
      </c>
      <c r="Q229" t="s">
        <v>2053</v>
      </c>
      <c r="R229" t="s">
        <v>2064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119</v>
      </c>
      <c r="P230" s="6">
        <f t="shared" si="13"/>
        <v>66.998379254457049</v>
      </c>
      <c r="Q230" t="s">
        <v>2044</v>
      </c>
      <c r="R230" t="s">
        <v>2052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193</v>
      </c>
      <c r="P231" s="6">
        <f t="shared" si="13"/>
        <v>64.99333594668758</v>
      </c>
      <c r="Q231" t="s">
        <v>2053</v>
      </c>
      <c r="R231" t="s">
        <v>2064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</v>
      </c>
      <c r="P232" s="6">
        <f t="shared" si="13"/>
        <v>99.841584158415841</v>
      </c>
      <c r="Q232" t="s">
        <v>2053</v>
      </c>
      <c r="R232" t="s">
        <v>2054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76</v>
      </c>
      <c r="P233" s="6">
        <f t="shared" si="13"/>
        <v>82.432835820895519</v>
      </c>
      <c r="Q233" t="s">
        <v>2042</v>
      </c>
      <c r="R233" t="s">
        <v>2043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</v>
      </c>
      <c r="P234" s="6">
        <f t="shared" si="13"/>
        <v>63.293478260869563</v>
      </c>
      <c r="Q234" t="s">
        <v>2042</v>
      </c>
      <c r="R234" t="s">
        <v>2043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157</v>
      </c>
      <c r="P235" s="6">
        <f t="shared" si="13"/>
        <v>96.774193548387103</v>
      </c>
      <c r="Q235" t="s">
        <v>2044</v>
      </c>
      <c r="R235" t="s">
        <v>2052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</v>
      </c>
      <c r="P236" s="6">
        <f t="shared" si="13"/>
        <v>54.906040268456373</v>
      </c>
      <c r="Q236" t="s">
        <v>2053</v>
      </c>
      <c r="R236" t="s">
        <v>2054</v>
      </c>
      <c r="S236" s="10">
        <f t="shared" si="14"/>
        <v>42969.208333333328</v>
      </c>
      <c r="T236" s="10">
        <f t="shared" si="15"/>
        <v>42976.208333333328</v>
      </c>
    </row>
    <row r="237" spans="1:20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41</v>
      </c>
      <c r="P237" s="6">
        <f t="shared" si="13"/>
        <v>39.010869565217391</v>
      </c>
      <c r="Q237" t="s">
        <v>2044</v>
      </c>
      <c r="R237" t="s">
        <v>2052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10</v>
      </c>
      <c r="P238" s="6">
        <f t="shared" si="13"/>
        <v>75.84210526315789</v>
      </c>
      <c r="Q238" t="s">
        <v>2038</v>
      </c>
      <c r="R238" t="s">
        <v>2039</v>
      </c>
      <c r="S238" s="10">
        <f t="shared" si="14"/>
        <v>43641.208333333328</v>
      </c>
      <c r="T238" s="10">
        <f t="shared" si="15"/>
        <v>43648.208333333328</v>
      </c>
    </row>
    <row r="239" spans="1:20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</v>
      </c>
      <c r="P239" s="6">
        <f t="shared" si="13"/>
        <v>45.051671732522799</v>
      </c>
      <c r="Q239" t="s">
        <v>2044</v>
      </c>
      <c r="R239" t="s">
        <v>2052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</v>
      </c>
      <c r="P240" s="6">
        <f t="shared" si="13"/>
        <v>104.51546391752578</v>
      </c>
      <c r="Q240" t="s">
        <v>2042</v>
      </c>
      <c r="R240" t="s">
        <v>2043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97</v>
      </c>
      <c r="P241" s="6">
        <f t="shared" si="13"/>
        <v>76.268292682926827</v>
      </c>
      <c r="Q241" t="s">
        <v>2040</v>
      </c>
      <c r="R241" t="s">
        <v>2049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418</v>
      </c>
      <c r="P242" s="6">
        <f t="shared" si="13"/>
        <v>69.015695067264573</v>
      </c>
      <c r="Q242" t="s">
        <v>2042</v>
      </c>
      <c r="R242" t="s">
        <v>2043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101</v>
      </c>
      <c r="P243" s="6">
        <f t="shared" si="13"/>
        <v>101.97684085510689</v>
      </c>
      <c r="Q243" t="s">
        <v>2050</v>
      </c>
      <c r="R243" t="s">
        <v>2051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127</v>
      </c>
      <c r="P244" s="6">
        <f t="shared" si="13"/>
        <v>42.915999999999997</v>
      </c>
      <c r="Q244" t="s">
        <v>2038</v>
      </c>
      <c r="R244" t="s">
        <v>2039</v>
      </c>
      <c r="S244" s="10">
        <f t="shared" si="14"/>
        <v>42865.208333333328</v>
      </c>
      <c r="T244" s="10">
        <f t="shared" si="15"/>
        <v>42875.208333333328</v>
      </c>
    </row>
    <row r="245" spans="1:20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</v>
      </c>
      <c r="P245" s="6">
        <f t="shared" si="13"/>
        <v>43.025210084033617</v>
      </c>
      <c r="Q245" t="s">
        <v>2042</v>
      </c>
      <c r="R245" t="s">
        <v>2043</v>
      </c>
      <c r="S245" s="10">
        <f t="shared" si="14"/>
        <v>43163.25</v>
      </c>
      <c r="T245" s="10">
        <f t="shared" si="15"/>
        <v>43166.25</v>
      </c>
    </row>
    <row r="246" spans="1:20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569</v>
      </c>
      <c r="P246" s="6">
        <f t="shared" si="13"/>
        <v>75.245283018867923</v>
      </c>
      <c r="Q246" t="s">
        <v>2042</v>
      </c>
      <c r="R246" t="s">
        <v>2043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</v>
      </c>
      <c r="P247" s="6">
        <f t="shared" si="13"/>
        <v>69.023364485981304</v>
      </c>
      <c r="Q247" t="s">
        <v>2042</v>
      </c>
      <c r="R247" t="s">
        <v>2043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325</v>
      </c>
      <c r="P248" s="6">
        <f t="shared" si="13"/>
        <v>65.986486486486484</v>
      </c>
      <c r="Q248" t="s">
        <v>2040</v>
      </c>
      <c r="R248" t="s">
        <v>2041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932</v>
      </c>
      <c r="P249" s="6">
        <f t="shared" si="13"/>
        <v>98.013800424628457</v>
      </c>
      <c r="Q249" t="s">
        <v>2050</v>
      </c>
      <c r="R249" t="s">
        <v>2056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</v>
      </c>
      <c r="P250" s="6">
        <f t="shared" si="13"/>
        <v>60.105504587155963</v>
      </c>
      <c r="Q250" t="s">
        <v>2053</v>
      </c>
      <c r="R250" t="s">
        <v>2064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</v>
      </c>
      <c r="P251" s="6">
        <f t="shared" si="13"/>
        <v>26.000773395204948</v>
      </c>
      <c r="Q251" t="s">
        <v>2050</v>
      </c>
      <c r="R251" t="s">
        <v>2062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 s="6">
        <f t="shared" si="13"/>
        <v>3</v>
      </c>
      <c r="Q252" t="s">
        <v>2038</v>
      </c>
      <c r="R252" t="s">
        <v>2039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</v>
      </c>
      <c r="P253" s="6">
        <f t="shared" si="13"/>
        <v>38.019801980198018</v>
      </c>
      <c r="Q253" t="s">
        <v>2042</v>
      </c>
      <c r="R253" t="s">
        <v>2043</v>
      </c>
      <c r="S253" s="10">
        <f t="shared" si="14"/>
        <v>41252.25</v>
      </c>
      <c r="T253" s="10">
        <f t="shared" si="15"/>
        <v>41254.25</v>
      </c>
    </row>
    <row r="254" spans="1:20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</v>
      </c>
      <c r="P254" s="6">
        <f t="shared" si="13"/>
        <v>106.15254237288136</v>
      </c>
      <c r="Q254" t="s">
        <v>2042</v>
      </c>
      <c r="R254" t="s">
        <v>2043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</v>
      </c>
      <c r="P255" s="6">
        <f t="shared" si="13"/>
        <v>81.019475655430711</v>
      </c>
      <c r="Q255" t="s">
        <v>2044</v>
      </c>
      <c r="R255" t="s">
        <v>2047</v>
      </c>
      <c r="S255" s="10">
        <f t="shared" si="14"/>
        <v>40641.208333333336</v>
      </c>
      <c r="T255" s="10">
        <f t="shared" si="15"/>
        <v>40653.208333333336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184</v>
      </c>
      <c r="P256" s="6">
        <f t="shared" si="13"/>
        <v>96.647727272727266</v>
      </c>
      <c r="Q256" t="s">
        <v>2050</v>
      </c>
      <c r="R256" t="s">
        <v>2051</v>
      </c>
      <c r="S256" s="10">
        <f t="shared" si="14"/>
        <v>42787.25</v>
      </c>
      <c r="T256" s="10">
        <f t="shared" si="15"/>
        <v>42789.25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</v>
      </c>
      <c r="P257" s="6">
        <f t="shared" si="13"/>
        <v>57.003535651149086</v>
      </c>
      <c r="Q257" t="s">
        <v>2038</v>
      </c>
      <c r="R257" t="s">
        <v>2039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</v>
      </c>
      <c r="P258" s="6">
        <f t="shared" si="13"/>
        <v>63.93333333333333</v>
      </c>
      <c r="Q258" t="s">
        <v>2038</v>
      </c>
      <c r="R258" t="s">
        <v>2039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INT((E259/D259)*100)</f>
        <v>146</v>
      </c>
      <c r="P259" s="6">
        <f t="shared" ref="P259:P322" si="17">E259/G259</f>
        <v>90.456521739130437</v>
      </c>
      <c r="Q259" t="s">
        <v>2042</v>
      </c>
      <c r="R259" t="s">
        <v>2043</v>
      </c>
      <c r="S259" s="10">
        <f t="shared" ref="S259:S322" si="18">(((J259/60)/60)/24)+DATE(1970,1,1)</f>
        <v>41338.25</v>
      </c>
      <c r="T259" s="10">
        <f t="shared" ref="T259:T322" si="1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</v>
      </c>
      <c r="P260" s="6">
        <f t="shared" si="17"/>
        <v>72.172043010752688</v>
      </c>
      <c r="Q260" t="s">
        <v>2042</v>
      </c>
      <c r="R260" t="s">
        <v>2043</v>
      </c>
      <c r="S260" s="10">
        <f t="shared" si="18"/>
        <v>42712.25</v>
      </c>
      <c r="T260" s="10">
        <f t="shared" si="19"/>
        <v>42732.25</v>
      </c>
    </row>
    <row r="261" spans="1:20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597</v>
      </c>
      <c r="P261" s="6">
        <f t="shared" si="17"/>
        <v>77.934782608695656</v>
      </c>
      <c r="Q261" t="s">
        <v>2057</v>
      </c>
      <c r="R261" t="s">
        <v>2058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157</v>
      </c>
      <c r="P262" s="6">
        <f t="shared" si="17"/>
        <v>38.065134099616856</v>
      </c>
      <c r="Q262" t="s">
        <v>2038</v>
      </c>
      <c r="R262" t="s">
        <v>2039</v>
      </c>
      <c r="S262" s="10">
        <f t="shared" si="18"/>
        <v>41180.208333333336</v>
      </c>
      <c r="T262" s="10">
        <f t="shared" si="19"/>
        <v>41192.208333333336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</v>
      </c>
      <c r="P263" s="6">
        <f t="shared" si="17"/>
        <v>57.936123348017624</v>
      </c>
      <c r="Q263" t="s">
        <v>2038</v>
      </c>
      <c r="R263" t="s">
        <v>2039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</v>
      </c>
      <c r="P264" s="6">
        <f t="shared" si="17"/>
        <v>49.794392523364486</v>
      </c>
      <c r="Q264" t="s">
        <v>2038</v>
      </c>
      <c r="R264" t="s">
        <v>2048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370</v>
      </c>
      <c r="P265" s="6">
        <f t="shared" si="17"/>
        <v>54.050251256281406</v>
      </c>
      <c r="Q265" t="s">
        <v>2057</v>
      </c>
      <c r="R265" t="s">
        <v>2058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362</v>
      </c>
      <c r="P266" s="6">
        <f t="shared" si="17"/>
        <v>30.002721335268504</v>
      </c>
      <c r="Q266" t="s">
        <v>2042</v>
      </c>
      <c r="R266" t="s">
        <v>2043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</v>
      </c>
      <c r="P267" s="6">
        <f t="shared" si="17"/>
        <v>70.127906976744185</v>
      </c>
      <c r="Q267" t="s">
        <v>2042</v>
      </c>
      <c r="R267" t="s">
        <v>2043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76</v>
      </c>
      <c r="P268" s="6">
        <f t="shared" si="17"/>
        <v>26.996228786926462</v>
      </c>
      <c r="Q268" t="s">
        <v>2038</v>
      </c>
      <c r="R268" t="s">
        <v>2061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233</v>
      </c>
      <c r="P269" s="6">
        <f t="shared" si="17"/>
        <v>51.990606936416185</v>
      </c>
      <c r="Q269" t="s">
        <v>2042</v>
      </c>
      <c r="R269" t="s">
        <v>2043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180</v>
      </c>
      <c r="P270" s="6">
        <f t="shared" si="17"/>
        <v>56.416666666666664</v>
      </c>
      <c r="Q270" t="s">
        <v>2044</v>
      </c>
      <c r="R270" t="s">
        <v>2045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</v>
      </c>
      <c r="P271" s="6">
        <f t="shared" si="17"/>
        <v>101.63218390804597</v>
      </c>
      <c r="Q271" t="s">
        <v>2044</v>
      </c>
      <c r="R271" t="s">
        <v>2063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</v>
      </c>
      <c r="P272" s="6">
        <f t="shared" si="17"/>
        <v>25.005291005291006</v>
      </c>
      <c r="Q272" t="s">
        <v>2053</v>
      </c>
      <c r="R272" t="s">
        <v>2054</v>
      </c>
      <c r="S272" s="10">
        <f t="shared" si="18"/>
        <v>40514.25</v>
      </c>
      <c r="T272" s="10">
        <f t="shared" si="19"/>
        <v>40516.25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</v>
      </c>
      <c r="P273" s="6">
        <f t="shared" si="17"/>
        <v>32.016393442622949</v>
      </c>
      <c r="Q273" t="s">
        <v>2057</v>
      </c>
      <c r="R273" t="s">
        <v>2058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</v>
      </c>
      <c r="P274" s="6">
        <f t="shared" si="17"/>
        <v>82.021647307286173</v>
      </c>
      <c r="Q274" t="s">
        <v>2042</v>
      </c>
      <c r="R274" t="s">
        <v>2043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</v>
      </c>
      <c r="P275" s="6">
        <f t="shared" si="17"/>
        <v>37.957446808510639</v>
      </c>
      <c r="Q275" t="s">
        <v>2042</v>
      </c>
      <c r="R275" t="s">
        <v>2043</v>
      </c>
      <c r="S275" s="10">
        <f t="shared" si="18"/>
        <v>42995.208333333328</v>
      </c>
      <c r="T275" s="10">
        <f t="shared" si="19"/>
        <v>42998.208333333328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</v>
      </c>
      <c r="P276" s="6">
        <f t="shared" si="17"/>
        <v>51.533333333333331</v>
      </c>
      <c r="Q276" t="s">
        <v>2042</v>
      </c>
      <c r="R276" t="s">
        <v>2043</v>
      </c>
      <c r="S276" s="10">
        <f t="shared" si="18"/>
        <v>43045.25</v>
      </c>
      <c r="T276" s="10">
        <f t="shared" si="19"/>
        <v>43050.25</v>
      </c>
    </row>
    <row r="277" spans="1:20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241</v>
      </c>
      <c r="P277" s="6">
        <f t="shared" si="17"/>
        <v>81.198275862068968</v>
      </c>
      <c r="Q277" t="s">
        <v>2050</v>
      </c>
      <c r="R277" t="s">
        <v>2062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96</v>
      </c>
      <c r="P278" s="6">
        <f t="shared" si="17"/>
        <v>40.030075187969928</v>
      </c>
      <c r="Q278" t="s">
        <v>2053</v>
      </c>
      <c r="R278" t="s">
        <v>2054</v>
      </c>
      <c r="S278" s="10">
        <f t="shared" si="18"/>
        <v>41018.208333333336</v>
      </c>
      <c r="T278" s="10">
        <f t="shared" si="19"/>
        <v>41023.208333333336</v>
      </c>
    </row>
    <row r="279" spans="1:20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</v>
      </c>
      <c r="P279" s="6">
        <f t="shared" si="17"/>
        <v>89.939759036144579</v>
      </c>
      <c r="Q279" t="s">
        <v>2042</v>
      </c>
      <c r="R279" t="s">
        <v>2043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325</v>
      </c>
      <c r="P280" s="6">
        <f t="shared" si="17"/>
        <v>96.692307692307693</v>
      </c>
      <c r="Q280" t="s">
        <v>2040</v>
      </c>
      <c r="R280" t="s">
        <v>2041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170</v>
      </c>
      <c r="P281" s="6">
        <f t="shared" si="17"/>
        <v>25.010989010989011</v>
      </c>
      <c r="Q281" t="s">
        <v>2042</v>
      </c>
      <c r="R281" t="s">
        <v>2043</v>
      </c>
      <c r="S281" s="10">
        <f t="shared" si="18"/>
        <v>43346.208333333328</v>
      </c>
      <c r="T281" s="10">
        <f t="shared" si="19"/>
        <v>43349.208333333328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</v>
      </c>
      <c r="P282" s="6">
        <f t="shared" si="17"/>
        <v>36.987277353689571</v>
      </c>
      <c r="Q282" t="s">
        <v>2044</v>
      </c>
      <c r="R282" t="s">
        <v>2052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91</v>
      </c>
      <c r="P283" s="6">
        <f t="shared" si="17"/>
        <v>73.012609117361791</v>
      </c>
      <c r="Q283" t="s">
        <v>2042</v>
      </c>
      <c r="R283" t="s">
        <v>2043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</v>
      </c>
      <c r="P284" s="6">
        <f t="shared" si="17"/>
        <v>68.240601503759393</v>
      </c>
      <c r="Q284" t="s">
        <v>2044</v>
      </c>
      <c r="R284" t="s">
        <v>2063</v>
      </c>
      <c r="S284" s="10">
        <f t="shared" si="18"/>
        <v>42701.25</v>
      </c>
      <c r="T284" s="10">
        <f t="shared" si="19"/>
        <v>42707.25</v>
      </c>
    </row>
    <row r="285" spans="1:20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18</v>
      </c>
      <c r="P285" s="6">
        <f t="shared" si="17"/>
        <v>52.310344827586206</v>
      </c>
      <c r="Q285" t="s">
        <v>2038</v>
      </c>
      <c r="R285" t="s">
        <v>2039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</v>
      </c>
      <c r="P286" s="6">
        <f t="shared" si="17"/>
        <v>61.765151515151516</v>
      </c>
      <c r="Q286" t="s">
        <v>2040</v>
      </c>
      <c r="R286" t="s">
        <v>2041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</v>
      </c>
      <c r="P287" s="6">
        <f t="shared" si="17"/>
        <v>25.027559055118111</v>
      </c>
      <c r="Q287" t="s">
        <v>2042</v>
      </c>
      <c r="R287" t="s">
        <v>2043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</v>
      </c>
      <c r="P288" s="6">
        <f t="shared" si="17"/>
        <v>106.28804347826087</v>
      </c>
      <c r="Q288" t="s">
        <v>2042</v>
      </c>
      <c r="R288" t="s">
        <v>2043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209</v>
      </c>
      <c r="P289" s="6">
        <f t="shared" si="17"/>
        <v>75.07386363636364</v>
      </c>
      <c r="Q289" t="s">
        <v>2038</v>
      </c>
      <c r="R289" t="s">
        <v>2046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97</v>
      </c>
      <c r="P290" s="6">
        <f t="shared" si="17"/>
        <v>39.970802919708028</v>
      </c>
      <c r="Q290" t="s">
        <v>2038</v>
      </c>
      <c r="R290" t="s">
        <v>2060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</v>
      </c>
      <c r="P291" s="6">
        <f t="shared" si="17"/>
        <v>39.982195845697326</v>
      </c>
      <c r="Q291" t="s">
        <v>2042</v>
      </c>
      <c r="R291" t="s">
        <v>2043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</v>
      </c>
      <c r="P292" s="6">
        <f t="shared" si="17"/>
        <v>101.01541850220265</v>
      </c>
      <c r="Q292" t="s">
        <v>2044</v>
      </c>
      <c r="R292" t="s">
        <v>2045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456</v>
      </c>
      <c r="P293" s="6">
        <f t="shared" si="17"/>
        <v>76.813084112149539</v>
      </c>
      <c r="Q293" t="s">
        <v>2040</v>
      </c>
      <c r="R293" t="s">
        <v>2041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9</v>
      </c>
      <c r="P294" s="6">
        <f t="shared" si="17"/>
        <v>71.7</v>
      </c>
      <c r="Q294" t="s">
        <v>2036</v>
      </c>
      <c r="R294" t="s">
        <v>2037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</v>
      </c>
      <c r="P295" s="6">
        <f t="shared" si="17"/>
        <v>33.28125</v>
      </c>
      <c r="Q295" t="s">
        <v>2042</v>
      </c>
      <c r="R295" t="s">
        <v>2043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1339</v>
      </c>
      <c r="P296" s="6">
        <f t="shared" si="17"/>
        <v>43.923497267759565</v>
      </c>
      <c r="Q296" t="s">
        <v>2042</v>
      </c>
      <c r="R296" t="s">
        <v>2043</v>
      </c>
      <c r="S296" s="10">
        <f t="shared" si="18"/>
        <v>43399.208333333328</v>
      </c>
      <c r="T296" s="10">
        <f t="shared" si="19"/>
        <v>43411.25</v>
      </c>
    </row>
    <row r="297" spans="1:20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35</v>
      </c>
      <c r="P297" s="6">
        <f t="shared" si="17"/>
        <v>36.004712041884815</v>
      </c>
      <c r="Q297" t="s">
        <v>2042</v>
      </c>
      <c r="R297" t="s">
        <v>2043</v>
      </c>
      <c r="S297" s="10">
        <f t="shared" si="18"/>
        <v>41562.208333333336</v>
      </c>
      <c r="T297" s="10">
        <f t="shared" si="19"/>
        <v>41587.25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54</v>
      </c>
      <c r="P298" s="6">
        <f t="shared" si="17"/>
        <v>88.21052631578948</v>
      </c>
      <c r="Q298" t="s">
        <v>2042</v>
      </c>
      <c r="R298" t="s">
        <v>2043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</v>
      </c>
      <c r="P299" s="6">
        <f t="shared" si="17"/>
        <v>65.240384615384613</v>
      </c>
      <c r="Q299" t="s">
        <v>2042</v>
      </c>
      <c r="R299" t="s">
        <v>2043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143</v>
      </c>
      <c r="P300" s="6">
        <f t="shared" si="17"/>
        <v>69.958333333333329</v>
      </c>
      <c r="Q300" t="s">
        <v>2038</v>
      </c>
      <c r="R300" t="s">
        <v>2039</v>
      </c>
      <c r="S300" s="10">
        <f t="shared" si="18"/>
        <v>42426.25</v>
      </c>
      <c r="T300" s="10">
        <f t="shared" si="19"/>
        <v>42444.208333333328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</v>
      </c>
      <c r="P301" s="6">
        <f t="shared" si="17"/>
        <v>39.877551020408163</v>
      </c>
      <c r="Q301" t="s">
        <v>2036</v>
      </c>
      <c r="R301" t="s">
        <v>2037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 s="6">
        <f t="shared" si="17"/>
        <v>5</v>
      </c>
      <c r="Q302" t="s">
        <v>2050</v>
      </c>
      <c r="R302" t="s">
        <v>2051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1344</v>
      </c>
      <c r="P303" s="6">
        <f t="shared" si="17"/>
        <v>41.023728813559323</v>
      </c>
      <c r="Q303" t="s">
        <v>2044</v>
      </c>
      <c r="R303" t="s">
        <v>2045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31</v>
      </c>
      <c r="P304" s="6">
        <f t="shared" si="17"/>
        <v>98.914285714285711</v>
      </c>
      <c r="Q304" t="s">
        <v>2042</v>
      </c>
      <c r="R304" t="s">
        <v>2043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82</v>
      </c>
      <c r="P305" s="6">
        <f t="shared" si="17"/>
        <v>87.78125</v>
      </c>
      <c r="Q305" t="s">
        <v>2038</v>
      </c>
      <c r="R305" t="s">
        <v>2048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</v>
      </c>
      <c r="P306" s="6">
        <f t="shared" si="17"/>
        <v>80.767605633802816</v>
      </c>
      <c r="Q306" t="s">
        <v>2044</v>
      </c>
      <c r="R306" t="s">
        <v>2045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</v>
      </c>
      <c r="P307" s="6">
        <f t="shared" si="17"/>
        <v>94.28235294117647</v>
      </c>
      <c r="Q307" t="s">
        <v>2042</v>
      </c>
      <c r="R307" t="s">
        <v>2043</v>
      </c>
      <c r="S307" s="10">
        <f t="shared" si="18"/>
        <v>42448.208333333328</v>
      </c>
      <c r="T307" s="10">
        <f t="shared" si="19"/>
        <v>42489.208333333328</v>
      </c>
    </row>
    <row r="308" spans="1:20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7</v>
      </c>
      <c r="P308" s="6">
        <f t="shared" si="17"/>
        <v>73.428571428571431</v>
      </c>
      <c r="Q308" t="s">
        <v>2042</v>
      </c>
      <c r="R308" t="s">
        <v>2043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</v>
      </c>
      <c r="P309" s="6">
        <f t="shared" si="17"/>
        <v>65.968133535660087</v>
      </c>
      <c r="Q309" t="s">
        <v>2050</v>
      </c>
      <c r="R309" t="s">
        <v>2056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</v>
      </c>
      <c r="P310" s="6">
        <f t="shared" si="17"/>
        <v>109.04109589041096</v>
      </c>
      <c r="Q310" t="s">
        <v>2042</v>
      </c>
      <c r="R310" t="s">
        <v>2043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</v>
      </c>
      <c r="P311" s="6">
        <f t="shared" si="17"/>
        <v>41.16</v>
      </c>
      <c r="Q311" t="s">
        <v>2038</v>
      </c>
      <c r="R311" t="s">
        <v>2048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</v>
      </c>
      <c r="P312" s="6">
        <f t="shared" si="17"/>
        <v>99.125</v>
      </c>
      <c r="Q312" t="s">
        <v>2053</v>
      </c>
      <c r="R312" t="s">
        <v>2054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203</v>
      </c>
      <c r="P313" s="6">
        <f t="shared" si="17"/>
        <v>105.88429752066116</v>
      </c>
      <c r="Q313" t="s">
        <v>2042</v>
      </c>
      <c r="R313" t="s">
        <v>2043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</v>
      </c>
      <c r="P314" s="6">
        <f t="shared" si="17"/>
        <v>48.996525921966864</v>
      </c>
      <c r="Q314" t="s">
        <v>2042</v>
      </c>
      <c r="R314" t="s">
        <v>2043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</v>
      </c>
      <c r="P315" s="6">
        <f t="shared" si="17"/>
        <v>39</v>
      </c>
      <c r="Q315" t="s">
        <v>2038</v>
      </c>
      <c r="R315" t="s">
        <v>2039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294</v>
      </c>
      <c r="P316" s="6">
        <f t="shared" si="17"/>
        <v>31.022556390977442</v>
      </c>
      <c r="Q316" t="s">
        <v>2044</v>
      </c>
      <c r="R316" t="s">
        <v>2045</v>
      </c>
      <c r="S316" s="10">
        <f t="shared" si="18"/>
        <v>43536.208333333328</v>
      </c>
      <c r="T316" s="10">
        <f t="shared" si="19"/>
        <v>43541.208333333328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33</v>
      </c>
      <c r="P317" s="6">
        <f t="shared" si="17"/>
        <v>103.87096774193549</v>
      </c>
      <c r="Q317" t="s">
        <v>2042</v>
      </c>
      <c r="R317" t="s">
        <v>2043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66</v>
      </c>
      <c r="P318" s="6">
        <f t="shared" si="17"/>
        <v>59.268518518518519</v>
      </c>
      <c r="Q318" t="s">
        <v>2036</v>
      </c>
      <c r="R318" t="s">
        <v>2037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</v>
      </c>
      <c r="P319" s="6">
        <f t="shared" si="17"/>
        <v>42.3</v>
      </c>
      <c r="Q319" t="s">
        <v>2042</v>
      </c>
      <c r="R319" t="s">
        <v>2043</v>
      </c>
      <c r="S319" s="10">
        <f t="shared" si="18"/>
        <v>42869.208333333328</v>
      </c>
      <c r="T319" s="10">
        <f t="shared" si="19"/>
        <v>42882.208333333328</v>
      </c>
    </row>
    <row r="320" spans="1:20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15</v>
      </c>
      <c r="P320" s="6">
        <f t="shared" si="17"/>
        <v>53.117647058823529</v>
      </c>
      <c r="Q320" t="s">
        <v>2038</v>
      </c>
      <c r="R320" t="s">
        <v>2039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38</v>
      </c>
      <c r="P321" s="6">
        <f t="shared" si="17"/>
        <v>50.796875</v>
      </c>
      <c r="Q321" t="s">
        <v>2040</v>
      </c>
      <c r="R321" t="s">
        <v>2041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9</v>
      </c>
      <c r="P322" s="6">
        <f t="shared" si="17"/>
        <v>101.15</v>
      </c>
      <c r="Q322" t="s">
        <v>2050</v>
      </c>
      <c r="R322" t="s">
        <v>2056</v>
      </c>
      <c r="S322" s="10">
        <f t="shared" si="18"/>
        <v>40673.208333333336</v>
      </c>
      <c r="T322" s="10">
        <f t="shared" si="19"/>
        <v>40682.208333333336</v>
      </c>
    </row>
    <row r="323" spans="1:20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INT((E323/D323)*100)</f>
        <v>94</v>
      </c>
      <c r="P323" s="6">
        <f t="shared" ref="P323:P386" si="21">E323/G323</f>
        <v>65.000810372771468</v>
      </c>
      <c r="Q323" t="s">
        <v>2044</v>
      </c>
      <c r="R323" t="s">
        <v>2055</v>
      </c>
      <c r="S323" s="10">
        <f t="shared" ref="S323:S386" si="22">(((J323/60)/60)/24)+DATE(1970,1,1)</f>
        <v>40634.208333333336</v>
      </c>
      <c r="T323" s="10">
        <f t="shared" ref="T323:T386" si="23">(((K323/60)/60)/24)+DATE(1970,1,1)</f>
        <v>40642.208333333336</v>
      </c>
    </row>
    <row r="324" spans="1:20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166</v>
      </c>
      <c r="P324" s="6">
        <f t="shared" si="21"/>
        <v>37.998645510835914</v>
      </c>
      <c r="Q324" t="s">
        <v>2042</v>
      </c>
      <c r="R324" t="s">
        <v>2043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</v>
      </c>
      <c r="P325" s="6">
        <f t="shared" si="21"/>
        <v>82.615384615384613</v>
      </c>
      <c r="Q325" t="s">
        <v>2044</v>
      </c>
      <c r="R325" t="s">
        <v>2045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</v>
      </c>
      <c r="P326" s="6">
        <f t="shared" si="21"/>
        <v>37.941368078175898</v>
      </c>
      <c r="Q326" t="s">
        <v>2042</v>
      </c>
      <c r="R326" t="s">
        <v>2043</v>
      </c>
      <c r="S326" s="10">
        <f t="shared" si="22"/>
        <v>42176.208333333328</v>
      </c>
      <c r="T326" s="10">
        <f t="shared" si="23"/>
        <v>42188.208333333328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90</v>
      </c>
      <c r="P327" s="6">
        <f t="shared" si="21"/>
        <v>80.780821917808225</v>
      </c>
      <c r="Q327" t="s">
        <v>2042</v>
      </c>
      <c r="R327" t="s">
        <v>2043</v>
      </c>
      <c r="S327" s="10">
        <f t="shared" si="22"/>
        <v>43267.208333333328</v>
      </c>
      <c r="T327" s="10">
        <f t="shared" si="23"/>
        <v>43290.208333333328</v>
      </c>
    </row>
    <row r="328" spans="1:20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</v>
      </c>
      <c r="P328" s="6">
        <f t="shared" si="21"/>
        <v>25.984375</v>
      </c>
      <c r="Q328" t="s">
        <v>2044</v>
      </c>
      <c r="R328" t="s">
        <v>2052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38</v>
      </c>
      <c r="P329" s="6">
        <f t="shared" si="21"/>
        <v>30.363636363636363</v>
      </c>
      <c r="Q329" t="s">
        <v>2042</v>
      </c>
      <c r="R329" t="s">
        <v>2043</v>
      </c>
      <c r="S329" s="10">
        <f t="shared" si="22"/>
        <v>43705.208333333328</v>
      </c>
      <c r="T329" s="10">
        <f t="shared" si="23"/>
        <v>43709.208333333328</v>
      </c>
    </row>
    <row r="330" spans="1:20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133</v>
      </c>
      <c r="P330" s="6">
        <f t="shared" si="21"/>
        <v>54.004916018025398</v>
      </c>
      <c r="Q330" t="s">
        <v>2038</v>
      </c>
      <c r="R330" t="s">
        <v>2039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22</v>
      </c>
      <c r="P331" s="6">
        <f t="shared" si="21"/>
        <v>101.78672985781991</v>
      </c>
      <c r="Q331" t="s">
        <v>2053</v>
      </c>
      <c r="R331" t="s">
        <v>2054</v>
      </c>
      <c r="S331" s="10">
        <f t="shared" si="22"/>
        <v>42716.25</v>
      </c>
      <c r="T331" s="10">
        <f t="shared" si="23"/>
        <v>42727.25</v>
      </c>
    </row>
    <row r="332" spans="1:20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184</v>
      </c>
      <c r="P332" s="6">
        <f t="shared" si="21"/>
        <v>45.003610108303249</v>
      </c>
      <c r="Q332" t="s">
        <v>2044</v>
      </c>
      <c r="R332" t="s">
        <v>2045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443</v>
      </c>
      <c r="P333" s="6">
        <f t="shared" si="21"/>
        <v>77.068421052631578</v>
      </c>
      <c r="Q333" t="s">
        <v>2036</v>
      </c>
      <c r="R333" t="s">
        <v>2037</v>
      </c>
      <c r="S333" s="10">
        <f t="shared" si="22"/>
        <v>40896.25</v>
      </c>
      <c r="T333" s="10">
        <f t="shared" si="23"/>
        <v>40897.25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199</v>
      </c>
      <c r="P334" s="6">
        <f t="shared" si="21"/>
        <v>88.076595744680844</v>
      </c>
      <c r="Q334" t="s">
        <v>2040</v>
      </c>
      <c r="R334" t="s">
        <v>2049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123</v>
      </c>
      <c r="P335" s="6">
        <f t="shared" si="21"/>
        <v>47.035573122529641</v>
      </c>
      <c r="Q335" t="s">
        <v>2042</v>
      </c>
      <c r="R335" t="s">
        <v>2043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186</v>
      </c>
      <c r="P336" s="6">
        <f t="shared" si="21"/>
        <v>110.99550763701707</v>
      </c>
      <c r="Q336" t="s">
        <v>2038</v>
      </c>
      <c r="R336" t="s">
        <v>2039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114</v>
      </c>
      <c r="P337" s="6">
        <f t="shared" si="21"/>
        <v>87.003066141042481</v>
      </c>
      <c r="Q337" t="s">
        <v>2038</v>
      </c>
      <c r="R337" t="s">
        <v>2039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</v>
      </c>
      <c r="P338" s="6">
        <f t="shared" si="21"/>
        <v>63.994402985074629</v>
      </c>
      <c r="Q338" t="s">
        <v>2038</v>
      </c>
      <c r="R338" t="s">
        <v>2039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122</v>
      </c>
      <c r="P339" s="6">
        <f t="shared" si="21"/>
        <v>105.9945205479452</v>
      </c>
      <c r="Q339" t="s">
        <v>2042</v>
      </c>
      <c r="R339" t="s">
        <v>2043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</v>
      </c>
      <c r="P340" s="6">
        <f t="shared" si="21"/>
        <v>73.989349112426041</v>
      </c>
      <c r="Q340" t="s">
        <v>2042</v>
      </c>
      <c r="R340" t="s">
        <v>2043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79</v>
      </c>
      <c r="P341" s="6">
        <f t="shared" si="21"/>
        <v>84.02004626060139</v>
      </c>
      <c r="Q341" t="s">
        <v>2042</v>
      </c>
      <c r="R341" t="s">
        <v>2043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</v>
      </c>
      <c r="P342" s="6">
        <f t="shared" si="21"/>
        <v>88.966921119592882</v>
      </c>
      <c r="Q342" t="s">
        <v>2057</v>
      </c>
      <c r="R342" t="s">
        <v>2058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84</v>
      </c>
      <c r="P343" s="6">
        <f t="shared" si="21"/>
        <v>76.990453460620529</v>
      </c>
      <c r="Q343" t="s">
        <v>2038</v>
      </c>
      <c r="R343" t="s">
        <v>2048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66</v>
      </c>
      <c r="P344" s="6">
        <f t="shared" si="21"/>
        <v>97.146341463414629</v>
      </c>
      <c r="Q344" t="s">
        <v>2042</v>
      </c>
      <c r="R344" t="s">
        <v>2043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53</v>
      </c>
      <c r="P345" s="6">
        <f t="shared" si="21"/>
        <v>33.013605442176868</v>
      </c>
      <c r="Q345" t="s">
        <v>2042</v>
      </c>
      <c r="R345" t="s">
        <v>2043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41</v>
      </c>
      <c r="P346" s="6">
        <f t="shared" si="21"/>
        <v>99.950602409638549</v>
      </c>
      <c r="Q346" t="s">
        <v>2053</v>
      </c>
      <c r="R346" t="s">
        <v>2054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14</v>
      </c>
      <c r="P347" s="6">
        <f t="shared" si="21"/>
        <v>69.966767371601208</v>
      </c>
      <c r="Q347" t="s">
        <v>2044</v>
      </c>
      <c r="R347" t="s">
        <v>2047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</v>
      </c>
      <c r="P348" s="6">
        <f t="shared" si="21"/>
        <v>110.32</v>
      </c>
      <c r="Q348" t="s">
        <v>2038</v>
      </c>
      <c r="R348" t="s">
        <v>2048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1400</v>
      </c>
      <c r="P349" s="6">
        <f t="shared" si="21"/>
        <v>66.005235602094245</v>
      </c>
      <c r="Q349" t="s">
        <v>2040</v>
      </c>
      <c r="R349" t="s">
        <v>2041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71</v>
      </c>
      <c r="P350" s="6">
        <f t="shared" si="21"/>
        <v>41.005742176284812</v>
      </c>
      <c r="Q350" t="s">
        <v>2036</v>
      </c>
      <c r="R350" t="s">
        <v>2037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</v>
      </c>
      <c r="P351" s="6">
        <f t="shared" si="21"/>
        <v>103.96316359696641</v>
      </c>
      <c r="Q351" t="s">
        <v>2042</v>
      </c>
      <c r="R351" t="s">
        <v>2043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 s="6">
        <f t="shared" si="21"/>
        <v>5</v>
      </c>
      <c r="Q352" t="s">
        <v>2038</v>
      </c>
      <c r="R352" t="s">
        <v>2061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127</v>
      </c>
      <c r="P353" s="6">
        <f t="shared" si="21"/>
        <v>47.009935419771487</v>
      </c>
      <c r="Q353" t="s">
        <v>2038</v>
      </c>
      <c r="R353" t="s">
        <v>2039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34</v>
      </c>
      <c r="P354" s="6">
        <f t="shared" si="21"/>
        <v>29.606060606060606</v>
      </c>
      <c r="Q354" t="s">
        <v>2042</v>
      </c>
      <c r="R354" t="s">
        <v>2043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410</v>
      </c>
      <c r="P355" s="6">
        <f t="shared" si="21"/>
        <v>81.010569583088667</v>
      </c>
      <c r="Q355" t="s">
        <v>2042</v>
      </c>
      <c r="R355" t="s">
        <v>2043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123</v>
      </c>
      <c r="P356" s="6">
        <f t="shared" si="21"/>
        <v>94.35</v>
      </c>
      <c r="Q356" t="s">
        <v>2044</v>
      </c>
      <c r="R356" t="s">
        <v>2045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58</v>
      </c>
      <c r="P357" s="6">
        <f t="shared" si="21"/>
        <v>26.058139534883722</v>
      </c>
      <c r="Q357" t="s">
        <v>2040</v>
      </c>
      <c r="R357" t="s">
        <v>2049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36</v>
      </c>
      <c r="P358" s="6">
        <f t="shared" si="21"/>
        <v>85.775000000000006</v>
      </c>
      <c r="Q358" t="s">
        <v>2042</v>
      </c>
      <c r="R358" t="s">
        <v>2043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184</v>
      </c>
      <c r="P359" s="6">
        <f t="shared" si="21"/>
        <v>103.73170731707317</v>
      </c>
      <c r="Q359" t="s">
        <v>2053</v>
      </c>
      <c r="R359" t="s">
        <v>2054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11</v>
      </c>
      <c r="P360" s="6">
        <f t="shared" si="21"/>
        <v>49.826086956521742</v>
      </c>
      <c r="Q360" t="s">
        <v>2057</v>
      </c>
      <c r="R360" t="s">
        <v>2058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298</v>
      </c>
      <c r="P361" s="6">
        <f t="shared" si="21"/>
        <v>63.893048128342244</v>
      </c>
      <c r="Q361" t="s">
        <v>2044</v>
      </c>
      <c r="R361" t="s">
        <v>2052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226</v>
      </c>
      <c r="P362" s="6">
        <f t="shared" si="21"/>
        <v>47.002434782608695</v>
      </c>
      <c r="Q362" t="s">
        <v>2042</v>
      </c>
      <c r="R362" t="s">
        <v>2043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173</v>
      </c>
      <c r="P363" s="6">
        <f t="shared" si="21"/>
        <v>108.47727272727273</v>
      </c>
      <c r="Q363" t="s">
        <v>2042</v>
      </c>
      <c r="R363" t="s">
        <v>2043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371</v>
      </c>
      <c r="P364" s="6">
        <f t="shared" si="21"/>
        <v>72.015706806282722</v>
      </c>
      <c r="Q364" t="s">
        <v>2038</v>
      </c>
      <c r="R364" t="s">
        <v>2039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</v>
      </c>
      <c r="P365" s="6">
        <f t="shared" si="21"/>
        <v>59.928057553956833</v>
      </c>
      <c r="Q365" t="s">
        <v>2038</v>
      </c>
      <c r="R365" t="s">
        <v>2039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</v>
      </c>
      <c r="P366" s="6">
        <f t="shared" si="21"/>
        <v>78.209677419354833</v>
      </c>
      <c r="Q366" t="s">
        <v>2038</v>
      </c>
      <c r="R366" t="s">
        <v>2048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</v>
      </c>
      <c r="P367" s="6">
        <f t="shared" si="21"/>
        <v>104.77678571428571</v>
      </c>
      <c r="Q367" t="s">
        <v>2042</v>
      </c>
      <c r="R367" t="s">
        <v>2043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</v>
      </c>
      <c r="P368" s="6">
        <f t="shared" si="21"/>
        <v>105.52475247524752</v>
      </c>
      <c r="Q368" t="s">
        <v>2042</v>
      </c>
      <c r="R368" t="s">
        <v>2043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18</v>
      </c>
      <c r="P369" s="6">
        <f t="shared" si="21"/>
        <v>24.933333333333334</v>
      </c>
      <c r="Q369" t="s">
        <v>2042</v>
      </c>
      <c r="R369" t="s">
        <v>2043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276</v>
      </c>
      <c r="P370" s="6">
        <f t="shared" si="21"/>
        <v>69.873786407766985</v>
      </c>
      <c r="Q370" t="s">
        <v>2044</v>
      </c>
      <c r="R370" t="s">
        <v>2045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</v>
      </c>
      <c r="P371" s="6">
        <f t="shared" si="21"/>
        <v>95.733766233766232</v>
      </c>
      <c r="Q371" t="s">
        <v>2044</v>
      </c>
      <c r="R371" t="s">
        <v>2063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</v>
      </c>
      <c r="P372" s="6">
        <f t="shared" si="21"/>
        <v>29.997485752598056</v>
      </c>
      <c r="Q372" t="s">
        <v>2042</v>
      </c>
      <c r="R372" t="s">
        <v>2043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67</v>
      </c>
      <c r="P373" s="6">
        <f t="shared" si="21"/>
        <v>59.011948529411768</v>
      </c>
      <c r="Q373" t="s">
        <v>2042</v>
      </c>
      <c r="R373" t="s">
        <v>2043</v>
      </c>
      <c r="S373" s="10">
        <f t="shared" si="22"/>
        <v>42043.25</v>
      </c>
      <c r="T373" s="10">
        <f t="shared" si="23"/>
        <v>42094.208333333328</v>
      </c>
    </row>
    <row r="374" spans="1:20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1591</v>
      </c>
      <c r="P374" s="6">
        <f t="shared" si="21"/>
        <v>84.757396449704146</v>
      </c>
      <c r="Q374" t="s">
        <v>2044</v>
      </c>
      <c r="R374" t="s">
        <v>2045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</v>
      </c>
      <c r="P375" s="6">
        <f t="shared" si="21"/>
        <v>78.010921177587846</v>
      </c>
      <c r="Q375" t="s">
        <v>2042</v>
      </c>
      <c r="R375" t="s">
        <v>2043</v>
      </c>
      <c r="S375" s="10">
        <f t="shared" si="22"/>
        <v>42964.208333333328</v>
      </c>
      <c r="T375" s="10">
        <f t="shared" si="23"/>
        <v>42972.208333333328</v>
      </c>
    </row>
    <row r="376" spans="1:20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</v>
      </c>
      <c r="P376" s="6">
        <f t="shared" si="21"/>
        <v>50.05215419501134</v>
      </c>
      <c r="Q376" t="s">
        <v>2044</v>
      </c>
      <c r="R376" t="s">
        <v>2045</v>
      </c>
      <c r="S376" s="10">
        <f t="shared" si="22"/>
        <v>43476.25</v>
      </c>
      <c r="T376" s="10">
        <f t="shared" si="23"/>
        <v>43481.25</v>
      </c>
    </row>
    <row r="377" spans="1:20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54</v>
      </c>
      <c r="P377" s="6">
        <f t="shared" si="21"/>
        <v>59.16</v>
      </c>
      <c r="Q377" t="s">
        <v>2038</v>
      </c>
      <c r="R377" t="s">
        <v>2048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</v>
      </c>
      <c r="P378" s="6">
        <f t="shared" si="21"/>
        <v>93.702290076335885</v>
      </c>
      <c r="Q378" t="s">
        <v>2038</v>
      </c>
      <c r="R378" t="s">
        <v>2039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</v>
      </c>
      <c r="P379" s="6">
        <f t="shared" si="21"/>
        <v>40.14173228346457</v>
      </c>
      <c r="Q379" t="s">
        <v>2042</v>
      </c>
      <c r="R379" t="s">
        <v>2043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13</v>
      </c>
      <c r="P380" s="6">
        <f t="shared" si="21"/>
        <v>70.090140845070422</v>
      </c>
      <c r="Q380" t="s">
        <v>2044</v>
      </c>
      <c r="R380" t="s">
        <v>2045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</v>
      </c>
      <c r="P381" s="6">
        <f t="shared" si="21"/>
        <v>66.181818181818187</v>
      </c>
      <c r="Q381" t="s">
        <v>2042</v>
      </c>
      <c r="R381" t="s">
        <v>2043</v>
      </c>
      <c r="S381" s="10">
        <f t="shared" si="22"/>
        <v>40843.208333333336</v>
      </c>
      <c r="T381" s="10">
        <f t="shared" si="23"/>
        <v>40857.25</v>
      </c>
    </row>
    <row r="382" spans="1:20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</v>
      </c>
      <c r="P382" s="6">
        <f t="shared" si="21"/>
        <v>47.714285714285715</v>
      </c>
      <c r="Q382" t="s">
        <v>2042</v>
      </c>
      <c r="R382" t="s">
        <v>2043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183</v>
      </c>
      <c r="P383" s="6">
        <f t="shared" si="21"/>
        <v>62.896774193548389</v>
      </c>
      <c r="Q383" t="s">
        <v>2042</v>
      </c>
      <c r="R383" t="s">
        <v>2043</v>
      </c>
      <c r="S383" s="10">
        <f t="shared" si="22"/>
        <v>42163.208333333328</v>
      </c>
      <c r="T383" s="10">
        <f t="shared" si="23"/>
        <v>42209.208333333328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63</v>
      </c>
      <c r="P384" s="6">
        <f t="shared" si="21"/>
        <v>86.611940298507463</v>
      </c>
      <c r="Q384" t="s">
        <v>2057</v>
      </c>
      <c r="R384" t="s">
        <v>2058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</v>
      </c>
      <c r="P385" s="6">
        <f t="shared" si="21"/>
        <v>75.126984126984127</v>
      </c>
      <c r="Q385" t="s">
        <v>2036</v>
      </c>
      <c r="R385" t="s">
        <v>2037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</v>
      </c>
      <c r="P386" s="6">
        <f t="shared" si="21"/>
        <v>41.004167534903104</v>
      </c>
      <c r="Q386" t="s">
        <v>2044</v>
      </c>
      <c r="R386" t="s">
        <v>2045</v>
      </c>
      <c r="S386" s="10">
        <f t="shared" si="22"/>
        <v>42776.25</v>
      </c>
      <c r="T386" s="10">
        <f t="shared" si="23"/>
        <v>42803.25</v>
      </c>
    </row>
    <row r="387" spans="1:20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INT((E387/D387)*100)</f>
        <v>146</v>
      </c>
      <c r="P387" s="6">
        <f t="shared" ref="P387:P450" si="25">E387/G387</f>
        <v>50.007915567282325</v>
      </c>
      <c r="Q387" t="s">
        <v>2050</v>
      </c>
      <c r="R387" t="s">
        <v>2051</v>
      </c>
      <c r="S387" s="10">
        <f t="shared" ref="S387:S450" si="26">(((J387/60)/60)/24)+DATE(1970,1,1)</f>
        <v>43553.208333333328</v>
      </c>
      <c r="T387" s="10">
        <f t="shared" ref="T387:T450" si="27">(((K387/60)/60)/24)+DATE(1970,1,1)</f>
        <v>43585.208333333328</v>
      </c>
    </row>
    <row r="388" spans="1:20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</v>
      </c>
      <c r="P388" s="6">
        <f t="shared" si="25"/>
        <v>96.960674157303373</v>
      </c>
      <c r="Q388" t="s">
        <v>2042</v>
      </c>
      <c r="R388" t="s">
        <v>2043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</v>
      </c>
      <c r="P389" s="6">
        <f t="shared" si="25"/>
        <v>100.93160377358491</v>
      </c>
      <c r="Q389" t="s">
        <v>2040</v>
      </c>
      <c r="R389" t="s">
        <v>2049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</v>
      </c>
      <c r="P390" s="6">
        <f t="shared" si="25"/>
        <v>89.227586206896547</v>
      </c>
      <c r="Q390" t="s">
        <v>2038</v>
      </c>
      <c r="R390" t="s">
        <v>2048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</v>
      </c>
      <c r="P391" s="6">
        <f t="shared" si="25"/>
        <v>87.979166666666671</v>
      </c>
      <c r="Q391" t="s">
        <v>2042</v>
      </c>
      <c r="R391" t="s">
        <v>2043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186</v>
      </c>
      <c r="P392" s="6">
        <f t="shared" si="25"/>
        <v>89.54</v>
      </c>
      <c r="Q392" t="s">
        <v>2057</v>
      </c>
      <c r="R392" t="s">
        <v>2058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</v>
      </c>
      <c r="P393" s="6">
        <f t="shared" si="25"/>
        <v>29.09271523178808</v>
      </c>
      <c r="Q393" t="s">
        <v>2050</v>
      </c>
      <c r="R393" t="s">
        <v>2051</v>
      </c>
      <c r="S393" s="10">
        <f t="shared" si="26"/>
        <v>41653.25</v>
      </c>
      <c r="T393" s="10">
        <f t="shared" si="27"/>
        <v>41655.25</v>
      </c>
    </row>
    <row r="394" spans="1:20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65</v>
      </c>
      <c r="P394" s="6">
        <f t="shared" si="25"/>
        <v>42.006218905472636</v>
      </c>
      <c r="Q394" t="s">
        <v>2040</v>
      </c>
      <c r="R394" t="s">
        <v>2049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228</v>
      </c>
      <c r="P395" s="6">
        <f t="shared" si="25"/>
        <v>47.004903563255965</v>
      </c>
      <c r="Q395" t="s">
        <v>2038</v>
      </c>
      <c r="R395" t="s">
        <v>2061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</v>
      </c>
      <c r="P396" s="6">
        <f t="shared" si="25"/>
        <v>110.44117647058823</v>
      </c>
      <c r="Q396" t="s">
        <v>2044</v>
      </c>
      <c r="R396" t="s">
        <v>2045</v>
      </c>
      <c r="S396" s="10">
        <f t="shared" si="26"/>
        <v>41484.208333333336</v>
      </c>
      <c r="T396" s="10">
        <f t="shared" si="27"/>
        <v>41494.208333333336</v>
      </c>
    </row>
    <row r="397" spans="1:20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</v>
      </c>
      <c r="P397" s="6">
        <f t="shared" si="25"/>
        <v>41.990909090909092</v>
      </c>
      <c r="Q397" t="s">
        <v>2042</v>
      </c>
      <c r="R397" t="s">
        <v>2043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</v>
      </c>
      <c r="P398" s="6">
        <f t="shared" si="25"/>
        <v>48.012468827930178</v>
      </c>
      <c r="Q398" t="s">
        <v>2044</v>
      </c>
      <c r="R398" t="s">
        <v>2047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173</v>
      </c>
      <c r="P399" s="6">
        <f t="shared" si="25"/>
        <v>31.019823788546255</v>
      </c>
      <c r="Q399" t="s">
        <v>2038</v>
      </c>
      <c r="R399" t="s">
        <v>2039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717</v>
      </c>
      <c r="P400" s="6">
        <f t="shared" si="25"/>
        <v>99.203252032520325</v>
      </c>
      <c r="Q400" t="s">
        <v>2044</v>
      </c>
      <c r="R400" t="s">
        <v>2052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63</v>
      </c>
      <c r="P401" s="6">
        <f t="shared" si="25"/>
        <v>66.022316684378325</v>
      </c>
      <c r="Q401" t="s">
        <v>2038</v>
      </c>
      <c r="R401" t="s">
        <v>2048</v>
      </c>
      <c r="S401" s="10">
        <f t="shared" si="26"/>
        <v>40576.25</v>
      </c>
      <c r="T401" s="10">
        <f t="shared" si="27"/>
        <v>40583.25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 s="6">
        <f t="shared" si="25"/>
        <v>2</v>
      </c>
      <c r="Q402" t="s">
        <v>2057</v>
      </c>
      <c r="R402" t="s">
        <v>2058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</v>
      </c>
      <c r="P403" s="6">
        <f t="shared" si="25"/>
        <v>46.060200668896321</v>
      </c>
      <c r="Q403" t="s">
        <v>2042</v>
      </c>
      <c r="R403" t="s">
        <v>2043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</v>
      </c>
      <c r="P404" s="6">
        <f t="shared" si="25"/>
        <v>73.650000000000006</v>
      </c>
      <c r="Q404" t="s">
        <v>2044</v>
      </c>
      <c r="R404" t="s">
        <v>2055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</v>
      </c>
      <c r="P405" s="6">
        <f t="shared" si="25"/>
        <v>55.99336650082919</v>
      </c>
      <c r="Q405" t="s">
        <v>2042</v>
      </c>
      <c r="R405" t="s">
        <v>2043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315</v>
      </c>
      <c r="P406" s="6">
        <f t="shared" si="25"/>
        <v>68.985695127402778</v>
      </c>
      <c r="Q406" t="s">
        <v>2042</v>
      </c>
      <c r="R406" t="s">
        <v>2043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89</v>
      </c>
      <c r="P407" s="6">
        <f t="shared" si="25"/>
        <v>60.981609195402299</v>
      </c>
      <c r="Q407" t="s">
        <v>2042</v>
      </c>
      <c r="R407" t="s">
        <v>2043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</v>
      </c>
      <c r="P408" s="6">
        <f t="shared" si="25"/>
        <v>110.98139534883721</v>
      </c>
      <c r="Q408" t="s">
        <v>2044</v>
      </c>
      <c r="R408" t="s">
        <v>2045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355</v>
      </c>
      <c r="P409" s="6">
        <f t="shared" si="25"/>
        <v>25</v>
      </c>
      <c r="Q409" t="s">
        <v>2042</v>
      </c>
      <c r="R409" t="s">
        <v>2043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131</v>
      </c>
      <c r="P410" s="6">
        <f t="shared" si="25"/>
        <v>78.759740259740255</v>
      </c>
      <c r="Q410" t="s">
        <v>2044</v>
      </c>
      <c r="R410" t="s">
        <v>2045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</v>
      </c>
      <c r="P411" s="6">
        <f t="shared" si="25"/>
        <v>87.960784313725483</v>
      </c>
      <c r="Q411" t="s">
        <v>2038</v>
      </c>
      <c r="R411" t="s">
        <v>2039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</v>
      </c>
      <c r="P412" s="6">
        <f t="shared" si="25"/>
        <v>49.987398739873989</v>
      </c>
      <c r="Q412" t="s">
        <v>2053</v>
      </c>
      <c r="R412" t="s">
        <v>2064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104</v>
      </c>
      <c r="P413" s="6">
        <f t="shared" si="25"/>
        <v>99.524390243902445</v>
      </c>
      <c r="Q413" t="s">
        <v>2042</v>
      </c>
      <c r="R413" t="s">
        <v>2043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668</v>
      </c>
      <c r="P414" s="6">
        <f t="shared" si="25"/>
        <v>104.82089552238806</v>
      </c>
      <c r="Q414" t="s">
        <v>2050</v>
      </c>
      <c r="R414" t="s">
        <v>2056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</v>
      </c>
      <c r="P415" s="6">
        <f t="shared" si="25"/>
        <v>108.01469237832875</v>
      </c>
      <c r="Q415" t="s">
        <v>2044</v>
      </c>
      <c r="R415" t="s">
        <v>2052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84</v>
      </c>
      <c r="P416" s="6">
        <f t="shared" si="25"/>
        <v>28.998544660724033</v>
      </c>
      <c r="Q416" t="s">
        <v>2036</v>
      </c>
      <c r="R416" t="s">
        <v>2037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</v>
      </c>
      <c r="P417" s="6">
        <f t="shared" si="25"/>
        <v>30.028708133971293</v>
      </c>
      <c r="Q417" t="s">
        <v>2042</v>
      </c>
      <c r="R417" t="s">
        <v>2043</v>
      </c>
      <c r="S417" s="10">
        <f t="shared" si="26"/>
        <v>40921.25</v>
      </c>
      <c r="T417" s="10">
        <f t="shared" si="27"/>
        <v>40938.25</v>
      </c>
    </row>
    <row r="418" spans="1:20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43</v>
      </c>
      <c r="P418" s="6">
        <f t="shared" si="25"/>
        <v>41.005559416261292</v>
      </c>
      <c r="Q418" t="s">
        <v>2044</v>
      </c>
      <c r="R418" t="s">
        <v>2045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</v>
      </c>
      <c r="P419" s="6">
        <f t="shared" si="25"/>
        <v>62.866666666666667</v>
      </c>
      <c r="Q419" t="s">
        <v>2042</v>
      </c>
      <c r="R419" t="s">
        <v>2043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57</v>
      </c>
      <c r="P420" s="6">
        <f t="shared" si="25"/>
        <v>47.005002501250623</v>
      </c>
      <c r="Q420" t="s">
        <v>2044</v>
      </c>
      <c r="R420" t="s">
        <v>2045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</v>
      </c>
      <c r="P421" s="6">
        <f t="shared" si="25"/>
        <v>26.997693638285604</v>
      </c>
      <c r="Q421" t="s">
        <v>2040</v>
      </c>
      <c r="R421" t="s">
        <v>2041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</v>
      </c>
      <c r="P422" s="6">
        <f t="shared" si="25"/>
        <v>68.329787234042556</v>
      </c>
      <c r="Q422" t="s">
        <v>2042</v>
      </c>
      <c r="R422" t="s">
        <v>2043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63</v>
      </c>
      <c r="P423" s="6">
        <f t="shared" si="25"/>
        <v>50.974576271186443</v>
      </c>
      <c r="Q423" t="s">
        <v>2040</v>
      </c>
      <c r="R423" t="s">
        <v>2049</v>
      </c>
      <c r="S423" s="10">
        <f t="shared" si="26"/>
        <v>42915.208333333328</v>
      </c>
      <c r="T423" s="10">
        <f t="shared" si="27"/>
        <v>42945.208333333328</v>
      </c>
    </row>
    <row r="424" spans="1:20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</v>
      </c>
      <c r="P424" s="6">
        <f t="shared" si="25"/>
        <v>54.024390243902438</v>
      </c>
      <c r="Q424" t="s">
        <v>2042</v>
      </c>
      <c r="R424" t="s">
        <v>2043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10</v>
      </c>
      <c r="P425" s="6">
        <f t="shared" si="25"/>
        <v>97.055555555555557</v>
      </c>
      <c r="Q425" t="s">
        <v>2036</v>
      </c>
      <c r="R425" t="s">
        <v>2037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</v>
      </c>
      <c r="P426" s="6">
        <f t="shared" si="25"/>
        <v>24.867469879518072</v>
      </c>
      <c r="Q426" t="s">
        <v>2038</v>
      </c>
      <c r="R426" t="s">
        <v>2048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287</v>
      </c>
      <c r="P427" s="6">
        <f t="shared" si="25"/>
        <v>84.423913043478265</v>
      </c>
      <c r="Q427" t="s">
        <v>2057</v>
      </c>
      <c r="R427" t="s">
        <v>2058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572</v>
      </c>
      <c r="P428" s="6">
        <f t="shared" si="25"/>
        <v>47.091324200913242</v>
      </c>
      <c r="Q428" t="s">
        <v>2042</v>
      </c>
      <c r="R428" t="s">
        <v>2043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</v>
      </c>
      <c r="P429" s="6">
        <f t="shared" si="25"/>
        <v>77.996041171813147</v>
      </c>
      <c r="Q429" t="s">
        <v>2042</v>
      </c>
      <c r="R429" t="s">
        <v>2043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</v>
      </c>
      <c r="P430" s="6">
        <f t="shared" si="25"/>
        <v>62.967871485943775</v>
      </c>
      <c r="Q430" t="s">
        <v>2044</v>
      </c>
      <c r="R430" t="s">
        <v>2052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90</v>
      </c>
      <c r="P431" s="6">
        <f t="shared" si="25"/>
        <v>81.006080449017773</v>
      </c>
      <c r="Q431" t="s">
        <v>2057</v>
      </c>
      <c r="R431" t="s">
        <v>2058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67</v>
      </c>
      <c r="P432" s="6">
        <f t="shared" si="25"/>
        <v>65.321428571428569</v>
      </c>
      <c r="Q432" t="s">
        <v>2042</v>
      </c>
      <c r="R432" t="s">
        <v>2043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</v>
      </c>
      <c r="P433" s="6">
        <f t="shared" si="25"/>
        <v>104.43617021276596</v>
      </c>
      <c r="Q433" t="s">
        <v>2042</v>
      </c>
      <c r="R433" t="s">
        <v>2043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82</v>
      </c>
      <c r="P434" s="6">
        <f t="shared" si="25"/>
        <v>69.989010989010993</v>
      </c>
      <c r="Q434" t="s">
        <v>2042</v>
      </c>
      <c r="R434" t="s">
        <v>2043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</v>
      </c>
      <c r="P435" s="6">
        <f t="shared" si="25"/>
        <v>83.023989898989896</v>
      </c>
      <c r="Q435" t="s">
        <v>2044</v>
      </c>
      <c r="R435" t="s">
        <v>2045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16</v>
      </c>
      <c r="P436" s="6">
        <f t="shared" si="25"/>
        <v>90.3</v>
      </c>
      <c r="Q436" t="s">
        <v>2042</v>
      </c>
      <c r="R436" t="s">
        <v>2043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116</v>
      </c>
      <c r="P437" s="6">
        <f t="shared" si="25"/>
        <v>103.98131932282546</v>
      </c>
      <c r="Q437" t="s">
        <v>2042</v>
      </c>
      <c r="R437" t="s">
        <v>2043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</v>
      </c>
      <c r="P438" s="6">
        <f t="shared" si="25"/>
        <v>54.931726907630519</v>
      </c>
      <c r="Q438" t="s">
        <v>2038</v>
      </c>
      <c r="R438" t="s">
        <v>2061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</v>
      </c>
      <c r="P439" s="6">
        <f t="shared" si="25"/>
        <v>51.921875</v>
      </c>
      <c r="Q439" t="s">
        <v>2044</v>
      </c>
      <c r="R439" t="s">
        <v>2052</v>
      </c>
      <c r="S439" s="10">
        <f t="shared" si="26"/>
        <v>42260.208333333328</v>
      </c>
      <c r="T439" s="10">
        <f t="shared" si="27"/>
        <v>42263.208333333328</v>
      </c>
    </row>
    <row r="440" spans="1:20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178</v>
      </c>
      <c r="P440" s="6">
        <f t="shared" si="25"/>
        <v>60.02834008097166</v>
      </c>
      <c r="Q440" t="s">
        <v>2042</v>
      </c>
      <c r="R440" t="s">
        <v>2043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</v>
      </c>
      <c r="P441" s="6">
        <f t="shared" si="25"/>
        <v>44.003488879197555</v>
      </c>
      <c r="Q441" t="s">
        <v>2044</v>
      </c>
      <c r="R441" t="s">
        <v>2066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161</v>
      </c>
      <c r="P442" s="6">
        <f t="shared" si="25"/>
        <v>53.003513254551258</v>
      </c>
      <c r="Q442" t="s">
        <v>2044</v>
      </c>
      <c r="R442" t="s">
        <v>2063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</v>
      </c>
      <c r="P443" s="6">
        <f t="shared" si="25"/>
        <v>54.5</v>
      </c>
      <c r="Q443" t="s">
        <v>2040</v>
      </c>
      <c r="R443" t="s">
        <v>2049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198</v>
      </c>
      <c r="P444" s="6">
        <f t="shared" si="25"/>
        <v>75.04195804195804</v>
      </c>
      <c r="Q444" t="s">
        <v>2042</v>
      </c>
      <c r="R444" t="s">
        <v>2043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34</v>
      </c>
      <c r="P445" s="6">
        <f t="shared" si="25"/>
        <v>35.911111111111111</v>
      </c>
      <c r="Q445" t="s">
        <v>2042</v>
      </c>
      <c r="R445" t="s">
        <v>2043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</v>
      </c>
      <c r="P446" s="6">
        <f t="shared" si="25"/>
        <v>36.952702702702702</v>
      </c>
      <c r="Q446" t="s">
        <v>2038</v>
      </c>
      <c r="R446" t="s">
        <v>2048</v>
      </c>
      <c r="S446" s="10">
        <f t="shared" si="26"/>
        <v>40748.208333333336</v>
      </c>
      <c r="T446" s="10">
        <f t="shared" si="27"/>
        <v>40750.208333333336</v>
      </c>
    </row>
    <row r="447" spans="1:20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</v>
      </c>
      <c r="P447" s="6">
        <f t="shared" si="25"/>
        <v>63.170588235294119</v>
      </c>
      <c r="Q447" t="s">
        <v>2042</v>
      </c>
      <c r="R447" t="s">
        <v>2043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</v>
      </c>
      <c r="P448" s="6">
        <f t="shared" si="25"/>
        <v>29.99462365591398</v>
      </c>
      <c r="Q448" t="s">
        <v>2040</v>
      </c>
      <c r="R448" t="s">
        <v>2049</v>
      </c>
      <c r="S448" s="10">
        <f t="shared" si="26"/>
        <v>41261.25</v>
      </c>
      <c r="T448" s="10">
        <f t="shared" si="27"/>
        <v>41263.25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</v>
      </c>
      <c r="P449" s="6">
        <f t="shared" si="25"/>
        <v>86</v>
      </c>
      <c r="Q449" t="s">
        <v>2044</v>
      </c>
      <c r="R449" t="s">
        <v>2063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</v>
      </c>
      <c r="P450" s="6">
        <f t="shared" si="25"/>
        <v>75.014876033057845</v>
      </c>
      <c r="Q450" t="s">
        <v>2053</v>
      </c>
      <c r="R450" t="s">
        <v>2054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INT((E451/D451)*100)</f>
        <v>967</v>
      </c>
      <c r="P451" s="6">
        <f t="shared" ref="P451:P514" si="29">E451/G451</f>
        <v>101.19767441860465</v>
      </c>
      <c r="Q451" t="s">
        <v>2053</v>
      </c>
      <c r="R451" t="s">
        <v>2054</v>
      </c>
      <c r="S451" s="10">
        <f t="shared" ref="S451:S514" si="30">(((J451/60)/60)/24)+DATE(1970,1,1)</f>
        <v>43530.25</v>
      </c>
      <c r="T451" s="10">
        <f t="shared" ref="T451:T514" si="31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 s="6">
        <f t="shared" si="29"/>
        <v>4</v>
      </c>
      <c r="Q452" t="s">
        <v>2044</v>
      </c>
      <c r="R452" t="s">
        <v>2052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122</v>
      </c>
      <c r="P453" s="6">
        <f t="shared" si="29"/>
        <v>29.001272669424118</v>
      </c>
      <c r="Q453" t="s">
        <v>2038</v>
      </c>
      <c r="R453" t="s">
        <v>2039</v>
      </c>
      <c r="S453" s="10">
        <f t="shared" si="30"/>
        <v>42935.208333333328</v>
      </c>
      <c r="T453" s="10">
        <f t="shared" si="31"/>
        <v>42966.208333333328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</v>
      </c>
      <c r="P454" s="6">
        <f t="shared" si="29"/>
        <v>98.225806451612897</v>
      </c>
      <c r="Q454" t="s">
        <v>2044</v>
      </c>
      <c r="R454" t="s">
        <v>2047</v>
      </c>
      <c r="S454" s="10">
        <f t="shared" si="30"/>
        <v>40365.208333333336</v>
      </c>
      <c r="T454" s="10">
        <f t="shared" si="31"/>
        <v>40366.208333333336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</v>
      </c>
      <c r="P455" s="6">
        <f t="shared" si="29"/>
        <v>87.001693480101608</v>
      </c>
      <c r="Q455" t="s">
        <v>2044</v>
      </c>
      <c r="R455" t="s">
        <v>2066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</v>
      </c>
      <c r="P456" s="6">
        <f t="shared" si="29"/>
        <v>45.205128205128204</v>
      </c>
      <c r="Q456" t="s">
        <v>2044</v>
      </c>
      <c r="R456" t="s">
        <v>2047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</v>
      </c>
      <c r="P457" s="6">
        <f t="shared" si="29"/>
        <v>37.001341561577675</v>
      </c>
      <c r="Q457" t="s">
        <v>2042</v>
      </c>
      <c r="R457" t="s">
        <v>2043</v>
      </c>
      <c r="S457" s="10">
        <f t="shared" si="30"/>
        <v>40809.208333333336</v>
      </c>
      <c r="T457" s="10">
        <f t="shared" si="31"/>
        <v>40832.208333333336</v>
      </c>
    </row>
    <row r="458" spans="1:20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</v>
      </c>
      <c r="P458" s="6">
        <f t="shared" si="29"/>
        <v>94.976947040498445</v>
      </c>
      <c r="Q458" t="s">
        <v>2038</v>
      </c>
      <c r="R458" t="s">
        <v>2048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26</v>
      </c>
      <c r="P459" s="6">
        <f t="shared" si="29"/>
        <v>28.956521739130434</v>
      </c>
      <c r="Q459" t="s">
        <v>2042</v>
      </c>
      <c r="R459" t="s">
        <v>2043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</v>
      </c>
      <c r="P460" s="6">
        <f t="shared" si="29"/>
        <v>55.993396226415094</v>
      </c>
      <c r="Q460" t="s">
        <v>2042</v>
      </c>
      <c r="R460" t="s">
        <v>2043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</v>
      </c>
      <c r="P461" s="6">
        <f t="shared" si="29"/>
        <v>54.038095238095238</v>
      </c>
      <c r="Q461" t="s">
        <v>2044</v>
      </c>
      <c r="R461" t="s">
        <v>2045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</v>
      </c>
      <c r="P462" s="6">
        <f t="shared" si="29"/>
        <v>82.38</v>
      </c>
      <c r="Q462" t="s">
        <v>2042</v>
      </c>
      <c r="R462" t="s">
        <v>2043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</v>
      </c>
      <c r="P463" s="6">
        <f t="shared" si="29"/>
        <v>66.997115384615384</v>
      </c>
      <c r="Q463" t="s">
        <v>2044</v>
      </c>
      <c r="R463" t="s">
        <v>2047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30</v>
      </c>
      <c r="P464" s="6">
        <f t="shared" si="29"/>
        <v>107.91401869158878</v>
      </c>
      <c r="Q464" t="s">
        <v>2053</v>
      </c>
      <c r="R464" t="s">
        <v>2064</v>
      </c>
      <c r="S464" s="10">
        <f t="shared" si="30"/>
        <v>41304.25</v>
      </c>
      <c r="T464" s="10">
        <f t="shared" si="31"/>
        <v>41342.25</v>
      </c>
    </row>
    <row r="465" spans="1:20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</v>
      </c>
      <c r="P465" s="6">
        <f t="shared" si="29"/>
        <v>69.009501187648453</v>
      </c>
      <c r="Q465" t="s">
        <v>2044</v>
      </c>
      <c r="R465" t="s">
        <v>2052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</v>
      </c>
      <c r="P466" s="6">
        <f t="shared" si="29"/>
        <v>39.006568144499177</v>
      </c>
      <c r="Q466" t="s">
        <v>2042</v>
      </c>
      <c r="R466" t="s">
        <v>2043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187</v>
      </c>
      <c r="P467" s="6">
        <f t="shared" si="29"/>
        <v>110.3625</v>
      </c>
      <c r="Q467" t="s">
        <v>2050</v>
      </c>
      <c r="R467" t="s">
        <v>2062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 s="6">
        <f t="shared" si="29"/>
        <v>94.857142857142861</v>
      </c>
      <c r="Q468" t="s">
        <v>2040</v>
      </c>
      <c r="R468" t="s">
        <v>2049</v>
      </c>
      <c r="S468" s="10">
        <f t="shared" si="30"/>
        <v>41409.208333333336</v>
      </c>
      <c r="T468" s="10">
        <f t="shared" si="31"/>
        <v>41432.208333333336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</v>
      </c>
      <c r="P469" s="6">
        <f t="shared" si="29"/>
        <v>57.935251798561154</v>
      </c>
      <c r="Q469" t="s">
        <v>2040</v>
      </c>
      <c r="R469" t="s">
        <v>2041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40</v>
      </c>
      <c r="P470" s="6">
        <f t="shared" si="29"/>
        <v>101.25</v>
      </c>
      <c r="Q470" t="s">
        <v>2042</v>
      </c>
      <c r="R470" t="s">
        <v>2043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</v>
      </c>
      <c r="P471" s="6">
        <f t="shared" si="29"/>
        <v>64.95597484276729</v>
      </c>
      <c r="Q471" t="s">
        <v>2044</v>
      </c>
      <c r="R471" t="s">
        <v>2047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285</v>
      </c>
      <c r="P472" s="6">
        <f t="shared" si="29"/>
        <v>27.00524934383202</v>
      </c>
      <c r="Q472" t="s">
        <v>2040</v>
      </c>
      <c r="R472" t="s">
        <v>2049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 s="6">
        <f t="shared" si="29"/>
        <v>50.97422680412371</v>
      </c>
      <c r="Q473" t="s">
        <v>2036</v>
      </c>
      <c r="R473" t="s">
        <v>2037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</v>
      </c>
      <c r="P474" s="6">
        <f t="shared" si="29"/>
        <v>104.94260869565217</v>
      </c>
      <c r="Q474" t="s">
        <v>2038</v>
      </c>
      <c r="R474" t="s">
        <v>2039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</v>
      </c>
      <c r="P475" s="6">
        <f t="shared" si="29"/>
        <v>84.028301886792448</v>
      </c>
      <c r="Q475" t="s">
        <v>2038</v>
      </c>
      <c r="R475" t="s">
        <v>2046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</v>
      </c>
      <c r="P476" s="6">
        <f t="shared" si="29"/>
        <v>102.85915492957747</v>
      </c>
      <c r="Q476" t="s">
        <v>2044</v>
      </c>
      <c r="R476" t="s">
        <v>2063</v>
      </c>
      <c r="S476" s="10">
        <f t="shared" si="30"/>
        <v>41989.25</v>
      </c>
      <c r="T476" s="10">
        <f t="shared" si="31"/>
        <v>41990.25</v>
      </c>
    </row>
    <row r="477" spans="1:20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</v>
      </c>
      <c r="P477" s="6">
        <f t="shared" si="29"/>
        <v>39.962085308056871</v>
      </c>
      <c r="Q477" t="s">
        <v>2050</v>
      </c>
      <c r="R477" t="s">
        <v>2062</v>
      </c>
      <c r="S477" s="10">
        <f t="shared" si="30"/>
        <v>41450.208333333336</v>
      </c>
      <c r="T477" s="10">
        <f t="shared" si="31"/>
        <v>41454.208333333336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29</v>
      </c>
      <c r="P478" s="6">
        <f t="shared" si="29"/>
        <v>51.001785714285717</v>
      </c>
      <c r="Q478" t="s">
        <v>2050</v>
      </c>
      <c r="R478" t="s">
        <v>2056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</v>
      </c>
      <c r="P479" s="6">
        <f t="shared" si="29"/>
        <v>40.823008849557525</v>
      </c>
      <c r="Q479" t="s">
        <v>2044</v>
      </c>
      <c r="R479" t="s">
        <v>2066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</v>
      </c>
      <c r="P480" s="6">
        <f t="shared" si="29"/>
        <v>58.999637155297535</v>
      </c>
      <c r="Q480" t="s">
        <v>2040</v>
      </c>
      <c r="R480" t="s">
        <v>2049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512</v>
      </c>
      <c r="P481" s="6">
        <f t="shared" si="29"/>
        <v>71.156069364161851</v>
      </c>
      <c r="Q481" t="s">
        <v>2036</v>
      </c>
      <c r="R481" t="s">
        <v>2037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100</v>
      </c>
      <c r="P482" s="6">
        <f t="shared" si="29"/>
        <v>99.494252873563212</v>
      </c>
      <c r="Q482" t="s">
        <v>2057</v>
      </c>
      <c r="R482" t="s">
        <v>2058</v>
      </c>
      <c r="S482" s="10">
        <f t="shared" si="30"/>
        <v>40248.25</v>
      </c>
      <c r="T482" s="10">
        <f t="shared" si="31"/>
        <v>40257.208333333336</v>
      </c>
    </row>
    <row r="483" spans="1:20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</v>
      </c>
      <c r="P483" s="6">
        <f t="shared" si="29"/>
        <v>103.98634590377114</v>
      </c>
      <c r="Q483" t="s">
        <v>2042</v>
      </c>
      <c r="R483" t="s">
        <v>2043</v>
      </c>
      <c r="S483" s="10">
        <f t="shared" si="30"/>
        <v>41913.208333333336</v>
      </c>
      <c r="T483" s="10">
        <f t="shared" si="31"/>
        <v>41955.25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</v>
      </c>
      <c r="P484" s="6">
        <f t="shared" si="29"/>
        <v>76.555555555555557</v>
      </c>
      <c r="Q484" t="s">
        <v>2050</v>
      </c>
      <c r="R484" t="s">
        <v>2056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52</v>
      </c>
      <c r="P485" s="6">
        <f t="shared" si="29"/>
        <v>87.068592057761734</v>
      </c>
      <c r="Q485" t="s">
        <v>2042</v>
      </c>
      <c r="R485" t="s">
        <v>2043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</v>
      </c>
      <c r="P486" s="6">
        <f t="shared" si="29"/>
        <v>48.99554707379135</v>
      </c>
      <c r="Q486" t="s">
        <v>2036</v>
      </c>
      <c r="R486" t="s">
        <v>2037</v>
      </c>
      <c r="S486" s="10">
        <f t="shared" si="30"/>
        <v>41855.208333333336</v>
      </c>
      <c r="T486" s="10">
        <f t="shared" si="31"/>
        <v>41904.208333333336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30</v>
      </c>
      <c r="P487" s="6">
        <f t="shared" si="29"/>
        <v>42.969135802469133</v>
      </c>
      <c r="Q487" t="s">
        <v>2042</v>
      </c>
      <c r="R487" t="s">
        <v>2043</v>
      </c>
      <c r="S487" s="10">
        <f t="shared" si="30"/>
        <v>43626.208333333328</v>
      </c>
      <c r="T487" s="10">
        <f t="shared" si="31"/>
        <v>43667.208333333328</v>
      </c>
    </row>
    <row r="488" spans="1:20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13</v>
      </c>
      <c r="P488" s="6">
        <f t="shared" si="29"/>
        <v>33.428571428571431</v>
      </c>
      <c r="Q488" t="s">
        <v>2050</v>
      </c>
      <c r="R488" t="s">
        <v>2062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178</v>
      </c>
      <c r="P489" s="6">
        <f t="shared" si="29"/>
        <v>83.982949701619773</v>
      </c>
      <c r="Q489" t="s">
        <v>2042</v>
      </c>
      <c r="R489" t="s">
        <v>2043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</v>
      </c>
      <c r="P490" s="6">
        <f t="shared" si="29"/>
        <v>101.41739130434783</v>
      </c>
      <c r="Q490" t="s">
        <v>2042</v>
      </c>
      <c r="R490" t="s">
        <v>2043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101</v>
      </c>
      <c r="P491" s="6">
        <f t="shared" si="29"/>
        <v>109.87058823529412</v>
      </c>
      <c r="Q491" t="s">
        <v>2040</v>
      </c>
      <c r="R491" t="s">
        <v>2049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191</v>
      </c>
      <c r="P492" s="6">
        <f t="shared" si="29"/>
        <v>31.916666666666668</v>
      </c>
      <c r="Q492" t="s">
        <v>2067</v>
      </c>
      <c r="R492" t="s">
        <v>2068</v>
      </c>
      <c r="S492" s="10">
        <f t="shared" si="30"/>
        <v>43786.25</v>
      </c>
      <c r="T492" s="10">
        <f t="shared" si="31"/>
        <v>43793.25</v>
      </c>
    </row>
    <row r="493" spans="1:20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</v>
      </c>
      <c r="P493" s="6">
        <f t="shared" si="29"/>
        <v>70.993450675399103</v>
      </c>
      <c r="Q493" t="s">
        <v>2036</v>
      </c>
      <c r="R493" t="s">
        <v>2037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23</v>
      </c>
      <c r="P494" s="6">
        <f t="shared" si="29"/>
        <v>77.026890756302521</v>
      </c>
      <c r="Q494" t="s">
        <v>2044</v>
      </c>
      <c r="R494" t="s">
        <v>2055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723</v>
      </c>
      <c r="P495" s="6">
        <f t="shared" si="29"/>
        <v>101.78125</v>
      </c>
      <c r="Q495" t="s">
        <v>2057</v>
      </c>
      <c r="R495" t="s">
        <v>2058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</v>
      </c>
      <c r="P496" s="6">
        <f t="shared" si="29"/>
        <v>51.059701492537314</v>
      </c>
      <c r="Q496" t="s">
        <v>2040</v>
      </c>
      <c r="R496" t="s">
        <v>2049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414</v>
      </c>
      <c r="P497" s="6">
        <f t="shared" si="29"/>
        <v>68.02051282051282</v>
      </c>
      <c r="Q497" t="s">
        <v>2042</v>
      </c>
      <c r="R497" t="s">
        <v>2043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0</v>
      </c>
      <c r="P498" s="6">
        <f t="shared" si="29"/>
        <v>30.87037037037037</v>
      </c>
      <c r="Q498" t="s">
        <v>2044</v>
      </c>
      <c r="R498" t="s">
        <v>2052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</v>
      </c>
      <c r="P499" s="6">
        <f t="shared" si="29"/>
        <v>27.908333333333335</v>
      </c>
      <c r="Q499" t="s">
        <v>2040</v>
      </c>
      <c r="R499" t="s">
        <v>2049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23</v>
      </c>
      <c r="P500" s="6">
        <f t="shared" si="29"/>
        <v>79.994818652849744</v>
      </c>
      <c r="Q500" t="s">
        <v>2040</v>
      </c>
      <c r="R500" t="s">
        <v>2041</v>
      </c>
      <c r="S500" s="10">
        <f t="shared" si="30"/>
        <v>42005.25</v>
      </c>
      <c r="T500" s="10">
        <f t="shared" si="31"/>
        <v>42007.25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</v>
      </c>
      <c r="P501" s="6">
        <f t="shared" si="29"/>
        <v>38.003378378378379</v>
      </c>
      <c r="Q501" t="s">
        <v>2044</v>
      </c>
      <c r="R501" t="s">
        <v>2045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s="6" t="e">
        <f t="shared" si="29"/>
        <v>#DIV/0!</v>
      </c>
      <c r="Q502" t="s">
        <v>2042</v>
      </c>
      <c r="R502" t="s">
        <v>2043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</v>
      </c>
      <c r="P503" s="6">
        <f t="shared" si="29"/>
        <v>59.990534521158132</v>
      </c>
      <c r="Q503" t="s">
        <v>2044</v>
      </c>
      <c r="R503" t="s">
        <v>2045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529</v>
      </c>
      <c r="P504" s="6">
        <f t="shared" si="29"/>
        <v>37.037634408602152</v>
      </c>
      <c r="Q504" t="s">
        <v>2053</v>
      </c>
      <c r="R504" t="s">
        <v>2054</v>
      </c>
      <c r="S504" s="10">
        <f t="shared" si="30"/>
        <v>41117.208333333336</v>
      </c>
      <c r="T504" s="10">
        <f t="shared" si="31"/>
        <v>41146.208333333336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</v>
      </c>
      <c r="P505" s="6">
        <f t="shared" si="29"/>
        <v>99.963043478260872</v>
      </c>
      <c r="Q505" t="s">
        <v>2044</v>
      </c>
      <c r="R505" t="s">
        <v>2047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</v>
      </c>
      <c r="P506" s="6">
        <f t="shared" si="29"/>
        <v>111.6774193548387</v>
      </c>
      <c r="Q506" t="s">
        <v>2038</v>
      </c>
      <c r="R506" t="s">
        <v>2039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13</v>
      </c>
      <c r="P507" s="6">
        <f t="shared" si="29"/>
        <v>36.014409221902014</v>
      </c>
      <c r="Q507" t="s">
        <v>2050</v>
      </c>
      <c r="R507" t="s">
        <v>2059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</v>
      </c>
      <c r="P508" s="6">
        <f t="shared" si="29"/>
        <v>66.010284810126578</v>
      </c>
      <c r="Q508" t="s">
        <v>2042</v>
      </c>
      <c r="R508" t="s">
        <v>2043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39</v>
      </c>
      <c r="P509" s="6">
        <f t="shared" si="29"/>
        <v>44.05263157894737</v>
      </c>
      <c r="Q509" t="s">
        <v>2040</v>
      </c>
      <c r="R509" t="s">
        <v>2041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</v>
      </c>
      <c r="P510" s="6">
        <f t="shared" si="29"/>
        <v>52.999726551818434</v>
      </c>
      <c r="Q510" t="s">
        <v>2042</v>
      </c>
      <c r="R510" t="s">
        <v>2043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70</v>
      </c>
      <c r="P511" s="6">
        <f t="shared" si="29"/>
        <v>95</v>
      </c>
      <c r="Q511" t="s">
        <v>2042</v>
      </c>
      <c r="R511" t="s">
        <v>2043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</v>
      </c>
      <c r="P512" s="6">
        <f t="shared" si="29"/>
        <v>70.908396946564892</v>
      </c>
      <c r="Q512" t="s">
        <v>2044</v>
      </c>
      <c r="R512" t="s">
        <v>2047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</v>
      </c>
      <c r="P513" s="6">
        <f t="shared" si="29"/>
        <v>98.060773480662988</v>
      </c>
      <c r="Q513" t="s">
        <v>2042</v>
      </c>
      <c r="R513" t="s">
        <v>2043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</v>
      </c>
      <c r="P514" s="6">
        <f t="shared" si="29"/>
        <v>53.046025104602514</v>
      </c>
      <c r="Q514" t="s">
        <v>2053</v>
      </c>
      <c r="R514" t="s">
        <v>2054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INT((E515/D515)*100)</f>
        <v>39</v>
      </c>
      <c r="P515" s="6">
        <f t="shared" ref="P515:P578" si="33">E515/G515</f>
        <v>93.142857142857139</v>
      </c>
      <c r="Q515" t="s">
        <v>2044</v>
      </c>
      <c r="R515" t="s">
        <v>2063</v>
      </c>
      <c r="S515" s="10">
        <f t="shared" ref="S515:S578" si="34">(((J515/60)/60)/24)+DATE(1970,1,1)</f>
        <v>40430.208333333336</v>
      </c>
      <c r="T515" s="10">
        <f t="shared" ref="T515:T578" si="35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</v>
      </c>
      <c r="P516" s="6">
        <f t="shared" si="33"/>
        <v>58.945075757575758</v>
      </c>
      <c r="Q516" t="s">
        <v>2038</v>
      </c>
      <c r="R516" t="s">
        <v>2039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55</v>
      </c>
      <c r="P517" s="6">
        <f t="shared" si="33"/>
        <v>36.067669172932334</v>
      </c>
      <c r="Q517" t="s">
        <v>2042</v>
      </c>
      <c r="R517" t="s">
        <v>2043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42</v>
      </c>
      <c r="P518" s="6">
        <f t="shared" si="33"/>
        <v>63.030732860520096</v>
      </c>
      <c r="Q518" t="s">
        <v>2050</v>
      </c>
      <c r="R518" t="s">
        <v>2051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</v>
      </c>
      <c r="P519" s="6">
        <f t="shared" si="33"/>
        <v>84.717948717948715</v>
      </c>
      <c r="Q519" t="s">
        <v>2036</v>
      </c>
      <c r="R519" t="s">
        <v>2037</v>
      </c>
      <c r="S519" s="10">
        <f t="shared" si="34"/>
        <v>42860.208333333328</v>
      </c>
      <c r="T519" s="10">
        <f t="shared" si="35"/>
        <v>42865.208333333328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</v>
      </c>
      <c r="P520" s="6">
        <f t="shared" si="33"/>
        <v>62.2</v>
      </c>
      <c r="Q520" t="s">
        <v>2044</v>
      </c>
      <c r="R520" t="s">
        <v>2052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101</v>
      </c>
      <c r="P521" s="6">
        <f t="shared" si="33"/>
        <v>101.97518330513255</v>
      </c>
      <c r="Q521" t="s">
        <v>2038</v>
      </c>
      <c r="R521" t="s">
        <v>2039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425</v>
      </c>
      <c r="P522" s="6">
        <f t="shared" si="33"/>
        <v>106.4375</v>
      </c>
      <c r="Q522" t="s">
        <v>2042</v>
      </c>
      <c r="R522" t="s">
        <v>2043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145</v>
      </c>
      <c r="P523" s="6">
        <f t="shared" si="33"/>
        <v>29.975609756097562</v>
      </c>
      <c r="Q523" t="s">
        <v>2044</v>
      </c>
      <c r="R523" t="s">
        <v>2047</v>
      </c>
      <c r="S523" s="10">
        <f t="shared" si="34"/>
        <v>42605.208333333328</v>
      </c>
      <c r="T523" s="10">
        <f t="shared" si="35"/>
        <v>42611.208333333328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</v>
      </c>
      <c r="P524" s="6">
        <f t="shared" si="33"/>
        <v>85.806282722513089</v>
      </c>
      <c r="Q524" t="s">
        <v>2044</v>
      </c>
      <c r="R524" t="s">
        <v>2055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</v>
      </c>
      <c r="P525" s="6">
        <f t="shared" si="33"/>
        <v>70.82022471910112</v>
      </c>
      <c r="Q525" t="s">
        <v>2044</v>
      </c>
      <c r="R525" t="s">
        <v>2055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83</v>
      </c>
      <c r="P526" s="6">
        <f t="shared" si="33"/>
        <v>40.998484082870135</v>
      </c>
      <c r="Q526" t="s">
        <v>2042</v>
      </c>
      <c r="R526" t="s">
        <v>2043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</v>
      </c>
      <c r="P527" s="6">
        <f t="shared" si="33"/>
        <v>28.063492063492063</v>
      </c>
      <c r="Q527" t="s">
        <v>2040</v>
      </c>
      <c r="R527" t="s">
        <v>2049</v>
      </c>
      <c r="S527" s="10">
        <f t="shared" si="34"/>
        <v>40505.25</v>
      </c>
      <c r="T527" s="10">
        <f t="shared" si="35"/>
        <v>40509.25</v>
      </c>
    </row>
    <row r="528" spans="1:20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155</v>
      </c>
      <c r="P528" s="6">
        <f t="shared" si="33"/>
        <v>88.054421768707485</v>
      </c>
      <c r="Q528" t="s">
        <v>2042</v>
      </c>
      <c r="R528" t="s">
        <v>2043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99</v>
      </c>
      <c r="P529" s="6">
        <f t="shared" si="33"/>
        <v>31</v>
      </c>
      <c r="Q529" t="s">
        <v>2044</v>
      </c>
      <c r="R529" t="s">
        <v>2052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</v>
      </c>
      <c r="P530" s="6">
        <f t="shared" si="33"/>
        <v>90.337500000000006</v>
      </c>
      <c r="Q530" t="s">
        <v>2038</v>
      </c>
      <c r="R530" t="s">
        <v>2048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</v>
      </c>
      <c r="P531" s="6">
        <f t="shared" si="33"/>
        <v>63.777777777777779</v>
      </c>
      <c r="Q531" t="s">
        <v>2053</v>
      </c>
      <c r="R531" t="s">
        <v>2054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91</v>
      </c>
      <c r="P532" s="6">
        <f t="shared" si="33"/>
        <v>53.995515695067262</v>
      </c>
      <c r="Q532" t="s">
        <v>2050</v>
      </c>
      <c r="R532" t="s">
        <v>2056</v>
      </c>
      <c r="S532" s="10">
        <f t="shared" si="34"/>
        <v>40421.208333333336</v>
      </c>
      <c r="T532" s="10">
        <f t="shared" si="35"/>
        <v>40435.208333333336</v>
      </c>
    </row>
    <row r="533" spans="1:20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95</v>
      </c>
      <c r="P533" s="6">
        <f t="shared" si="33"/>
        <v>48.993956043956047</v>
      </c>
      <c r="Q533" t="s">
        <v>2053</v>
      </c>
      <c r="R533" t="s">
        <v>2054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502</v>
      </c>
      <c r="P534" s="6">
        <f t="shared" si="33"/>
        <v>63.857142857142854</v>
      </c>
      <c r="Q534" t="s">
        <v>2042</v>
      </c>
      <c r="R534" t="s">
        <v>2043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</v>
      </c>
      <c r="P535" s="6">
        <f t="shared" si="33"/>
        <v>82.996393146979258</v>
      </c>
      <c r="Q535" t="s">
        <v>2038</v>
      </c>
      <c r="R535" t="s">
        <v>2048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</v>
      </c>
      <c r="P536" s="6">
        <f t="shared" si="33"/>
        <v>55.08230452674897</v>
      </c>
      <c r="Q536" t="s">
        <v>2044</v>
      </c>
      <c r="R536" t="s">
        <v>2047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</v>
      </c>
      <c r="P537" s="6">
        <f t="shared" si="33"/>
        <v>62.044554455445542</v>
      </c>
      <c r="Q537" t="s">
        <v>2042</v>
      </c>
      <c r="R537" t="s">
        <v>2043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149</v>
      </c>
      <c r="P538" s="6">
        <f t="shared" si="33"/>
        <v>104.97857142857143</v>
      </c>
      <c r="Q538" t="s">
        <v>2050</v>
      </c>
      <c r="R538" t="s">
        <v>2056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</v>
      </c>
      <c r="P539" s="6">
        <f t="shared" si="33"/>
        <v>94.044676806083643</v>
      </c>
      <c r="Q539" t="s">
        <v>2044</v>
      </c>
      <c r="R539" t="s">
        <v>2045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37</v>
      </c>
      <c r="P540" s="6">
        <f t="shared" si="33"/>
        <v>44.007716049382715</v>
      </c>
      <c r="Q540" t="s">
        <v>2053</v>
      </c>
      <c r="R540" t="s">
        <v>2064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72</v>
      </c>
      <c r="P541" s="6">
        <f t="shared" si="33"/>
        <v>92.467532467532465</v>
      </c>
      <c r="Q541" t="s">
        <v>2036</v>
      </c>
      <c r="R541" t="s">
        <v>2037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265</v>
      </c>
      <c r="P542" s="6">
        <f t="shared" si="33"/>
        <v>57.072874493927124</v>
      </c>
      <c r="Q542" t="s">
        <v>2057</v>
      </c>
      <c r="R542" t="s">
        <v>2058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</v>
      </c>
      <c r="P543" s="6">
        <f t="shared" si="33"/>
        <v>109.07848101265823</v>
      </c>
      <c r="Q543" t="s">
        <v>2053</v>
      </c>
      <c r="R543" t="s">
        <v>2064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</v>
      </c>
      <c r="P544" s="6">
        <f t="shared" si="33"/>
        <v>39.387755102040813</v>
      </c>
      <c r="Q544" t="s">
        <v>2038</v>
      </c>
      <c r="R544" t="s">
        <v>2048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</v>
      </c>
      <c r="P545" s="6">
        <f t="shared" si="33"/>
        <v>77.022222222222226</v>
      </c>
      <c r="Q545" t="s">
        <v>2053</v>
      </c>
      <c r="R545" t="s">
        <v>2054</v>
      </c>
      <c r="S545" s="10">
        <f t="shared" si="34"/>
        <v>41528.208333333336</v>
      </c>
      <c r="T545" s="10">
        <f t="shared" si="35"/>
        <v>41543.208333333336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276</v>
      </c>
      <c r="P546" s="6">
        <f t="shared" si="33"/>
        <v>92.166666666666671</v>
      </c>
      <c r="Q546" t="s">
        <v>2038</v>
      </c>
      <c r="R546" t="s">
        <v>2039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88</v>
      </c>
      <c r="P547" s="6">
        <f t="shared" si="33"/>
        <v>61.007063197026021</v>
      </c>
      <c r="Q547" t="s">
        <v>2042</v>
      </c>
      <c r="R547" t="s">
        <v>2043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163</v>
      </c>
      <c r="P548" s="6">
        <f t="shared" si="33"/>
        <v>78.068181818181813</v>
      </c>
      <c r="Q548" t="s">
        <v>2042</v>
      </c>
      <c r="R548" t="s">
        <v>2043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 s="6">
        <f t="shared" si="33"/>
        <v>80.75</v>
      </c>
      <c r="Q549" t="s">
        <v>2044</v>
      </c>
      <c r="R549" t="s">
        <v>2047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270</v>
      </c>
      <c r="P550" s="6">
        <f t="shared" si="33"/>
        <v>59.991289782244557</v>
      </c>
      <c r="Q550" t="s">
        <v>2042</v>
      </c>
      <c r="R550" t="s">
        <v>2043</v>
      </c>
      <c r="S550" s="10">
        <f t="shared" si="34"/>
        <v>42461.208333333328</v>
      </c>
      <c r="T550" s="10">
        <f t="shared" si="35"/>
        <v>42474.208333333328</v>
      </c>
    </row>
    <row r="551" spans="1:20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</v>
      </c>
      <c r="P551" s="6">
        <f t="shared" si="33"/>
        <v>110.03018372703411</v>
      </c>
      <c r="Q551" t="s">
        <v>2040</v>
      </c>
      <c r="R551" t="s">
        <v>2049</v>
      </c>
      <c r="S551" s="10">
        <f t="shared" si="34"/>
        <v>41422.208333333336</v>
      </c>
      <c r="T551" s="10">
        <f t="shared" si="35"/>
        <v>41431.208333333336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 s="6">
        <f t="shared" si="33"/>
        <v>4</v>
      </c>
      <c r="Q552" t="s">
        <v>2038</v>
      </c>
      <c r="R552" t="s">
        <v>2048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58</v>
      </c>
      <c r="P553" s="6">
        <f t="shared" si="33"/>
        <v>37.99856063332134</v>
      </c>
      <c r="Q553" t="s">
        <v>2040</v>
      </c>
      <c r="R553" t="s">
        <v>2041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98</v>
      </c>
      <c r="P554" s="6">
        <f t="shared" si="33"/>
        <v>96.369565217391298</v>
      </c>
      <c r="Q554" t="s">
        <v>2042</v>
      </c>
      <c r="R554" t="s">
        <v>2043</v>
      </c>
      <c r="S554" s="10">
        <f t="shared" si="34"/>
        <v>42700.25</v>
      </c>
      <c r="T554" s="10">
        <f t="shared" si="35"/>
        <v>42702.25</v>
      </c>
    </row>
    <row r="555" spans="1:20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43</v>
      </c>
      <c r="P555" s="6">
        <f t="shared" si="33"/>
        <v>72.978599221789878</v>
      </c>
      <c r="Q555" t="s">
        <v>2038</v>
      </c>
      <c r="R555" t="s">
        <v>2039</v>
      </c>
      <c r="S555" s="10">
        <f t="shared" si="34"/>
        <v>40545.25</v>
      </c>
      <c r="T555" s="10">
        <f t="shared" si="35"/>
        <v>40546.25</v>
      </c>
    </row>
    <row r="556" spans="1:20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151</v>
      </c>
      <c r="P556" s="6">
        <f t="shared" si="33"/>
        <v>26.007220216606498</v>
      </c>
      <c r="Q556" t="s">
        <v>2038</v>
      </c>
      <c r="R556" t="s">
        <v>2048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223</v>
      </c>
      <c r="P557" s="6">
        <f t="shared" si="33"/>
        <v>104.36296296296297</v>
      </c>
      <c r="Q557" t="s">
        <v>2038</v>
      </c>
      <c r="R557" t="s">
        <v>2039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239</v>
      </c>
      <c r="P558" s="6">
        <f t="shared" si="33"/>
        <v>102.18852459016394</v>
      </c>
      <c r="Q558" t="s">
        <v>2050</v>
      </c>
      <c r="R558" t="s">
        <v>2062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</v>
      </c>
      <c r="P559" s="6">
        <f t="shared" si="33"/>
        <v>54.117647058823529</v>
      </c>
      <c r="Q559" t="s">
        <v>2044</v>
      </c>
      <c r="R559" t="s">
        <v>2066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</v>
      </c>
      <c r="P560" s="6">
        <f t="shared" si="33"/>
        <v>63.222222222222221</v>
      </c>
      <c r="Q560" t="s">
        <v>2042</v>
      </c>
      <c r="R560" t="s">
        <v>2043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100</v>
      </c>
      <c r="P561" s="6">
        <f t="shared" si="33"/>
        <v>104.03228962818004</v>
      </c>
      <c r="Q561" t="s">
        <v>2042</v>
      </c>
      <c r="R561" t="s">
        <v>2043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</v>
      </c>
      <c r="P562" s="6">
        <f t="shared" si="33"/>
        <v>49.994334277620396</v>
      </c>
      <c r="Q562" t="s">
        <v>2044</v>
      </c>
      <c r="R562" t="s">
        <v>2052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369</v>
      </c>
      <c r="P563" s="6">
        <f t="shared" si="33"/>
        <v>56.015151515151516</v>
      </c>
      <c r="Q563" t="s">
        <v>2042</v>
      </c>
      <c r="R563" t="s">
        <v>2043</v>
      </c>
      <c r="S563" s="10">
        <f t="shared" si="34"/>
        <v>40833.208333333336</v>
      </c>
      <c r="T563" s="10">
        <f t="shared" si="35"/>
        <v>40835.208333333336</v>
      </c>
    </row>
    <row r="564" spans="1:20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12</v>
      </c>
      <c r="P564" s="6">
        <f t="shared" si="33"/>
        <v>48.807692307692307</v>
      </c>
      <c r="Q564" t="s">
        <v>2038</v>
      </c>
      <c r="R564" t="s">
        <v>2039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</v>
      </c>
      <c r="P565" s="6">
        <f t="shared" si="33"/>
        <v>60.082352941176474</v>
      </c>
      <c r="Q565" t="s">
        <v>2044</v>
      </c>
      <c r="R565" t="s">
        <v>2045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83</v>
      </c>
      <c r="P566" s="6">
        <f t="shared" si="33"/>
        <v>78.990502793296088</v>
      </c>
      <c r="Q566" t="s">
        <v>2042</v>
      </c>
      <c r="R566" t="s">
        <v>2043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</v>
      </c>
      <c r="P567" s="6">
        <f t="shared" si="33"/>
        <v>53.99499443826474</v>
      </c>
      <c r="Q567" t="s">
        <v>2042</v>
      </c>
      <c r="R567" t="s">
        <v>2043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</v>
      </c>
      <c r="P568" s="6">
        <f t="shared" si="33"/>
        <v>111.45945945945945</v>
      </c>
      <c r="Q568" t="s">
        <v>2038</v>
      </c>
      <c r="R568" t="s">
        <v>2046</v>
      </c>
      <c r="S568" s="10">
        <f t="shared" si="34"/>
        <v>42424.25</v>
      </c>
      <c r="T568" s="10">
        <f t="shared" si="35"/>
        <v>42447.208333333328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218</v>
      </c>
      <c r="P569" s="6">
        <f t="shared" si="33"/>
        <v>60.922131147540981</v>
      </c>
      <c r="Q569" t="s">
        <v>2038</v>
      </c>
      <c r="R569" t="s">
        <v>2039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</v>
      </c>
      <c r="P570" s="6">
        <f t="shared" si="33"/>
        <v>26.0015444015444</v>
      </c>
      <c r="Q570" t="s">
        <v>2042</v>
      </c>
      <c r="R570" t="s">
        <v>2043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</v>
      </c>
      <c r="P571" s="6">
        <f t="shared" si="33"/>
        <v>80.993208828522924</v>
      </c>
      <c r="Q571" t="s">
        <v>2044</v>
      </c>
      <c r="R571" t="s">
        <v>2052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305</v>
      </c>
      <c r="P572" s="6">
        <f t="shared" si="33"/>
        <v>34.995963302752294</v>
      </c>
      <c r="Q572" t="s">
        <v>2038</v>
      </c>
      <c r="R572" t="s">
        <v>2039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</v>
      </c>
      <c r="P573" s="6">
        <f t="shared" si="33"/>
        <v>94.142857142857139</v>
      </c>
      <c r="Q573" t="s">
        <v>2044</v>
      </c>
      <c r="R573" t="s">
        <v>2055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</v>
      </c>
      <c r="P574" s="6">
        <f t="shared" si="33"/>
        <v>52.085106382978722</v>
      </c>
      <c r="Q574" t="s">
        <v>2038</v>
      </c>
      <c r="R574" t="s">
        <v>2039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111</v>
      </c>
      <c r="P575" s="6">
        <f t="shared" si="33"/>
        <v>24.986666666666668</v>
      </c>
      <c r="Q575" t="s">
        <v>2067</v>
      </c>
      <c r="R575" t="s">
        <v>2068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</v>
      </c>
      <c r="P576" s="6">
        <f t="shared" si="33"/>
        <v>69.215277777777771</v>
      </c>
      <c r="Q576" t="s">
        <v>2036</v>
      </c>
      <c r="R576" t="s">
        <v>2037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62</v>
      </c>
      <c r="P577" s="6">
        <f t="shared" si="33"/>
        <v>93.944444444444443</v>
      </c>
      <c r="Q577" t="s">
        <v>2042</v>
      </c>
      <c r="R577" t="s">
        <v>2043</v>
      </c>
      <c r="S577" s="10">
        <f t="shared" si="34"/>
        <v>41779.208333333336</v>
      </c>
      <c r="T577" s="10">
        <f t="shared" si="35"/>
        <v>41782.208333333336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64</v>
      </c>
      <c r="P578" s="6">
        <f t="shared" si="33"/>
        <v>98.40625</v>
      </c>
      <c r="Q578" t="s">
        <v>2042</v>
      </c>
      <c r="R578" t="s">
        <v>2043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INT((E579/D579)*100)</f>
        <v>18</v>
      </c>
      <c r="P579" s="6">
        <f t="shared" ref="P579:P642" si="37">E579/G579</f>
        <v>41.783783783783782</v>
      </c>
      <c r="Q579" t="s">
        <v>2038</v>
      </c>
      <c r="R579" t="s">
        <v>2061</v>
      </c>
      <c r="S579" s="10">
        <f t="shared" ref="S579:S642" si="38">(((J579/60)/60)/24)+DATE(1970,1,1)</f>
        <v>40613.25</v>
      </c>
      <c r="T579" s="10">
        <f t="shared" ref="T579:T642" si="3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</v>
      </c>
      <c r="P580" s="6">
        <f t="shared" si="37"/>
        <v>65.991836734693877</v>
      </c>
      <c r="Q580" t="s">
        <v>2044</v>
      </c>
      <c r="R580" t="s">
        <v>2066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</v>
      </c>
      <c r="P581" s="6">
        <f t="shared" si="37"/>
        <v>72.05747126436782</v>
      </c>
      <c r="Q581" t="s">
        <v>2038</v>
      </c>
      <c r="R581" t="s">
        <v>2061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341</v>
      </c>
      <c r="P582" s="6">
        <f t="shared" si="37"/>
        <v>48.003209242618745</v>
      </c>
      <c r="Q582" t="s">
        <v>2042</v>
      </c>
      <c r="R582" t="s">
        <v>2043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</v>
      </c>
      <c r="P583" s="6">
        <f t="shared" si="37"/>
        <v>54.098591549295776</v>
      </c>
      <c r="Q583" t="s">
        <v>2040</v>
      </c>
      <c r="R583" t="s">
        <v>2041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</v>
      </c>
      <c r="P584" s="6">
        <f t="shared" si="37"/>
        <v>107.88095238095238</v>
      </c>
      <c r="Q584" t="s">
        <v>2053</v>
      </c>
      <c r="R584" t="s">
        <v>2054</v>
      </c>
      <c r="S584" s="10">
        <f t="shared" si="38"/>
        <v>42165.208333333328</v>
      </c>
      <c r="T584" s="10">
        <f t="shared" si="39"/>
        <v>42170.208333333328</v>
      </c>
    </row>
    <row r="585" spans="1:20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</v>
      </c>
      <c r="P585" s="6">
        <f t="shared" si="37"/>
        <v>67.034103410341032</v>
      </c>
      <c r="Q585" t="s">
        <v>2044</v>
      </c>
      <c r="R585" t="s">
        <v>2045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119</v>
      </c>
      <c r="P586" s="6">
        <f t="shared" si="37"/>
        <v>64.01425914445133</v>
      </c>
      <c r="Q586" t="s">
        <v>2040</v>
      </c>
      <c r="R586" t="s">
        <v>2041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146</v>
      </c>
      <c r="P587" s="6">
        <f t="shared" si="37"/>
        <v>96.066176470588232</v>
      </c>
      <c r="Q587" t="s">
        <v>2050</v>
      </c>
      <c r="R587" t="s">
        <v>2062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950</v>
      </c>
      <c r="P588" s="6">
        <f t="shared" si="37"/>
        <v>51.184615384615384</v>
      </c>
      <c r="Q588" t="s">
        <v>2038</v>
      </c>
      <c r="R588" t="s">
        <v>2039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72</v>
      </c>
      <c r="P589" s="6">
        <f t="shared" si="37"/>
        <v>43.92307692307692</v>
      </c>
      <c r="Q589" t="s">
        <v>2036</v>
      </c>
      <c r="R589" t="s">
        <v>2037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</v>
      </c>
      <c r="P590" s="6">
        <f t="shared" si="37"/>
        <v>91.021198830409361</v>
      </c>
      <c r="Q590" t="s">
        <v>2042</v>
      </c>
      <c r="R590" t="s">
        <v>2043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64</v>
      </c>
      <c r="P591" s="6">
        <f t="shared" si="37"/>
        <v>50.127450980392155</v>
      </c>
      <c r="Q591" t="s">
        <v>2044</v>
      </c>
      <c r="R591" t="s">
        <v>2045</v>
      </c>
      <c r="S591" s="10">
        <f t="shared" si="38"/>
        <v>42190.208333333328</v>
      </c>
      <c r="T591" s="10">
        <f t="shared" si="39"/>
        <v>42197.208333333328</v>
      </c>
    </row>
    <row r="592" spans="1:20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</v>
      </c>
      <c r="P592" s="6">
        <f t="shared" si="37"/>
        <v>67.720930232558146</v>
      </c>
      <c r="Q592" t="s">
        <v>2050</v>
      </c>
      <c r="R592" t="s">
        <v>2059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1037</v>
      </c>
      <c r="P593" s="6">
        <f t="shared" si="37"/>
        <v>61.03921568627451</v>
      </c>
      <c r="Q593" t="s">
        <v>2053</v>
      </c>
      <c r="R593" t="s">
        <v>2054</v>
      </c>
      <c r="S593" s="10">
        <f t="shared" si="38"/>
        <v>40373.208333333336</v>
      </c>
      <c r="T593" s="10">
        <f t="shared" si="39"/>
        <v>40383.208333333336</v>
      </c>
    </row>
    <row r="594" spans="1:20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12</v>
      </c>
      <c r="P594" s="6">
        <f t="shared" si="37"/>
        <v>80.011857707509876</v>
      </c>
      <c r="Q594" t="s">
        <v>2042</v>
      </c>
      <c r="R594" t="s">
        <v>2043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154</v>
      </c>
      <c r="P595" s="6">
        <f t="shared" si="37"/>
        <v>47.001497753369947</v>
      </c>
      <c r="Q595" t="s">
        <v>2044</v>
      </c>
      <c r="R595" t="s">
        <v>2052</v>
      </c>
      <c r="S595" s="10">
        <f t="shared" si="38"/>
        <v>41724.208333333336</v>
      </c>
      <c r="T595" s="10">
        <f t="shared" si="39"/>
        <v>41737.208333333336</v>
      </c>
    </row>
    <row r="596" spans="1:20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</v>
      </c>
      <c r="P596" s="6">
        <f t="shared" si="37"/>
        <v>71.127388535031841</v>
      </c>
      <c r="Q596" t="s">
        <v>2042</v>
      </c>
      <c r="R596" t="s">
        <v>2043</v>
      </c>
      <c r="S596" s="10">
        <f t="shared" si="38"/>
        <v>42548.208333333328</v>
      </c>
      <c r="T596" s="10">
        <f t="shared" si="39"/>
        <v>42551.208333333328</v>
      </c>
    </row>
    <row r="597" spans="1:20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208</v>
      </c>
      <c r="P597" s="6">
        <f t="shared" si="37"/>
        <v>89.99079189686924</v>
      </c>
      <c r="Q597" t="s">
        <v>2042</v>
      </c>
      <c r="R597" t="s">
        <v>2043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99</v>
      </c>
      <c r="P598" s="6">
        <f t="shared" si="37"/>
        <v>43.032786885245905</v>
      </c>
      <c r="Q598" t="s">
        <v>2044</v>
      </c>
      <c r="R598" t="s">
        <v>2047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201</v>
      </c>
      <c r="P599" s="6">
        <f t="shared" si="37"/>
        <v>67.997714808043881</v>
      </c>
      <c r="Q599" t="s">
        <v>2042</v>
      </c>
      <c r="R599" t="s">
        <v>2043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</v>
      </c>
      <c r="P600" s="6">
        <f t="shared" si="37"/>
        <v>73.004566210045667</v>
      </c>
      <c r="Q600" t="s">
        <v>2038</v>
      </c>
      <c r="R600" t="s">
        <v>2039</v>
      </c>
      <c r="S600" s="10">
        <f t="shared" si="38"/>
        <v>40344.208333333336</v>
      </c>
      <c r="T600" s="10">
        <f t="shared" si="39"/>
        <v>40373.208333333336</v>
      </c>
    </row>
    <row r="601" spans="1:20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3</v>
      </c>
      <c r="P601" s="6">
        <f t="shared" si="37"/>
        <v>62.341463414634148</v>
      </c>
      <c r="Q601" t="s">
        <v>2044</v>
      </c>
      <c r="R601" t="s">
        <v>2045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 s="6">
        <f t="shared" si="37"/>
        <v>5</v>
      </c>
      <c r="Q602" t="s">
        <v>2036</v>
      </c>
      <c r="R602" t="s">
        <v>2037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</v>
      </c>
      <c r="P603" s="6">
        <f t="shared" si="37"/>
        <v>67.103092783505161</v>
      </c>
      <c r="Q603" t="s">
        <v>2040</v>
      </c>
      <c r="R603" t="s">
        <v>2049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</v>
      </c>
      <c r="P604" s="6">
        <f t="shared" si="37"/>
        <v>79.978947368421046</v>
      </c>
      <c r="Q604" t="s">
        <v>2042</v>
      </c>
      <c r="R604" t="s">
        <v>2043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119</v>
      </c>
      <c r="P605" s="6">
        <f t="shared" si="37"/>
        <v>62.176470588235297</v>
      </c>
      <c r="Q605" t="s">
        <v>2042</v>
      </c>
      <c r="R605" t="s">
        <v>2043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170</v>
      </c>
      <c r="P606" s="6">
        <f t="shared" si="37"/>
        <v>53.005950297514879</v>
      </c>
      <c r="Q606" t="s">
        <v>2042</v>
      </c>
      <c r="R606" t="s">
        <v>2043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</v>
      </c>
      <c r="P607" s="6">
        <f t="shared" si="37"/>
        <v>57.738317757009348</v>
      </c>
      <c r="Q607" t="s">
        <v>2050</v>
      </c>
      <c r="R607" t="s">
        <v>2051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</v>
      </c>
      <c r="P608" s="6">
        <f t="shared" si="37"/>
        <v>40.03125</v>
      </c>
      <c r="Q608" t="s">
        <v>2038</v>
      </c>
      <c r="R608" t="s">
        <v>2039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</v>
      </c>
      <c r="P609" s="6">
        <f t="shared" si="37"/>
        <v>81.016591928251117</v>
      </c>
      <c r="Q609" t="s">
        <v>2036</v>
      </c>
      <c r="R609" t="s">
        <v>2037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283</v>
      </c>
      <c r="P610" s="6">
        <f t="shared" si="37"/>
        <v>35.047468354430379</v>
      </c>
      <c r="Q610" t="s">
        <v>2038</v>
      </c>
      <c r="R610" t="s">
        <v>2061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</v>
      </c>
      <c r="P611" s="6">
        <f t="shared" si="37"/>
        <v>102.92307692307692</v>
      </c>
      <c r="Q611" t="s">
        <v>2044</v>
      </c>
      <c r="R611" t="s">
        <v>2066</v>
      </c>
      <c r="S611" s="10">
        <f t="shared" si="38"/>
        <v>43481.25</v>
      </c>
      <c r="T611" s="10">
        <f t="shared" si="39"/>
        <v>43498.25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</v>
      </c>
      <c r="P612" s="6">
        <f t="shared" si="37"/>
        <v>27.998126756166094</v>
      </c>
      <c r="Q612" t="s">
        <v>2042</v>
      </c>
      <c r="R612" t="s">
        <v>2043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13</v>
      </c>
      <c r="P613" s="6">
        <f t="shared" si="37"/>
        <v>75.733333333333334</v>
      </c>
      <c r="Q613" t="s">
        <v>2042</v>
      </c>
      <c r="R613" t="s">
        <v>2043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</v>
      </c>
      <c r="P614" s="6">
        <f t="shared" si="37"/>
        <v>45.026041666666664</v>
      </c>
      <c r="Q614" t="s">
        <v>2038</v>
      </c>
      <c r="R614" t="s">
        <v>2046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 s="6">
        <f t="shared" si="37"/>
        <v>73.615384615384613</v>
      </c>
      <c r="Q615" t="s">
        <v>2042</v>
      </c>
      <c r="R615" t="s">
        <v>2043</v>
      </c>
      <c r="S615" s="10">
        <f t="shared" si="38"/>
        <v>42973.208333333328</v>
      </c>
      <c r="T615" s="10">
        <f t="shared" si="39"/>
        <v>42982.208333333328</v>
      </c>
    </row>
    <row r="616" spans="1:20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</v>
      </c>
      <c r="P616" s="6">
        <f t="shared" si="37"/>
        <v>56.991701244813278</v>
      </c>
      <c r="Q616" t="s">
        <v>2042</v>
      </c>
      <c r="R616" t="s">
        <v>2043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</v>
      </c>
      <c r="P617" s="6">
        <f t="shared" si="37"/>
        <v>85.223529411764702</v>
      </c>
      <c r="Q617" t="s">
        <v>2042</v>
      </c>
      <c r="R617" t="s">
        <v>2043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189</v>
      </c>
      <c r="P618" s="6">
        <f t="shared" si="37"/>
        <v>50.962184873949582</v>
      </c>
      <c r="Q618" t="s">
        <v>2038</v>
      </c>
      <c r="R618" t="s">
        <v>2048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249</v>
      </c>
      <c r="P619" s="6">
        <f t="shared" si="37"/>
        <v>63.563636363636363</v>
      </c>
      <c r="Q619" t="s">
        <v>2042</v>
      </c>
      <c r="R619" t="s">
        <v>2043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48</v>
      </c>
      <c r="P620" s="6">
        <f t="shared" si="37"/>
        <v>80.999165275459092</v>
      </c>
      <c r="Q620" t="s">
        <v>2050</v>
      </c>
      <c r="R620" t="s">
        <v>2051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</v>
      </c>
      <c r="P621" s="6">
        <f t="shared" si="37"/>
        <v>86.044753086419746</v>
      </c>
      <c r="Q621" t="s">
        <v>2042</v>
      </c>
      <c r="R621" t="s">
        <v>2043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</v>
      </c>
      <c r="P622" s="6">
        <f t="shared" si="37"/>
        <v>90.0390625</v>
      </c>
      <c r="Q622" t="s">
        <v>2057</v>
      </c>
      <c r="R622" t="s">
        <v>2058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619</v>
      </c>
      <c r="P623" s="6">
        <f t="shared" si="37"/>
        <v>74.006063432835816</v>
      </c>
      <c r="Q623" t="s">
        <v>2042</v>
      </c>
      <c r="R623" t="s">
        <v>2043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</v>
      </c>
      <c r="P624" s="6">
        <f t="shared" si="37"/>
        <v>92.4375</v>
      </c>
      <c r="Q624" t="s">
        <v>2038</v>
      </c>
      <c r="R624" t="s">
        <v>2048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159</v>
      </c>
      <c r="P625" s="6">
        <f t="shared" si="37"/>
        <v>55.999257333828446</v>
      </c>
      <c r="Q625" t="s">
        <v>2042</v>
      </c>
      <c r="R625" t="s">
        <v>2043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</v>
      </c>
      <c r="P626" s="6">
        <f t="shared" si="37"/>
        <v>32.983796296296298</v>
      </c>
      <c r="Q626" t="s">
        <v>2057</v>
      </c>
      <c r="R626" t="s">
        <v>2058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</v>
      </c>
      <c r="P627" s="6">
        <f t="shared" si="37"/>
        <v>93.596774193548384</v>
      </c>
      <c r="Q627" t="s">
        <v>2042</v>
      </c>
      <c r="R627" t="s">
        <v>2043</v>
      </c>
      <c r="S627" s="10">
        <f t="shared" si="38"/>
        <v>43857.25</v>
      </c>
      <c r="T627" s="10">
        <f t="shared" si="39"/>
        <v>43871.25</v>
      </c>
    </row>
    <row r="628" spans="1:20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</v>
      </c>
      <c r="P628" s="6">
        <f t="shared" si="37"/>
        <v>69.867724867724874</v>
      </c>
      <c r="Q628" t="s">
        <v>2042</v>
      </c>
      <c r="R628" t="s">
        <v>2043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</v>
      </c>
      <c r="P629" s="6">
        <f t="shared" si="37"/>
        <v>72.129870129870127</v>
      </c>
      <c r="Q629" t="s">
        <v>2036</v>
      </c>
      <c r="R629" t="s">
        <v>2037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151</v>
      </c>
      <c r="P630" s="6">
        <f t="shared" si="37"/>
        <v>30.041666666666668</v>
      </c>
      <c r="Q630" t="s">
        <v>2038</v>
      </c>
      <c r="R630" t="s">
        <v>2048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64</v>
      </c>
      <c r="P631" s="6">
        <f t="shared" si="37"/>
        <v>73.968000000000004</v>
      </c>
      <c r="Q631" t="s">
        <v>2042</v>
      </c>
      <c r="R631" t="s">
        <v>2043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62</v>
      </c>
      <c r="P632" s="6">
        <f t="shared" si="37"/>
        <v>68.65517241379311</v>
      </c>
      <c r="Q632" t="s">
        <v>2042</v>
      </c>
      <c r="R632" t="s">
        <v>2043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</v>
      </c>
      <c r="P633" s="6">
        <f t="shared" si="37"/>
        <v>59.992164544564154</v>
      </c>
      <c r="Q633" t="s">
        <v>2042</v>
      </c>
      <c r="R633" t="s">
        <v>2043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42</v>
      </c>
      <c r="P634" s="6">
        <f t="shared" si="37"/>
        <v>111.15827338129496</v>
      </c>
      <c r="Q634" t="s">
        <v>2042</v>
      </c>
      <c r="R634" t="s">
        <v>2043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</v>
      </c>
      <c r="P635" s="6">
        <f t="shared" si="37"/>
        <v>53.038095238095238</v>
      </c>
      <c r="Q635" t="s">
        <v>2044</v>
      </c>
      <c r="R635" t="s">
        <v>2052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78</v>
      </c>
      <c r="P636" s="6">
        <f t="shared" si="37"/>
        <v>55.985524728588658</v>
      </c>
      <c r="Q636" t="s">
        <v>2044</v>
      </c>
      <c r="R636" t="s">
        <v>2063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114</v>
      </c>
      <c r="P637" s="6">
        <f t="shared" si="37"/>
        <v>69.986760812003524</v>
      </c>
      <c r="Q637" t="s">
        <v>2044</v>
      </c>
      <c r="R637" t="s">
        <v>2063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64</v>
      </c>
      <c r="P638" s="6">
        <f t="shared" si="37"/>
        <v>48.998079877112133</v>
      </c>
      <c r="Q638" t="s">
        <v>2044</v>
      </c>
      <c r="R638" t="s">
        <v>2052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</v>
      </c>
      <c r="P639" s="6">
        <f t="shared" si="37"/>
        <v>103.84615384615384</v>
      </c>
      <c r="Q639" t="s">
        <v>2042</v>
      </c>
      <c r="R639" t="s">
        <v>2043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</v>
      </c>
      <c r="P640" s="6">
        <f t="shared" si="37"/>
        <v>99.127659574468083</v>
      </c>
      <c r="Q640" t="s">
        <v>2042</v>
      </c>
      <c r="R640" t="s">
        <v>2043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</v>
      </c>
      <c r="P641" s="6">
        <f t="shared" si="37"/>
        <v>107.37777777777778</v>
      </c>
      <c r="Q641" t="s">
        <v>2044</v>
      </c>
      <c r="R641" t="s">
        <v>2047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16</v>
      </c>
      <c r="P642" s="6">
        <f t="shared" si="37"/>
        <v>76.922178988326849</v>
      </c>
      <c r="Q642" t="s">
        <v>2042</v>
      </c>
      <c r="R642" t="s">
        <v>2043</v>
      </c>
      <c r="S642" s="10">
        <f t="shared" si="38"/>
        <v>42387.25</v>
      </c>
      <c r="T642" s="10">
        <f t="shared" si="39"/>
        <v>42390.25</v>
      </c>
    </row>
    <row r="643" spans="1:20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INT((E643/D643)*100)</f>
        <v>119</v>
      </c>
      <c r="P643" s="6">
        <f t="shared" ref="P643:P706" si="41">E643/G643</f>
        <v>58.128865979381445</v>
      </c>
      <c r="Q643" t="s">
        <v>2042</v>
      </c>
      <c r="R643" t="s">
        <v>2043</v>
      </c>
      <c r="S643" s="10">
        <f t="shared" ref="S643:S706" si="42">(((J643/60)/60)/24)+DATE(1970,1,1)</f>
        <v>42786.25</v>
      </c>
      <c r="T643" s="10">
        <f t="shared" ref="T643:T706" si="43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</v>
      </c>
      <c r="P644" s="6">
        <f t="shared" si="41"/>
        <v>103.73643410852713</v>
      </c>
      <c r="Q644" t="s">
        <v>2040</v>
      </c>
      <c r="R644" t="s">
        <v>2049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</v>
      </c>
      <c r="P645" s="6">
        <f t="shared" si="41"/>
        <v>87.962666666666664</v>
      </c>
      <c r="Q645" t="s">
        <v>2042</v>
      </c>
      <c r="R645" t="s">
        <v>2043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</v>
      </c>
      <c r="P646" s="6">
        <f t="shared" si="41"/>
        <v>28</v>
      </c>
      <c r="Q646" t="s">
        <v>2042</v>
      </c>
      <c r="R646" t="s">
        <v>2043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92</v>
      </c>
      <c r="P647" s="6">
        <f t="shared" si="41"/>
        <v>37.999361294443261</v>
      </c>
      <c r="Q647" t="s">
        <v>2038</v>
      </c>
      <c r="R647" t="s">
        <v>2039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88</v>
      </c>
      <c r="P648" s="6">
        <f t="shared" si="41"/>
        <v>29.999313893653515</v>
      </c>
      <c r="Q648" t="s">
        <v>2053</v>
      </c>
      <c r="R648" t="s">
        <v>2054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</v>
      </c>
      <c r="P649" s="6">
        <f t="shared" si="41"/>
        <v>103.5</v>
      </c>
      <c r="Q649" t="s">
        <v>2050</v>
      </c>
      <c r="R649" t="s">
        <v>2062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</v>
      </c>
      <c r="P650" s="6">
        <f t="shared" si="41"/>
        <v>85.994467496542185</v>
      </c>
      <c r="Q650" t="s">
        <v>2036</v>
      </c>
      <c r="R650" t="s">
        <v>2037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</v>
      </c>
      <c r="P651" s="6">
        <f t="shared" si="41"/>
        <v>98.011627906976742</v>
      </c>
      <c r="Q651" t="s">
        <v>2042</v>
      </c>
      <c r="R651" t="s">
        <v>2043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 s="6">
        <f t="shared" si="41"/>
        <v>2</v>
      </c>
      <c r="Q652" t="s">
        <v>2038</v>
      </c>
      <c r="R652" t="s">
        <v>2061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</v>
      </c>
      <c r="P653" s="6">
        <f t="shared" si="41"/>
        <v>44.994570837642193</v>
      </c>
      <c r="Q653" t="s">
        <v>2044</v>
      </c>
      <c r="R653" t="s">
        <v>2055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126</v>
      </c>
      <c r="P654" s="6">
        <f t="shared" si="41"/>
        <v>31.012224938875306</v>
      </c>
      <c r="Q654" t="s">
        <v>2040</v>
      </c>
      <c r="R654" t="s">
        <v>2041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2338</v>
      </c>
      <c r="P655" s="6">
        <f t="shared" si="41"/>
        <v>59.970085470085472</v>
      </c>
      <c r="Q655" t="s">
        <v>2040</v>
      </c>
      <c r="R655" t="s">
        <v>2041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</v>
      </c>
      <c r="P656" s="6">
        <f t="shared" si="41"/>
        <v>58.9973474801061</v>
      </c>
      <c r="Q656" t="s">
        <v>2038</v>
      </c>
      <c r="R656" t="s">
        <v>2060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</v>
      </c>
      <c r="P657" s="6">
        <f t="shared" si="41"/>
        <v>50.045454545454547</v>
      </c>
      <c r="Q657" t="s">
        <v>2057</v>
      </c>
      <c r="R657" t="s">
        <v>2058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</v>
      </c>
      <c r="P658" s="6">
        <f t="shared" si="41"/>
        <v>98.966269841269835</v>
      </c>
      <c r="Q658" t="s">
        <v>2036</v>
      </c>
      <c r="R658" t="s">
        <v>2037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</v>
      </c>
      <c r="P659" s="6">
        <f t="shared" si="41"/>
        <v>58.857142857142854</v>
      </c>
      <c r="Q659" t="s">
        <v>2044</v>
      </c>
      <c r="R659" t="s">
        <v>2066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</v>
      </c>
      <c r="P660" s="6">
        <f t="shared" si="41"/>
        <v>81.010256410256417</v>
      </c>
      <c r="Q660" t="s">
        <v>2038</v>
      </c>
      <c r="R660" t="s">
        <v>2039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</v>
      </c>
      <c r="P661" s="6">
        <f t="shared" si="41"/>
        <v>76.013333333333335</v>
      </c>
      <c r="Q661" t="s">
        <v>2044</v>
      </c>
      <c r="R661" t="s">
        <v>2045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81</v>
      </c>
      <c r="P662" s="6">
        <f t="shared" si="41"/>
        <v>96.597402597402592</v>
      </c>
      <c r="Q662" t="s">
        <v>2042</v>
      </c>
      <c r="R662" t="s">
        <v>2043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</v>
      </c>
      <c r="P663" s="6">
        <f t="shared" si="41"/>
        <v>76.957446808510639</v>
      </c>
      <c r="Q663" t="s">
        <v>2038</v>
      </c>
      <c r="R663" t="s">
        <v>2061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97</v>
      </c>
      <c r="P664" s="6">
        <f t="shared" si="41"/>
        <v>67.984732824427482</v>
      </c>
      <c r="Q664" t="s">
        <v>2042</v>
      </c>
      <c r="R664" t="s">
        <v>2043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</v>
      </c>
      <c r="P665" s="6">
        <f t="shared" si="41"/>
        <v>88.781609195402297</v>
      </c>
      <c r="Q665" t="s">
        <v>2042</v>
      </c>
      <c r="R665" t="s">
        <v>2043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</v>
      </c>
      <c r="P666" s="6">
        <f t="shared" si="41"/>
        <v>24.99623706491063</v>
      </c>
      <c r="Q666" t="s">
        <v>2038</v>
      </c>
      <c r="R666" t="s">
        <v>2061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239</v>
      </c>
      <c r="P667" s="6">
        <f t="shared" si="41"/>
        <v>44.922794117647058</v>
      </c>
      <c r="Q667" t="s">
        <v>2044</v>
      </c>
      <c r="R667" t="s">
        <v>2045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</v>
      </c>
      <c r="P668" s="6">
        <f t="shared" si="41"/>
        <v>79.400000000000006</v>
      </c>
      <c r="Q668" t="s">
        <v>2042</v>
      </c>
      <c r="R668" t="s">
        <v>2043</v>
      </c>
      <c r="S668" s="10">
        <f t="shared" si="42"/>
        <v>41516.208333333336</v>
      </c>
      <c r="T668" s="10">
        <f t="shared" si="43"/>
        <v>41522.208333333336</v>
      </c>
    </row>
    <row r="669" spans="1:20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</v>
      </c>
      <c r="P669" s="6">
        <f t="shared" si="41"/>
        <v>29.009546539379475</v>
      </c>
      <c r="Q669" t="s">
        <v>2067</v>
      </c>
      <c r="R669" t="s">
        <v>2068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</v>
      </c>
      <c r="P670" s="6">
        <f t="shared" si="41"/>
        <v>73.59210526315789</v>
      </c>
      <c r="Q670" t="s">
        <v>2042</v>
      </c>
      <c r="R670" t="s">
        <v>2043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358</v>
      </c>
      <c r="P671" s="6">
        <f t="shared" si="41"/>
        <v>107.97038864898211</v>
      </c>
      <c r="Q671" t="s">
        <v>2042</v>
      </c>
      <c r="R671" t="s">
        <v>2043</v>
      </c>
      <c r="S671" s="10">
        <f t="shared" si="42"/>
        <v>42912.208333333328</v>
      </c>
      <c r="T671" s="10">
        <f t="shared" si="43"/>
        <v>42921.208333333328</v>
      </c>
    </row>
    <row r="672" spans="1:20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468</v>
      </c>
      <c r="P672" s="6">
        <f t="shared" si="41"/>
        <v>68.987284287011803</v>
      </c>
      <c r="Q672" t="s">
        <v>2038</v>
      </c>
      <c r="R672" t="s">
        <v>2048</v>
      </c>
      <c r="S672" s="10">
        <f t="shared" si="42"/>
        <v>42425.25</v>
      </c>
      <c r="T672" s="10">
        <f t="shared" si="43"/>
        <v>42437.25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</v>
      </c>
      <c r="P673" s="6">
        <f t="shared" si="41"/>
        <v>111.02236719478098</v>
      </c>
      <c r="Q673" t="s">
        <v>2042</v>
      </c>
      <c r="R673" t="s">
        <v>2043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55</v>
      </c>
      <c r="P674" s="6">
        <f t="shared" si="41"/>
        <v>24.997515808491418</v>
      </c>
      <c r="Q674" t="s">
        <v>2042</v>
      </c>
      <c r="R674" t="s">
        <v>2043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43</v>
      </c>
      <c r="P675" s="6">
        <f t="shared" si="41"/>
        <v>42.155172413793103</v>
      </c>
      <c r="Q675" t="s">
        <v>2038</v>
      </c>
      <c r="R675" t="s">
        <v>2048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33</v>
      </c>
      <c r="P676" s="6">
        <f t="shared" si="41"/>
        <v>47.003284072249592</v>
      </c>
      <c r="Q676" t="s">
        <v>2057</v>
      </c>
      <c r="R676" t="s">
        <v>2058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122</v>
      </c>
      <c r="P677" s="6">
        <f t="shared" si="41"/>
        <v>36.0392749244713</v>
      </c>
      <c r="Q677" t="s">
        <v>2067</v>
      </c>
      <c r="R677" t="s">
        <v>2068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189</v>
      </c>
      <c r="P678" s="6">
        <f t="shared" si="41"/>
        <v>101.03760683760684</v>
      </c>
      <c r="Q678" t="s">
        <v>2057</v>
      </c>
      <c r="R678" t="s">
        <v>2058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83</v>
      </c>
      <c r="P679" s="6">
        <f t="shared" si="41"/>
        <v>39.927927927927925</v>
      </c>
      <c r="Q679" t="s">
        <v>2050</v>
      </c>
      <c r="R679" t="s">
        <v>2056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17</v>
      </c>
      <c r="P680" s="6">
        <f t="shared" si="41"/>
        <v>83.158139534883716</v>
      </c>
      <c r="Q680" t="s">
        <v>2044</v>
      </c>
      <c r="R680" t="s">
        <v>2047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1036</v>
      </c>
      <c r="P681" s="6">
        <f t="shared" si="41"/>
        <v>39.97520661157025</v>
      </c>
      <c r="Q681" t="s">
        <v>2036</v>
      </c>
      <c r="R681" t="s">
        <v>2037</v>
      </c>
      <c r="S681" s="10">
        <f t="shared" si="42"/>
        <v>43756.208333333328</v>
      </c>
      <c r="T681" s="10">
        <f t="shared" si="43"/>
        <v>43761.208333333328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</v>
      </c>
      <c r="P682" s="6">
        <f t="shared" si="41"/>
        <v>47.993908629441627</v>
      </c>
      <c r="Q682" t="s">
        <v>2053</v>
      </c>
      <c r="R682" t="s">
        <v>2064</v>
      </c>
      <c r="S682" s="10">
        <f t="shared" si="42"/>
        <v>43813.25</v>
      </c>
      <c r="T682" s="10">
        <f t="shared" si="43"/>
        <v>43815.25</v>
      </c>
    </row>
    <row r="683" spans="1:20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</v>
      </c>
      <c r="P683" s="6">
        <f t="shared" si="41"/>
        <v>95.978877489438744</v>
      </c>
      <c r="Q683" t="s">
        <v>2042</v>
      </c>
      <c r="R683" t="s">
        <v>2043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</v>
      </c>
      <c r="P684" s="6">
        <f t="shared" si="41"/>
        <v>78.728155339805824</v>
      </c>
      <c r="Q684" t="s">
        <v>2042</v>
      </c>
      <c r="R684" t="s">
        <v>2043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</v>
      </c>
      <c r="P685" s="6">
        <f t="shared" si="41"/>
        <v>56.081632653061227</v>
      </c>
      <c r="Q685" t="s">
        <v>2042</v>
      </c>
      <c r="R685" t="s">
        <v>2043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542</v>
      </c>
      <c r="P686" s="6">
        <f t="shared" si="41"/>
        <v>69.090909090909093</v>
      </c>
      <c r="Q686" t="s">
        <v>2050</v>
      </c>
      <c r="R686" t="s">
        <v>2051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67</v>
      </c>
      <c r="P687" s="6">
        <f t="shared" si="41"/>
        <v>102.05291576673866</v>
      </c>
      <c r="Q687" t="s">
        <v>2042</v>
      </c>
      <c r="R687" t="s">
        <v>2043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191</v>
      </c>
      <c r="P688" s="6">
        <f t="shared" si="41"/>
        <v>107.32089552238806</v>
      </c>
      <c r="Q688" t="s">
        <v>2040</v>
      </c>
      <c r="R688" t="s">
        <v>2049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 s="6">
        <f t="shared" si="41"/>
        <v>51.970260223048328</v>
      </c>
      <c r="Q689" t="s">
        <v>2042</v>
      </c>
      <c r="R689" t="s">
        <v>2043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</v>
      </c>
      <c r="P690" s="6">
        <f t="shared" si="41"/>
        <v>71.137142857142862</v>
      </c>
      <c r="Q690" t="s">
        <v>2044</v>
      </c>
      <c r="R690" t="s">
        <v>2063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100</v>
      </c>
      <c r="P691" s="6">
        <f t="shared" si="41"/>
        <v>106.49275362318841</v>
      </c>
      <c r="Q691" t="s">
        <v>2040</v>
      </c>
      <c r="R691" t="s">
        <v>2041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226</v>
      </c>
      <c r="P692" s="6">
        <f t="shared" si="41"/>
        <v>42.93684210526316</v>
      </c>
      <c r="Q692" t="s">
        <v>2044</v>
      </c>
      <c r="R692" t="s">
        <v>2045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</v>
      </c>
      <c r="P693" s="6">
        <f t="shared" si="41"/>
        <v>30.037974683544302</v>
      </c>
      <c r="Q693" t="s">
        <v>2044</v>
      </c>
      <c r="R693" t="s">
        <v>2045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90</v>
      </c>
      <c r="P694" s="6">
        <f t="shared" si="41"/>
        <v>70.623376623376629</v>
      </c>
      <c r="Q694" t="s">
        <v>2038</v>
      </c>
      <c r="R694" t="s">
        <v>2039</v>
      </c>
      <c r="S694" s="10">
        <f t="shared" si="42"/>
        <v>43655.208333333328</v>
      </c>
      <c r="T694" s="10">
        <f t="shared" si="43"/>
        <v>43673.208333333328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63</v>
      </c>
      <c r="P695" s="6">
        <f t="shared" si="41"/>
        <v>66.016018306636155</v>
      </c>
      <c r="Q695" t="s">
        <v>2042</v>
      </c>
      <c r="R695" t="s">
        <v>2043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</v>
      </c>
      <c r="P696" s="6">
        <f t="shared" si="41"/>
        <v>96.911392405063296</v>
      </c>
      <c r="Q696" t="s">
        <v>2042</v>
      </c>
      <c r="R696" t="s">
        <v>2043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133</v>
      </c>
      <c r="P697" s="6">
        <f t="shared" si="41"/>
        <v>62.867346938775512</v>
      </c>
      <c r="Q697" t="s">
        <v>2038</v>
      </c>
      <c r="R697" t="s">
        <v>2039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</v>
      </c>
      <c r="P698" s="6">
        <f t="shared" si="41"/>
        <v>108.98537682789652</v>
      </c>
      <c r="Q698" t="s">
        <v>2042</v>
      </c>
      <c r="R698" t="s">
        <v>2043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152</v>
      </c>
      <c r="P699" s="6">
        <f t="shared" si="41"/>
        <v>26.999314599040439</v>
      </c>
      <c r="Q699" t="s">
        <v>2038</v>
      </c>
      <c r="R699" t="s">
        <v>2046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446</v>
      </c>
      <c r="P700" s="6">
        <f t="shared" si="41"/>
        <v>65.004147943311438</v>
      </c>
      <c r="Q700" t="s">
        <v>2040</v>
      </c>
      <c r="R700" t="s">
        <v>2049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</v>
      </c>
      <c r="P701" s="6">
        <f t="shared" si="41"/>
        <v>111.51785714285714</v>
      </c>
      <c r="Q701" t="s">
        <v>2044</v>
      </c>
      <c r="R701" t="s">
        <v>2047</v>
      </c>
      <c r="S701" s="10">
        <f t="shared" si="42"/>
        <v>43641.208333333328</v>
      </c>
      <c r="T701" s="10">
        <f t="shared" si="43"/>
        <v>43642.208333333328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 s="6">
        <f t="shared" si="41"/>
        <v>3</v>
      </c>
      <c r="Q702" t="s">
        <v>2040</v>
      </c>
      <c r="R702" t="s">
        <v>2049</v>
      </c>
      <c r="S702" s="10">
        <f t="shared" si="42"/>
        <v>40203.25</v>
      </c>
      <c r="T702" s="10">
        <f t="shared" si="43"/>
        <v>40218.25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</v>
      </c>
      <c r="P703" s="6">
        <f t="shared" si="41"/>
        <v>110.99268292682927</v>
      </c>
      <c r="Q703" t="s">
        <v>2042</v>
      </c>
      <c r="R703" t="s">
        <v>2043</v>
      </c>
      <c r="S703" s="10">
        <f t="shared" si="42"/>
        <v>40629.208333333336</v>
      </c>
      <c r="T703" s="10">
        <f t="shared" si="43"/>
        <v>40636.208333333336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</v>
      </c>
      <c r="P704" s="6">
        <f t="shared" si="41"/>
        <v>56.746987951807228</v>
      </c>
      <c r="Q704" t="s">
        <v>2040</v>
      </c>
      <c r="R704" t="s">
        <v>2049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311</v>
      </c>
      <c r="P705" s="6">
        <f t="shared" si="41"/>
        <v>97.020608439646708</v>
      </c>
      <c r="Q705" t="s">
        <v>2050</v>
      </c>
      <c r="R705" t="s">
        <v>2062</v>
      </c>
      <c r="S705" s="10">
        <f t="shared" si="42"/>
        <v>41020.208333333336</v>
      </c>
      <c r="T705" s="10">
        <f t="shared" si="43"/>
        <v>41037.208333333336</v>
      </c>
    </row>
    <row r="706" spans="1:20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122</v>
      </c>
      <c r="P706" s="6">
        <f t="shared" si="41"/>
        <v>92.08620689655173</v>
      </c>
      <c r="Q706" t="s">
        <v>2044</v>
      </c>
      <c r="R706" t="s">
        <v>2052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INT((E707/D707)*100)</f>
        <v>99</v>
      </c>
      <c r="P707" s="6">
        <f t="shared" ref="P707:P770" si="45">E707/G707</f>
        <v>82.986666666666665</v>
      </c>
      <c r="Q707" t="s">
        <v>2050</v>
      </c>
      <c r="R707" t="s">
        <v>2051</v>
      </c>
      <c r="S707" s="10">
        <f t="shared" ref="S707:S770" si="46">(((J707/60)/60)/24)+DATE(1970,1,1)</f>
        <v>41619.25</v>
      </c>
      <c r="T707" s="10">
        <f t="shared" ref="T707:T770" si="47">(((K707/60)/60)/24)+DATE(1970,1,1)</f>
        <v>41623.25</v>
      </c>
    </row>
    <row r="708" spans="1:20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127</v>
      </c>
      <c r="P708" s="6">
        <f t="shared" si="45"/>
        <v>103.03791821561339</v>
      </c>
      <c r="Q708" t="s">
        <v>2040</v>
      </c>
      <c r="R708" t="s">
        <v>2041</v>
      </c>
      <c r="S708" s="10">
        <f t="shared" si="46"/>
        <v>43471.25</v>
      </c>
      <c r="T708" s="10">
        <f t="shared" si="47"/>
        <v>43479.25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158</v>
      </c>
      <c r="P709" s="6">
        <f t="shared" si="45"/>
        <v>68.922619047619051</v>
      </c>
      <c r="Q709" t="s">
        <v>2044</v>
      </c>
      <c r="R709" t="s">
        <v>2047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</v>
      </c>
      <c r="P710" s="6">
        <f t="shared" si="45"/>
        <v>87.737226277372258</v>
      </c>
      <c r="Q710" t="s">
        <v>2042</v>
      </c>
      <c r="R710" t="s">
        <v>2043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</v>
      </c>
      <c r="P711" s="6">
        <f t="shared" si="45"/>
        <v>75.021505376344081</v>
      </c>
      <c r="Q711" t="s">
        <v>2042</v>
      </c>
      <c r="R711" t="s">
        <v>2043</v>
      </c>
      <c r="S711" s="10">
        <f t="shared" si="46"/>
        <v>41018.208333333336</v>
      </c>
      <c r="T711" s="10">
        <f t="shared" si="47"/>
        <v>41025.208333333336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147</v>
      </c>
      <c r="P712" s="6">
        <f t="shared" si="45"/>
        <v>50.863999999999997</v>
      </c>
      <c r="Q712" t="s">
        <v>2042</v>
      </c>
      <c r="R712" t="s">
        <v>2043</v>
      </c>
      <c r="S712" s="10">
        <f t="shared" si="46"/>
        <v>43295.208333333328</v>
      </c>
      <c r="T712" s="10">
        <f t="shared" si="47"/>
        <v>43302.208333333328</v>
      </c>
    </row>
    <row r="713" spans="1:20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</v>
      </c>
      <c r="P713" s="6">
        <f t="shared" si="45"/>
        <v>90</v>
      </c>
      <c r="Q713" t="s">
        <v>2042</v>
      </c>
      <c r="R713" t="s">
        <v>2043</v>
      </c>
      <c r="S713" s="10">
        <f t="shared" si="46"/>
        <v>42393.25</v>
      </c>
      <c r="T713" s="10">
        <f t="shared" si="47"/>
        <v>42395.25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1840</v>
      </c>
      <c r="P714" s="6">
        <f t="shared" si="45"/>
        <v>72.896039603960389</v>
      </c>
      <c r="Q714" t="s">
        <v>2042</v>
      </c>
      <c r="R714" t="s">
        <v>2043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161</v>
      </c>
      <c r="P715" s="6">
        <f t="shared" si="45"/>
        <v>108.48543689320388</v>
      </c>
      <c r="Q715" t="s">
        <v>2050</v>
      </c>
      <c r="R715" t="s">
        <v>2059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472</v>
      </c>
      <c r="P716" s="6">
        <f t="shared" si="45"/>
        <v>101.98095238095237</v>
      </c>
      <c r="Q716" t="s">
        <v>2038</v>
      </c>
      <c r="R716" t="s">
        <v>2039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</v>
      </c>
      <c r="P717" s="6">
        <f t="shared" si="45"/>
        <v>44.009146341463413</v>
      </c>
      <c r="Q717" t="s">
        <v>2053</v>
      </c>
      <c r="R717" t="s">
        <v>2064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517</v>
      </c>
      <c r="P718" s="6">
        <f t="shared" si="45"/>
        <v>65.942675159235662</v>
      </c>
      <c r="Q718" t="s">
        <v>2042</v>
      </c>
      <c r="R718" t="s">
        <v>2043</v>
      </c>
      <c r="S718" s="10">
        <f t="shared" si="46"/>
        <v>41465.208333333336</v>
      </c>
      <c r="T718" s="10">
        <f t="shared" si="47"/>
        <v>41493.208333333336</v>
      </c>
    </row>
    <row r="719" spans="1:20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247</v>
      </c>
      <c r="P719" s="6">
        <f t="shared" si="45"/>
        <v>24.987387387387386</v>
      </c>
      <c r="Q719" t="s">
        <v>2044</v>
      </c>
      <c r="R719" t="s">
        <v>2045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</v>
      </c>
      <c r="P720" s="6">
        <f t="shared" si="45"/>
        <v>28.003367003367003</v>
      </c>
      <c r="Q720" t="s">
        <v>2040</v>
      </c>
      <c r="R720" t="s">
        <v>2049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 s="6">
        <f t="shared" si="45"/>
        <v>85.829268292682926</v>
      </c>
      <c r="Q721" t="s">
        <v>2050</v>
      </c>
      <c r="R721" t="s">
        <v>2056</v>
      </c>
      <c r="S721" s="10">
        <f t="shared" si="46"/>
        <v>41058.208333333336</v>
      </c>
      <c r="T721" s="10">
        <f t="shared" si="47"/>
        <v>41069.208333333336</v>
      </c>
    </row>
    <row r="722" spans="1:20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</v>
      </c>
      <c r="P722" s="6">
        <f t="shared" si="45"/>
        <v>84.921052631578945</v>
      </c>
      <c r="Q722" t="s">
        <v>2042</v>
      </c>
      <c r="R722" t="s">
        <v>2043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</v>
      </c>
      <c r="P723" s="6">
        <f t="shared" si="45"/>
        <v>90.483333333333334</v>
      </c>
      <c r="Q723" t="s">
        <v>2038</v>
      </c>
      <c r="R723" t="s">
        <v>2039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156</v>
      </c>
      <c r="P724" s="6">
        <f t="shared" si="45"/>
        <v>25.00197628458498</v>
      </c>
      <c r="Q724" t="s">
        <v>2044</v>
      </c>
      <c r="R724" t="s">
        <v>2045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</v>
      </c>
      <c r="P725" s="6">
        <f t="shared" si="45"/>
        <v>92.013888888888886</v>
      </c>
      <c r="Q725" t="s">
        <v>2042</v>
      </c>
      <c r="R725" t="s">
        <v>2043</v>
      </c>
      <c r="S725" s="10">
        <f t="shared" si="46"/>
        <v>42431.25</v>
      </c>
      <c r="T725" s="10">
        <f t="shared" si="47"/>
        <v>42452.208333333328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</v>
      </c>
      <c r="P726" s="6">
        <f t="shared" si="45"/>
        <v>93.066115702479337</v>
      </c>
      <c r="Q726" t="s">
        <v>2042</v>
      </c>
      <c r="R726" t="s">
        <v>2043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</v>
      </c>
      <c r="P727" s="6">
        <f t="shared" si="45"/>
        <v>61.008145363408524</v>
      </c>
      <c r="Q727" t="s">
        <v>2053</v>
      </c>
      <c r="R727" t="s">
        <v>2064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88</v>
      </c>
      <c r="P728" s="6">
        <f t="shared" si="45"/>
        <v>92.036259541984734</v>
      </c>
      <c r="Q728" t="s">
        <v>2042</v>
      </c>
      <c r="R728" t="s">
        <v>2043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 s="6">
        <f t="shared" si="45"/>
        <v>81.132596685082873</v>
      </c>
      <c r="Q729" t="s">
        <v>2040</v>
      </c>
      <c r="R729" t="s">
        <v>2041</v>
      </c>
      <c r="S729" s="10">
        <f t="shared" si="46"/>
        <v>43485.25</v>
      </c>
      <c r="T729" s="10">
        <f t="shared" si="47"/>
        <v>43543.208333333328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17</v>
      </c>
      <c r="P730" s="6">
        <f t="shared" si="45"/>
        <v>73.5</v>
      </c>
      <c r="Q730" t="s">
        <v>2042</v>
      </c>
      <c r="R730" t="s">
        <v>2043</v>
      </c>
      <c r="S730" s="10">
        <f t="shared" si="46"/>
        <v>42515.208333333328</v>
      </c>
      <c r="T730" s="10">
        <f t="shared" si="47"/>
        <v>42526.208333333328</v>
      </c>
    </row>
    <row r="731" spans="1:20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185</v>
      </c>
      <c r="P731" s="6">
        <f t="shared" si="45"/>
        <v>85.221311475409834</v>
      </c>
      <c r="Q731" t="s">
        <v>2044</v>
      </c>
      <c r="R731" t="s">
        <v>2047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412</v>
      </c>
      <c r="P732" s="6">
        <f t="shared" si="45"/>
        <v>110.96825396825396</v>
      </c>
      <c r="Q732" t="s">
        <v>2040</v>
      </c>
      <c r="R732" t="s">
        <v>2049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</v>
      </c>
      <c r="P733" s="6">
        <f t="shared" si="45"/>
        <v>32.968036529680369</v>
      </c>
      <c r="Q733" t="s">
        <v>2040</v>
      </c>
      <c r="R733" t="s">
        <v>2041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91</v>
      </c>
      <c r="P734" s="6">
        <f t="shared" si="45"/>
        <v>96.005352363960753</v>
      </c>
      <c r="Q734" t="s">
        <v>2038</v>
      </c>
      <c r="R734" t="s">
        <v>2039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</v>
      </c>
      <c r="P735" s="6">
        <f t="shared" si="45"/>
        <v>84.96632653061225</v>
      </c>
      <c r="Q735" t="s">
        <v>2038</v>
      </c>
      <c r="R735" t="s">
        <v>2060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</v>
      </c>
      <c r="P736" s="6">
        <f t="shared" si="45"/>
        <v>25.007462686567163</v>
      </c>
      <c r="Q736" t="s">
        <v>2042</v>
      </c>
      <c r="R736" t="s">
        <v>2043</v>
      </c>
      <c r="S736" s="10">
        <f t="shared" si="46"/>
        <v>42763.25</v>
      </c>
      <c r="T736" s="10">
        <f t="shared" si="47"/>
        <v>42775.25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</v>
      </c>
      <c r="P737" s="6">
        <f t="shared" si="45"/>
        <v>65.998995479658461</v>
      </c>
      <c r="Q737" t="s">
        <v>2057</v>
      </c>
      <c r="R737" t="s">
        <v>2058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32</v>
      </c>
      <c r="P738" s="6">
        <f t="shared" si="45"/>
        <v>87.34482758620689</v>
      </c>
      <c r="Q738" t="s">
        <v>2050</v>
      </c>
      <c r="R738" t="s">
        <v>2051</v>
      </c>
      <c r="S738" s="10">
        <f t="shared" si="46"/>
        <v>42055.25</v>
      </c>
      <c r="T738" s="10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135</v>
      </c>
      <c r="P739" s="6">
        <f t="shared" si="45"/>
        <v>27.933333333333334</v>
      </c>
      <c r="Q739" t="s">
        <v>2038</v>
      </c>
      <c r="R739" t="s">
        <v>2048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</v>
      </c>
      <c r="P740" s="6">
        <f t="shared" si="45"/>
        <v>103.8</v>
      </c>
      <c r="Q740" t="s">
        <v>2042</v>
      </c>
      <c r="R740" t="s">
        <v>2043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 s="6">
        <f t="shared" si="45"/>
        <v>31.937172774869111</v>
      </c>
      <c r="Q741" t="s">
        <v>2038</v>
      </c>
      <c r="R741" t="s">
        <v>2048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</v>
      </c>
      <c r="P742" s="6">
        <f t="shared" si="45"/>
        <v>99.5</v>
      </c>
      <c r="Q742" t="s">
        <v>2042</v>
      </c>
      <c r="R742" t="s">
        <v>2043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</v>
      </c>
      <c r="P743" s="6">
        <f t="shared" si="45"/>
        <v>108.84615384615384</v>
      </c>
      <c r="Q743" t="s">
        <v>2042</v>
      </c>
      <c r="R743" t="s">
        <v>2043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</v>
      </c>
      <c r="P744" s="6">
        <f t="shared" si="45"/>
        <v>110.76229508196721</v>
      </c>
      <c r="Q744" t="s">
        <v>2038</v>
      </c>
      <c r="R744" t="s">
        <v>2046</v>
      </c>
      <c r="S744" s="10">
        <f t="shared" si="46"/>
        <v>40197.25</v>
      </c>
      <c r="T744" s="10">
        <f t="shared" si="47"/>
        <v>40239.25</v>
      </c>
    </row>
    <row r="745" spans="1:20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12</v>
      </c>
      <c r="P745" s="6">
        <f t="shared" si="45"/>
        <v>29.647058823529413</v>
      </c>
      <c r="Q745" t="s">
        <v>2042</v>
      </c>
      <c r="R745" t="s">
        <v>2043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 s="6">
        <f t="shared" si="45"/>
        <v>101.71428571428571</v>
      </c>
      <c r="Q746" t="s">
        <v>2042</v>
      </c>
      <c r="R746" t="s">
        <v>2043</v>
      </c>
      <c r="S746" s="10">
        <f t="shared" si="46"/>
        <v>43322.208333333328</v>
      </c>
      <c r="T746" s="10">
        <f t="shared" si="47"/>
        <v>43324.208333333328</v>
      </c>
    </row>
    <row r="747" spans="1:20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</v>
      </c>
      <c r="P747" s="6">
        <f t="shared" si="45"/>
        <v>61.5</v>
      </c>
      <c r="Q747" t="s">
        <v>2040</v>
      </c>
      <c r="R747" t="s">
        <v>2049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212</v>
      </c>
      <c r="P748" s="6">
        <f t="shared" si="45"/>
        <v>35</v>
      </c>
      <c r="Q748" t="s">
        <v>2040</v>
      </c>
      <c r="R748" t="s">
        <v>2041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228</v>
      </c>
      <c r="P749" s="6">
        <f t="shared" si="45"/>
        <v>40.049999999999997</v>
      </c>
      <c r="Q749" t="s">
        <v>2042</v>
      </c>
      <c r="R749" t="s">
        <v>2043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34</v>
      </c>
      <c r="P750" s="6">
        <f t="shared" si="45"/>
        <v>110.97231270358306</v>
      </c>
      <c r="Q750" t="s">
        <v>2044</v>
      </c>
      <c r="R750" t="s">
        <v>2052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</v>
      </c>
      <c r="P751" s="6">
        <f t="shared" si="45"/>
        <v>36.959016393442624</v>
      </c>
      <c r="Q751" t="s">
        <v>2040</v>
      </c>
      <c r="R751" t="s">
        <v>2049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 s="6">
        <f t="shared" si="45"/>
        <v>1</v>
      </c>
      <c r="Q752" t="s">
        <v>2038</v>
      </c>
      <c r="R752" t="s">
        <v>2046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232</v>
      </c>
      <c r="P753" s="6">
        <f t="shared" si="45"/>
        <v>30.974074074074075</v>
      </c>
      <c r="Q753" t="s">
        <v>2050</v>
      </c>
      <c r="R753" t="s">
        <v>2051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</v>
      </c>
      <c r="P754" s="6">
        <f t="shared" si="45"/>
        <v>47.035087719298247</v>
      </c>
      <c r="Q754" t="s">
        <v>2042</v>
      </c>
      <c r="R754" t="s">
        <v>2043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256</v>
      </c>
      <c r="P755" s="6">
        <f t="shared" si="45"/>
        <v>88.065693430656935</v>
      </c>
      <c r="Q755" t="s">
        <v>2057</v>
      </c>
      <c r="R755" t="s">
        <v>2058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</v>
      </c>
      <c r="P756" s="6">
        <f t="shared" si="45"/>
        <v>37.005616224648989</v>
      </c>
      <c r="Q756" t="s">
        <v>2042</v>
      </c>
      <c r="R756" t="s">
        <v>2043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166</v>
      </c>
      <c r="P757" s="6">
        <f t="shared" si="45"/>
        <v>26.027777777777779</v>
      </c>
      <c r="Q757" t="s">
        <v>2042</v>
      </c>
      <c r="R757" t="s">
        <v>2043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</v>
      </c>
      <c r="P758" s="6">
        <f t="shared" si="45"/>
        <v>67.817567567567565</v>
      </c>
      <c r="Q758" t="s">
        <v>2042</v>
      </c>
      <c r="R758" t="s">
        <v>2043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406</v>
      </c>
      <c r="P759" s="6">
        <f t="shared" si="45"/>
        <v>49.964912280701753</v>
      </c>
      <c r="Q759" t="s">
        <v>2044</v>
      </c>
      <c r="R759" t="s">
        <v>2047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</v>
      </c>
      <c r="P760" s="6">
        <f t="shared" si="45"/>
        <v>110.01646903820817</v>
      </c>
      <c r="Q760" t="s">
        <v>2038</v>
      </c>
      <c r="R760" t="s">
        <v>2039</v>
      </c>
      <c r="S760" s="10">
        <f t="shared" si="46"/>
        <v>41936.208333333336</v>
      </c>
      <c r="T760" s="10">
        <f t="shared" si="47"/>
        <v>41945.208333333336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</v>
      </c>
      <c r="P761" s="6">
        <f t="shared" si="45"/>
        <v>89.964678178963894</v>
      </c>
      <c r="Q761" t="s">
        <v>2038</v>
      </c>
      <c r="R761" t="s">
        <v>2046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</v>
      </c>
      <c r="P762" s="6">
        <f t="shared" si="45"/>
        <v>79.009523809523813</v>
      </c>
      <c r="Q762" t="s">
        <v>2053</v>
      </c>
      <c r="R762" t="s">
        <v>2054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</v>
      </c>
      <c r="P763" s="6">
        <f t="shared" si="45"/>
        <v>86.867469879518069</v>
      </c>
      <c r="Q763" t="s">
        <v>2038</v>
      </c>
      <c r="R763" t="s">
        <v>2039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</v>
      </c>
      <c r="P764" s="6">
        <f t="shared" si="45"/>
        <v>62.04</v>
      </c>
      <c r="Q764" t="s">
        <v>2038</v>
      </c>
      <c r="R764" t="s">
        <v>2061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113</v>
      </c>
      <c r="P765" s="6">
        <f t="shared" si="45"/>
        <v>26.970212765957445</v>
      </c>
      <c r="Q765" t="s">
        <v>2042</v>
      </c>
      <c r="R765" t="s">
        <v>2043</v>
      </c>
      <c r="S765" s="10">
        <f t="shared" si="46"/>
        <v>41037.208333333336</v>
      </c>
      <c r="T765" s="10">
        <f t="shared" si="47"/>
        <v>41072.208333333336</v>
      </c>
    </row>
    <row r="766" spans="1:20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</v>
      </c>
      <c r="P766" s="6">
        <f t="shared" si="45"/>
        <v>54.121621621621621</v>
      </c>
      <c r="Q766" t="s">
        <v>2038</v>
      </c>
      <c r="R766" t="s">
        <v>2039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</v>
      </c>
      <c r="P767" s="6">
        <f t="shared" si="45"/>
        <v>41.035353535353536</v>
      </c>
      <c r="Q767" t="s">
        <v>2038</v>
      </c>
      <c r="R767" t="s">
        <v>2048</v>
      </c>
      <c r="S767" s="10">
        <f t="shared" si="46"/>
        <v>42840.208333333328</v>
      </c>
      <c r="T767" s="10">
        <f t="shared" si="47"/>
        <v>42865.208333333328</v>
      </c>
    </row>
    <row r="768" spans="1:20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</v>
      </c>
      <c r="P768" s="6">
        <f t="shared" si="45"/>
        <v>55.052419354838712</v>
      </c>
      <c r="Q768" t="s">
        <v>2044</v>
      </c>
      <c r="R768" t="s">
        <v>2066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</v>
      </c>
      <c r="P769" s="6">
        <f t="shared" si="45"/>
        <v>107.93762183235867</v>
      </c>
      <c r="Q769" t="s">
        <v>2050</v>
      </c>
      <c r="R769" t="s">
        <v>2062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 s="6">
        <f t="shared" si="45"/>
        <v>73.92</v>
      </c>
      <c r="Q770" t="s">
        <v>2042</v>
      </c>
      <c r="R770" t="s">
        <v>2043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INT((E771/D771)*100)</f>
        <v>86</v>
      </c>
      <c r="P771" s="6">
        <f t="shared" ref="P771:P834" si="49">E771/G771</f>
        <v>31.995894428152493</v>
      </c>
      <c r="Q771" t="s">
        <v>2053</v>
      </c>
      <c r="R771" t="s">
        <v>2054</v>
      </c>
      <c r="S771" s="10">
        <f t="shared" ref="S771:S834" si="50">(((J771/60)/60)/24)+DATE(1970,1,1)</f>
        <v>41501.208333333336</v>
      </c>
      <c r="T771" s="10">
        <f t="shared" ref="T771:T834" si="51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270</v>
      </c>
      <c r="P772" s="6">
        <f t="shared" si="49"/>
        <v>53.898148148148145</v>
      </c>
      <c r="Q772" t="s">
        <v>2042</v>
      </c>
      <c r="R772" t="s">
        <v>2043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</v>
      </c>
      <c r="P773" s="6">
        <f t="shared" si="49"/>
        <v>106.5</v>
      </c>
      <c r="Q773" t="s">
        <v>2042</v>
      </c>
      <c r="R773" t="s">
        <v>2043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113</v>
      </c>
      <c r="P774" s="6">
        <f t="shared" si="49"/>
        <v>32.999805409612762</v>
      </c>
      <c r="Q774" t="s">
        <v>2038</v>
      </c>
      <c r="R774" t="s">
        <v>2048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190</v>
      </c>
      <c r="P775" s="6">
        <f t="shared" si="49"/>
        <v>43.00254993625159</v>
      </c>
      <c r="Q775" t="s">
        <v>2042</v>
      </c>
      <c r="R775" t="s">
        <v>2043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135</v>
      </c>
      <c r="P776" s="6">
        <f t="shared" si="49"/>
        <v>86.858974358974365</v>
      </c>
      <c r="Q776" t="s">
        <v>2040</v>
      </c>
      <c r="R776" t="s">
        <v>2041</v>
      </c>
      <c r="S776" s="10">
        <f t="shared" si="50"/>
        <v>42513.208333333328</v>
      </c>
      <c r="T776" s="10">
        <f t="shared" si="51"/>
        <v>42554.208333333328</v>
      </c>
    </row>
    <row r="777" spans="1:20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</v>
      </c>
      <c r="P777" s="6">
        <f t="shared" si="49"/>
        <v>96.8</v>
      </c>
      <c r="Q777" t="s">
        <v>2038</v>
      </c>
      <c r="R777" t="s">
        <v>2039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65</v>
      </c>
      <c r="P778" s="6">
        <f t="shared" si="49"/>
        <v>32.995456610631528</v>
      </c>
      <c r="Q778" t="s">
        <v>2042</v>
      </c>
      <c r="R778" t="s">
        <v>2043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</v>
      </c>
      <c r="P779" s="6">
        <f t="shared" si="49"/>
        <v>68.028106508875737</v>
      </c>
      <c r="Q779" t="s">
        <v>2042</v>
      </c>
      <c r="R779" t="s">
        <v>2043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787</v>
      </c>
      <c r="P780" s="6">
        <f t="shared" si="49"/>
        <v>58.867816091954026</v>
      </c>
      <c r="Q780" t="s">
        <v>2044</v>
      </c>
      <c r="R780" t="s">
        <v>2052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</v>
      </c>
      <c r="P781" s="6">
        <f t="shared" si="49"/>
        <v>105.04572803850782</v>
      </c>
      <c r="Q781" t="s">
        <v>2042</v>
      </c>
      <c r="R781" t="s">
        <v>2043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</v>
      </c>
      <c r="P782" s="6">
        <f t="shared" si="49"/>
        <v>33.054878048780488</v>
      </c>
      <c r="Q782" t="s">
        <v>2044</v>
      </c>
      <c r="R782" t="s">
        <v>2047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50</v>
      </c>
      <c r="P783" s="6">
        <f t="shared" si="49"/>
        <v>78.821428571428569</v>
      </c>
      <c r="Q783" t="s">
        <v>2042</v>
      </c>
      <c r="R783" t="s">
        <v>2043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</v>
      </c>
      <c r="P784" s="6">
        <f t="shared" si="49"/>
        <v>68.204968944099377</v>
      </c>
      <c r="Q784" t="s">
        <v>2044</v>
      </c>
      <c r="R784" t="s">
        <v>2052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</v>
      </c>
      <c r="P785" s="6">
        <f t="shared" si="49"/>
        <v>75.731884057971016</v>
      </c>
      <c r="Q785" t="s">
        <v>2038</v>
      </c>
      <c r="R785" t="s">
        <v>2039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115</v>
      </c>
      <c r="P786" s="6">
        <f t="shared" si="49"/>
        <v>30.996070133010882</v>
      </c>
      <c r="Q786" t="s">
        <v>2040</v>
      </c>
      <c r="R786" t="s">
        <v>2041</v>
      </c>
      <c r="S786" s="10">
        <f t="shared" si="50"/>
        <v>42435.25</v>
      </c>
      <c r="T786" s="10">
        <f t="shared" si="51"/>
        <v>42446.208333333328</v>
      </c>
    </row>
    <row r="787" spans="1:20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</v>
      </c>
      <c r="P787" s="6">
        <f t="shared" si="49"/>
        <v>101.88188976377953</v>
      </c>
      <c r="Q787" t="s">
        <v>2044</v>
      </c>
      <c r="R787" t="s">
        <v>2052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729</v>
      </c>
      <c r="P788" s="6">
        <f t="shared" si="49"/>
        <v>52.879227053140099</v>
      </c>
      <c r="Q788" t="s">
        <v>2038</v>
      </c>
      <c r="R788" t="s">
        <v>2061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99</v>
      </c>
      <c r="P789" s="6">
        <f t="shared" si="49"/>
        <v>71.005820721769496</v>
      </c>
      <c r="Q789" t="s">
        <v>2038</v>
      </c>
      <c r="R789" t="s">
        <v>2039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</v>
      </c>
      <c r="P790" s="6">
        <f t="shared" si="49"/>
        <v>102.38709677419355</v>
      </c>
      <c r="Q790" t="s">
        <v>2044</v>
      </c>
      <c r="R790" t="s">
        <v>2052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</v>
      </c>
      <c r="P791" s="6">
        <f t="shared" si="49"/>
        <v>74.466666666666669</v>
      </c>
      <c r="Q791" t="s">
        <v>2042</v>
      </c>
      <c r="R791" t="s">
        <v>2043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30</v>
      </c>
      <c r="P792" s="6">
        <f t="shared" si="49"/>
        <v>51.009883198562441</v>
      </c>
      <c r="Q792" t="s">
        <v>2042</v>
      </c>
      <c r="R792" t="s">
        <v>2043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25</v>
      </c>
      <c r="P793" s="6">
        <f t="shared" si="49"/>
        <v>90</v>
      </c>
      <c r="Q793" t="s">
        <v>2036</v>
      </c>
      <c r="R793" t="s">
        <v>2037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 s="6">
        <f t="shared" si="49"/>
        <v>97.142857142857139</v>
      </c>
      <c r="Q794" t="s">
        <v>2042</v>
      </c>
      <c r="R794" t="s">
        <v>2043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1185</v>
      </c>
      <c r="P795" s="6">
        <f t="shared" si="49"/>
        <v>72.071823204419886</v>
      </c>
      <c r="Q795" t="s">
        <v>2050</v>
      </c>
      <c r="R795" t="s">
        <v>2051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</v>
      </c>
      <c r="P796" s="6">
        <f t="shared" si="49"/>
        <v>75.236363636363635</v>
      </c>
      <c r="Q796" t="s">
        <v>2038</v>
      </c>
      <c r="R796" t="s">
        <v>2039</v>
      </c>
      <c r="S796" s="10">
        <f t="shared" si="50"/>
        <v>43091.25</v>
      </c>
      <c r="T796" s="10">
        <f t="shared" si="51"/>
        <v>43103.25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</v>
      </c>
      <c r="P797" s="6">
        <f t="shared" si="49"/>
        <v>32.967741935483872</v>
      </c>
      <c r="Q797" t="s">
        <v>2044</v>
      </c>
      <c r="R797" t="s">
        <v>2047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54</v>
      </c>
      <c r="P798" s="6">
        <f t="shared" si="49"/>
        <v>54.807692307692307</v>
      </c>
      <c r="Q798" t="s">
        <v>2053</v>
      </c>
      <c r="R798" t="s">
        <v>2064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109</v>
      </c>
      <c r="P799" s="6">
        <f t="shared" si="49"/>
        <v>45.037837837837834</v>
      </c>
      <c r="Q799" t="s">
        <v>2040</v>
      </c>
      <c r="R799" t="s">
        <v>2041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</v>
      </c>
      <c r="P800" s="6">
        <f t="shared" si="49"/>
        <v>52.958677685950413</v>
      </c>
      <c r="Q800" t="s">
        <v>2042</v>
      </c>
      <c r="R800" t="s">
        <v>2043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</v>
      </c>
      <c r="P801" s="6">
        <f t="shared" si="49"/>
        <v>60.017959183673469</v>
      </c>
      <c r="Q801" t="s">
        <v>2042</v>
      </c>
      <c r="R801" t="s">
        <v>2043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 s="6">
        <f t="shared" si="49"/>
        <v>1</v>
      </c>
      <c r="Q802" t="s">
        <v>2038</v>
      </c>
      <c r="R802" t="s">
        <v>2039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</v>
      </c>
      <c r="P803" s="6">
        <f t="shared" si="49"/>
        <v>44.028301886792455</v>
      </c>
      <c r="Q803" t="s">
        <v>2057</v>
      </c>
      <c r="R803" t="s">
        <v>2058</v>
      </c>
      <c r="S803" s="10">
        <f t="shared" si="50"/>
        <v>43830.25</v>
      </c>
      <c r="T803" s="10">
        <f t="shared" si="51"/>
        <v>43852.25</v>
      </c>
    </row>
    <row r="804" spans="1:20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</v>
      </c>
      <c r="P804" s="6">
        <f t="shared" si="49"/>
        <v>86.028169014084511</v>
      </c>
      <c r="Q804" t="s">
        <v>2057</v>
      </c>
      <c r="R804" t="s">
        <v>2058</v>
      </c>
      <c r="S804" s="10">
        <f t="shared" si="50"/>
        <v>43650.208333333328</v>
      </c>
      <c r="T804" s="10">
        <f t="shared" si="51"/>
        <v>43652.208333333328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 s="6">
        <f t="shared" si="49"/>
        <v>28.012875536480685</v>
      </c>
      <c r="Q805" t="s">
        <v>2042</v>
      </c>
      <c r="R805" t="s">
        <v>2043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268</v>
      </c>
      <c r="P806" s="6">
        <f t="shared" si="49"/>
        <v>32.050458715596328</v>
      </c>
      <c r="Q806" t="s">
        <v>2038</v>
      </c>
      <c r="R806" t="s">
        <v>2039</v>
      </c>
      <c r="S806" s="10">
        <f t="shared" si="50"/>
        <v>43102.25</v>
      </c>
      <c r="T806" s="10">
        <f t="shared" si="51"/>
        <v>43122.25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50</v>
      </c>
      <c r="P807" s="6">
        <f t="shared" si="49"/>
        <v>73.611940298507463</v>
      </c>
      <c r="Q807" t="s">
        <v>2044</v>
      </c>
      <c r="R807" t="s">
        <v>2045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</v>
      </c>
      <c r="P808" s="6">
        <f t="shared" si="49"/>
        <v>108.71052631578948</v>
      </c>
      <c r="Q808" t="s">
        <v>2044</v>
      </c>
      <c r="R808" t="s">
        <v>2047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 s="6">
        <f t="shared" si="49"/>
        <v>42.97674418604651</v>
      </c>
      <c r="Q809" t="s">
        <v>2042</v>
      </c>
      <c r="R809" t="s">
        <v>2043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</v>
      </c>
      <c r="P810" s="6">
        <f t="shared" si="49"/>
        <v>83.315789473684205</v>
      </c>
      <c r="Q810" t="s">
        <v>2036</v>
      </c>
      <c r="R810" t="s">
        <v>2037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62</v>
      </c>
      <c r="P811" s="6">
        <f t="shared" si="49"/>
        <v>42</v>
      </c>
      <c r="Q811" t="s">
        <v>2044</v>
      </c>
      <c r="R811" t="s">
        <v>2045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</v>
      </c>
      <c r="P812" s="6">
        <f t="shared" si="49"/>
        <v>55.927601809954751</v>
      </c>
      <c r="Q812" t="s">
        <v>2042</v>
      </c>
      <c r="R812" t="s">
        <v>2043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</v>
      </c>
      <c r="P813" s="6">
        <f t="shared" si="49"/>
        <v>105.03681885125184</v>
      </c>
      <c r="Q813" t="s">
        <v>2053</v>
      </c>
      <c r="R813" t="s">
        <v>2054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</v>
      </c>
      <c r="P814" s="6">
        <f t="shared" si="49"/>
        <v>48</v>
      </c>
      <c r="Q814" t="s">
        <v>2050</v>
      </c>
      <c r="R814" t="s">
        <v>2051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</v>
      </c>
      <c r="P815" s="6">
        <f t="shared" si="49"/>
        <v>112.66176470588235</v>
      </c>
      <c r="Q815" t="s">
        <v>2053</v>
      </c>
      <c r="R815" t="s">
        <v>2054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</v>
      </c>
      <c r="P816" s="6">
        <f t="shared" si="49"/>
        <v>81.944444444444443</v>
      </c>
      <c r="Q816" t="s">
        <v>2038</v>
      </c>
      <c r="R816" t="s">
        <v>2039</v>
      </c>
      <c r="S816" s="10">
        <f t="shared" si="50"/>
        <v>42517.208333333328</v>
      </c>
      <c r="T816" s="10">
        <f t="shared" si="51"/>
        <v>42519.208333333328</v>
      </c>
    </row>
    <row r="817" spans="1:20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</v>
      </c>
      <c r="P817" s="6">
        <f t="shared" si="49"/>
        <v>64.049180327868854</v>
      </c>
      <c r="Q817" t="s">
        <v>2038</v>
      </c>
      <c r="R817" t="s">
        <v>2039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</v>
      </c>
      <c r="P818" s="6">
        <f t="shared" si="49"/>
        <v>106.39097744360902</v>
      </c>
      <c r="Q818" t="s">
        <v>2042</v>
      </c>
      <c r="R818" t="s">
        <v>2043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368</v>
      </c>
      <c r="P819" s="6">
        <f t="shared" si="49"/>
        <v>76.011249497790274</v>
      </c>
      <c r="Q819" t="s">
        <v>2050</v>
      </c>
      <c r="R819" t="s">
        <v>2051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1094</v>
      </c>
      <c r="P820" s="6">
        <f t="shared" si="49"/>
        <v>111.07246376811594</v>
      </c>
      <c r="Q820" t="s">
        <v>2042</v>
      </c>
      <c r="R820" t="s">
        <v>2043</v>
      </c>
      <c r="S820" s="10">
        <f t="shared" si="50"/>
        <v>43486.25</v>
      </c>
      <c r="T820" s="10">
        <f t="shared" si="51"/>
        <v>43499.25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50</v>
      </c>
      <c r="P821" s="6">
        <f t="shared" si="49"/>
        <v>95.936170212765958</v>
      </c>
      <c r="Q821" t="s">
        <v>2053</v>
      </c>
      <c r="R821" t="s">
        <v>2054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800</v>
      </c>
      <c r="P822" s="6">
        <f t="shared" si="49"/>
        <v>43.043010752688176</v>
      </c>
      <c r="Q822" t="s">
        <v>2038</v>
      </c>
      <c r="R822" t="s">
        <v>2039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</v>
      </c>
      <c r="P823" s="6">
        <f t="shared" si="49"/>
        <v>67.966666666666669</v>
      </c>
      <c r="Q823" t="s">
        <v>2044</v>
      </c>
      <c r="R823" t="s">
        <v>2045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349</v>
      </c>
      <c r="P824" s="6">
        <f t="shared" si="49"/>
        <v>89.991428571428571</v>
      </c>
      <c r="Q824" t="s">
        <v>2038</v>
      </c>
      <c r="R824" t="s">
        <v>2039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</v>
      </c>
      <c r="P825" s="6">
        <f t="shared" si="49"/>
        <v>58.095238095238095</v>
      </c>
      <c r="Q825" t="s">
        <v>2038</v>
      </c>
      <c r="R825" t="s">
        <v>2039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</v>
      </c>
      <c r="P826" s="6">
        <f t="shared" si="49"/>
        <v>83.996875000000003</v>
      </c>
      <c r="Q826" t="s">
        <v>2050</v>
      </c>
      <c r="R826" t="s">
        <v>2051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387</v>
      </c>
      <c r="P827" s="6">
        <f t="shared" si="49"/>
        <v>88.853503184713375</v>
      </c>
      <c r="Q827" t="s">
        <v>2044</v>
      </c>
      <c r="R827" t="s">
        <v>2055</v>
      </c>
      <c r="S827" s="10">
        <f t="shared" si="50"/>
        <v>42941.208333333328</v>
      </c>
      <c r="T827" s="10">
        <f t="shared" si="51"/>
        <v>42953.208333333328</v>
      </c>
    </row>
    <row r="828" spans="1:20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</v>
      </c>
      <c r="P828" s="6">
        <f t="shared" si="49"/>
        <v>65.963917525773198</v>
      </c>
      <c r="Q828" t="s">
        <v>2042</v>
      </c>
      <c r="R828" t="s">
        <v>2043</v>
      </c>
      <c r="S828" s="10">
        <f t="shared" si="50"/>
        <v>40525.25</v>
      </c>
      <c r="T828" s="10">
        <f t="shared" si="51"/>
        <v>40553.25</v>
      </c>
    </row>
    <row r="829" spans="1:20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266</v>
      </c>
      <c r="P829" s="6">
        <f t="shared" si="49"/>
        <v>74.804878048780495</v>
      </c>
      <c r="Q829" t="s">
        <v>2044</v>
      </c>
      <c r="R829" t="s">
        <v>2047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 s="6">
        <f t="shared" si="49"/>
        <v>69.98571428571428</v>
      </c>
      <c r="Q830" t="s">
        <v>2042</v>
      </c>
      <c r="R830" t="s">
        <v>2043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</v>
      </c>
      <c r="P831" s="6">
        <f t="shared" si="49"/>
        <v>32.006493506493506</v>
      </c>
      <c r="Q831" t="s">
        <v>2042</v>
      </c>
      <c r="R831" t="s">
        <v>2043</v>
      </c>
      <c r="S831" s="10">
        <f t="shared" si="50"/>
        <v>42164.208333333328</v>
      </c>
      <c r="T831" s="10">
        <f t="shared" si="51"/>
        <v>42179.208333333328</v>
      </c>
    </row>
    <row r="832" spans="1:20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</v>
      </c>
      <c r="P832" s="6">
        <f t="shared" si="49"/>
        <v>64.727272727272734</v>
      </c>
      <c r="Q832" t="s">
        <v>2042</v>
      </c>
      <c r="R832" t="s">
        <v>2043</v>
      </c>
      <c r="S832" s="10">
        <f t="shared" si="50"/>
        <v>43103.25</v>
      </c>
      <c r="T832" s="10">
        <f t="shared" si="51"/>
        <v>43162.25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108</v>
      </c>
      <c r="P833" s="6">
        <f t="shared" si="49"/>
        <v>24.998110087408456</v>
      </c>
      <c r="Q833" t="s">
        <v>2057</v>
      </c>
      <c r="R833" t="s">
        <v>2058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</v>
      </c>
      <c r="P834" s="6">
        <f t="shared" si="49"/>
        <v>104.97764070932922</v>
      </c>
      <c r="Q834" t="s">
        <v>2050</v>
      </c>
      <c r="R834" t="s">
        <v>2062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INT((E835/D835)*100)</f>
        <v>157</v>
      </c>
      <c r="P835" s="6">
        <f t="shared" ref="P835:P898" si="53">E835/G835</f>
        <v>64.987878787878785</v>
      </c>
      <c r="Q835" t="s">
        <v>2050</v>
      </c>
      <c r="R835" t="s">
        <v>2062</v>
      </c>
      <c r="S835" s="10">
        <f t="shared" ref="S835:S898" si="54">(((J835/60)/60)/24)+DATE(1970,1,1)</f>
        <v>40588.25</v>
      </c>
      <c r="T835" s="10">
        <f t="shared" ref="T835:T898" si="55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153</v>
      </c>
      <c r="P836" s="6">
        <f t="shared" si="53"/>
        <v>94.352941176470594</v>
      </c>
      <c r="Q836" t="s">
        <v>2042</v>
      </c>
      <c r="R836" t="s">
        <v>2043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89</v>
      </c>
      <c r="P837" s="6">
        <f t="shared" si="53"/>
        <v>44.001706484641637</v>
      </c>
      <c r="Q837" t="s">
        <v>2040</v>
      </c>
      <c r="R837" t="s">
        <v>2041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</v>
      </c>
      <c r="P838" s="6">
        <f t="shared" si="53"/>
        <v>64.744680851063833</v>
      </c>
      <c r="Q838" t="s">
        <v>2038</v>
      </c>
      <c r="R838" t="s">
        <v>2048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</v>
      </c>
      <c r="P839" s="6">
        <f t="shared" si="53"/>
        <v>84.00667779632721</v>
      </c>
      <c r="Q839" t="s">
        <v>2038</v>
      </c>
      <c r="R839" t="s">
        <v>2061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138</v>
      </c>
      <c r="P840" s="6">
        <f t="shared" si="53"/>
        <v>34.061302681992338</v>
      </c>
      <c r="Q840" t="s">
        <v>2042</v>
      </c>
      <c r="R840" t="s">
        <v>2043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</v>
      </c>
      <c r="P841" s="6">
        <f t="shared" si="53"/>
        <v>93.273885350318466</v>
      </c>
      <c r="Q841" t="s">
        <v>2044</v>
      </c>
      <c r="R841" t="s">
        <v>2045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</v>
      </c>
      <c r="P842" s="6">
        <f t="shared" si="53"/>
        <v>32.998301726577978</v>
      </c>
      <c r="Q842" t="s">
        <v>2042</v>
      </c>
      <c r="R842" t="s">
        <v>2043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142</v>
      </c>
      <c r="P843" s="6">
        <f t="shared" si="53"/>
        <v>83.812903225806451</v>
      </c>
      <c r="Q843" t="s">
        <v>2040</v>
      </c>
      <c r="R843" t="s">
        <v>2041</v>
      </c>
      <c r="S843" s="10">
        <f t="shared" si="54"/>
        <v>42419.25</v>
      </c>
      <c r="T843" s="10">
        <f t="shared" si="55"/>
        <v>42435.25</v>
      </c>
    </row>
    <row r="844" spans="1:20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</v>
      </c>
      <c r="P844" s="6">
        <f t="shared" si="53"/>
        <v>63.992424242424242</v>
      </c>
      <c r="Q844" t="s">
        <v>2040</v>
      </c>
      <c r="R844" t="s">
        <v>2049</v>
      </c>
      <c r="S844" s="10">
        <f t="shared" si="54"/>
        <v>43266.208333333328</v>
      </c>
      <c r="T844" s="10">
        <f t="shared" si="55"/>
        <v>43269.208333333328</v>
      </c>
    </row>
    <row r="845" spans="1:20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30</v>
      </c>
      <c r="P845" s="6">
        <f t="shared" si="53"/>
        <v>81.909090909090907</v>
      </c>
      <c r="Q845" t="s">
        <v>2057</v>
      </c>
      <c r="R845" t="s">
        <v>2058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</v>
      </c>
      <c r="P846" s="6">
        <f t="shared" si="53"/>
        <v>93.053191489361708</v>
      </c>
      <c r="Q846" t="s">
        <v>2044</v>
      </c>
      <c r="R846" t="s">
        <v>2045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197</v>
      </c>
      <c r="P847" s="6">
        <f t="shared" si="53"/>
        <v>101.98449039881831</v>
      </c>
      <c r="Q847" t="s">
        <v>2040</v>
      </c>
      <c r="R847" t="s">
        <v>2041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508</v>
      </c>
      <c r="P848" s="6">
        <f t="shared" si="53"/>
        <v>105.9375</v>
      </c>
      <c r="Q848" t="s">
        <v>2040</v>
      </c>
      <c r="R848" t="s">
        <v>2041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237</v>
      </c>
      <c r="P849" s="6">
        <f t="shared" si="53"/>
        <v>101.58181818181818</v>
      </c>
      <c r="Q849" t="s">
        <v>2036</v>
      </c>
      <c r="R849" t="s">
        <v>2037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</v>
      </c>
      <c r="P850" s="6">
        <f t="shared" si="53"/>
        <v>62.970930232558139</v>
      </c>
      <c r="Q850" t="s">
        <v>2044</v>
      </c>
      <c r="R850" t="s">
        <v>2047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</v>
      </c>
      <c r="P851" s="6">
        <f t="shared" si="53"/>
        <v>29.045602605863191</v>
      </c>
      <c r="Q851" t="s">
        <v>2038</v>
      </c>
      <c r="R851" t="s">
        <v>2048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 s="6">
        <f t="shared" si="53"/>
        <v>1</v>
      </c>
      <c r="Q852" t="s">
        <v>2038</v>
      </c>
      <c r="R852" t="s">
        <v>2039</v>
      </c>
      <c r="S852" s="10">
        <f t="shared" si="54"/>
        <v>40866.25</v>
      </c>
      <c r="T852" s="10">
        <f t="shared" si="55"/>
        <v>40881.25</v>
      </c>
    </row>
    <row r="853" spans="1:20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207</v>
      </c>
      <c r="P853" s="6">
        <f t="shared" si="53"/>
        <v>77.924999999999997</v>
      </c>
      <c r="Q853" t="s">
        <v>2038</v>
      </c>
      <c r="R853" t="s">
        <v>2046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</v>
      </c>
      <c r="P854" s="6">
        <f t="shared" si="53"/>
        <v>80.806451612903231</v>
      </c>
      <c r="Q854" t="s">
        <v>2053</v>
      </c>
      <c r="R854" t="s">
        <v>2054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</v>
      </c>
      <c r="P855" s="6">
        <f t="shared" si="53"/>
        <v>76.006816632583508</v>
      </c>
      <c r="Q855" t="s">
        <v>2038</v>
      </c>
      <c r="R855" t="s">
        <v>2048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</v>
      </c>
      <c r="P856" s="6">
        <f t="shared" si="53"/>
        <v>72.993613824192337</v>
      </c>
      <c r="Q856" t="s">
        <v>2050</v>
      </c>
      <c r="R856" t="s">
        <v>2056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</v>
      </c>
      <c r="P857" s="6">
        <f t="shared" si="53"/>
        <v>53</v>
      </c>
      <c r="Q857" t="s">
        <v>2042</v>
      </c>
      <c r="R857" t="s">
        <v>2043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356</v>
      </c>
      <c r="P858" s="6">
        <f t="shared" si="53"/>
        <v>54.164556962025316</v>
      </c>
      <c r="Q858" t="s">
        <v>2036</v>
      </c>
      <c r="R858" t="s">
        <v>2037</v>
      </c>
      <c r="S858" s="10">
        <f t="shared" si="54"/>
        <v>41023.208333333336</v>
      </c>
      <c r="T858" s="10">
        <f t="shared" si="55"/>
        <v>41040.208333333336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139</v>
      </c>
      <c r="P859" s="6">
        <f t="shared" si="53"/>
        <v>32.946666666666665</v>
      </c>
      <c r="Q859" t="s">
        <v>2044</v>
      </c>
      <c r="R859" t="s">
        <v>2055</v>
      </c>
      <c r="S859" s="10">
        <f t="shared" si="54"/>
        <v>40944.25</v>
      </c>
      <c r="T859" s="10">
        <f t="shared" si="55"/>
        <v>40967.25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</v>
      </c>
      <c r="P860" s="6">
        <f t="shared" si="53"/>
        <v>79.371428571428567</v>
      </c>
      <c r="Q860" t="s">
        <v>2036</v>
      </c>
      <c r="R860" t="s">
        <v>2037</v>
      </c>
      <c r="S860" s="10">
        <f t="shared" si="54"/>
        <v>43211.208333333328</v>
      </c>
      <c r="T860" s="10">
        <f t="shared" si="55"/>
        <v>43218.208333333328</v>
      </c>
    </row>
    <row r="861" spans="1:20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35</v>
      </c>
      <c r="P861" s="6">
        <f t="shared" si="53"/>
        <v>41.174603174603178</v>
      </c>
      <c r="Q861" t="s">
        <v>2042</v>
      </c>
      <c r="R861" t="s">
        <v>2043</v>
      </c>
      <c r="S861" s="10">
        <f t="shared" si="54"/>
        <v>41334.25</v>
      </c>
      <c r="T861" s="10">
        <f t="shared" si="55"/>
        <v>41352.208333333336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251</v>
      </c>
      <c r="P862" s="6">
        <f t="shared" si="53"/>
        <v>77.430769230769229</v>
      </c>
      <c r="Q862" t="s">
        <v>2040</v>
      </c>
      <c r="R862" t="s">
        <v>2049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105</v>
      </c>
      <c r="P863" s="6">
        <f t="shared" si="53"/>
        <v>57.159509202453989</v>
      </c>
      <c r="Q863" t="s">
        <v>2042</v>
      </c>
      <c r="R863" t="s">
        <v>2043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</v>
      </c>
      <c r="P864" s="6">
        <f t="shared" si="53"/>
        <v>77.17647058823529</v>
      </c>
      <c r="Q864" t="s">
        <v>2042</v>
      </c>
      <c r="R864" t="s">
        <v>2043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386</v>
      </c>
      <c r="P865" s="6">
        <f t="shared" si="53"/>
        <v>24.953917050691246</v>
      </c>
      <c r="Q865" t="s">
        <v>2044</v>
      </c>
      <c r="R865" t="s">
        <v>2063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</v>
      </c>
      <c r="P866" s="6">
        <f t="shared" si="53"/>
        <v>97.18</v>
      </c>
      <c r="Q866" t="s">
        <v>2044</v>
      </c>
      <c r="R866" t="s">
        <v>2055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185</v>
      </c>
      <c r="P867" s="6">
        <f t="shared" si="53"/>
        <v>46.000916870415651</v>
      </c>
      <c r="Q867" t="s">
        <v>2042</v>
      </c>
      <c r="R867" t="s">
        <v>2043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</v>
      </c>
      <c r="P868" s="6">
        <f t="shared" si="53"/>
        <v>88.023385300668153</v>
      </c>
      <c r="Q868" t="s">
        <v>2057</v>
      </c>
      <c r="R868" t="s">
        <v>2058</v>
      </c>
      <c r="S868" s="10">
        <f t="shared" si="54"/>
        <v>40671.208333333336</v>
      </c>
      <c r="T868" s="10">
        <f t="shared" si="55"/>
        <v>40672.208333333336</v>
      </c>
    </row>
    <row r="869" spans="1:20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</v>
      </c>
      <c r="P869" s="6">
        <f t="shared" si="53"/>
        <v>25.99</v>
      </c>
      <c r="Q869" t="s">
        <v>2036</v>
      </c>
      <c r="R869" t="s">
        <v>2037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184</v>
      </c>
      <c r="P870" s="6">
        <f t="shared" si="53"/>
        <v>102.69047619047619</v>
      </c>
      <c r="Q870" t="s">
        <v>2042</v>
      </c>
      <c r="R870" t="s">
        <v>2043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23</v>
      </c>
      <c r="P871" s="6">
        <f t="shared" si="53"/>
        <v>72.958174904942965</v>
      </c>
      <c r="Q871" t="s">
        <v>2044</v>
      </c>
      <c r="R871" t="s">
        <v>2047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89</v>
      </c>
      <c r="P872" s="6">
        <f t="shared" si="53"/>
        <v>57.190082644628099</v>
      </c>
      <c r="Q872" t="s">
        <v>2042</v>
      </c>
      <c r="R872" t="s">
        <v>2043</v>
      </c>
      <c r="S872" s="10">
        <f t="shared" si="54"/>
        <v>42240.208333333328</v>
      </c>
      <c r="T872" s="10">
        <f t="shared" si="55"/>
        <v>42265.208333333328</v>
      </c>
    </row>
    <row r="873" spans="1:20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272</v>
      </c>
      <c r="P873" s="6">
        <f t="shared" si="53"/>
        <v>84.013793103448279</v>
      </c>
      <c r="Q873" t="s">
        <v>2042</v>
      </c>
      <c r="R873" t="s">
        <v>2043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</v>
      </c>
      <c r="P874" s="6">
        <f t="shared" si="53"/>
        <v>98.666666666666671</v>
      </c>
      <c r="Q874" t="s">
        <v>2044</v>
      </c>
      <c r="R874" t="s">
        <v>2066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</v>
      </c>
      <c r="P875" s="6">
        <f t="shared" si="53"/>
        <v>42.007419183889773</v>
      </c>
      <c r="Q875" t="s">
        <v>2057</v>
      </c>
      <c r="R875" t="s">
        <v>2058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346</v>
      </c>
      <c r="P876" s="6">
        <f t="shared" si="53"/>
        <v>32.002753556677376</v>
      </c>
      <c r="Q876" t="s">
        <v>2057</v>
      </c>
      <c r="R876" t="s">
        <v>2058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</v>
      </c>
      <c r="P877" s="6">
        <f t="shared" si="53"/>
        <v>81.567164179104481</v>
      </c>
      <c r="Q877" t="s">
        <v>2038</v>
      </c>
      <c r="R877" t="s">
        <v>2039</v>
      </c>
      <c r="S877" s="10">
        <f t="shared" si="54"/>
        <v>40556.25</v>
      </c>
      <c r="T877" s="10">
        <f t="shared" si="55"/>
        <v>40557.25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</v>
      </c>
      <c r="P878" s="6">
        <f t="shared" si="53"/>
        <v>37.035087719298247</v>
      </c>
      <c r="Q878" t="s">
        <v>2057</v>
      </c>
      <c r="R878" t="s">
        <v>2058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</v>
      </c>
      <c r="P879" s="6">
        <f t="shared" si="53"/>
        <v>103.033360455655</v>
      </c>
      <c r="Q879" t="s">
        <v>2036</v>
      </c>
      <c r="R879" t="s">
        <v>2037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</v>
      </c>
      <c r="P880" s="6">
        <f t="shared" si="53"/>
        <v>84.333333333333329</v>
      </c>
      <c r="Q880" t="s">
        <v>2038</v>
      </c>
      <c r="R880" t="s">
        <v>2060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543</v>
      </c>
      <c r="P881" s="6">
        <f t="shared" si="53"/>
        <v>102.60377358490567</v>
      </c>
      <c r="Q881" t="s">
        <v>2050</v>
      </c>
      <c r="R881" t="s">
        <v>2051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228</v>
      </c>
      <c r="P882" s="6">
        <f t="shared" si="53"/>
        <v>79.992129246064621</v>
      </c>
      <c r="Q882" t="s">
        <v>2038</v>
      </c>
      <c r="R882" t="s">
        <v>2046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38</v>
      </c>
      <c r="P883" s="6">
        <f t="shared" si="53"/>
        <v>70.055309734513273</v>
      </c>
      <c r="Q883" t="s">
        <v>2042</v>
      </c>
      <c r="R883" t="s">
        <v>2043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 s="6">
        <f t="shared" si="53"/>
        <v>37</v>
      </c>
      <c r="Q884" t="s">
        <v>2042</v>
      </c>
      <c r="R884" t="s">
        <v>2043</v>
      </c>
      <c r="S884" s="10">
        <f t="shared" si="54"/>
        <v>42025.25</v>
      </c>
      <c r="T884" s="10">
        <f t="shared" si="55"/>
        <v>42029.25</v>
      </c>
    </row>
    <row r="885" spans="1:20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237</v>
      </c>
      <c r="P885" s="6">
        <f t="shared" si="53"/>
        <v>41.911917098445599</v>
      </c>
      <c r="Q885" t="s">
        <v>2044</v>
      </c>
      <c r="R885" t="s">
        <v>2055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</v>
      </c>
      <c r="P886" s="6">
        <f t="shared" si="53"/>
        <v>57.992576882290564</v>
      </c>
      <c r="Q886" t="s">
        <v>2042</v>
      </c>
      <c r="R886" t="s">
        <v>2043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</v>
      </c>
      <c r="P887" s="6">
        <f t="shared" si="53"/>
        <v>40.942307692307693</v>
      </c>
      <c r="Q887" t="s">
        <v>2042</v>
      </c>
      <c r="R887" t="s">
        <v>2043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84</v>
      </c>
      <c r="P888" s="6">
        <f t="shared" si="53"/>
        <v>69.9972602739726</v>
      </c>
      <c r="Q888" t="s">
        <v>2038</v>
      </c>
      <c r="R888" t="s">
        <v>2048</v>
      </c>
      <c r="S888" s="10">
        <f t="shared" si="54"/>
        <v>40416.208333333336</v>
      </c>
      <c r="T888" s="10">
        <f t="shared" si="55"/>
        <v>40434.208333333336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29</v>
      </c>
      <c r="P889" s="6">
        <f t="shared" si="53"/>
        <v>73.838709677419359</v>
      </c>
      <c r="Q889" t="s">
        <v>2042</v>
      </c>
      <c r="R889" t="s">
        <v>2043</v>
      </c>
      <c r="S889" s="10">
        <f t="shared" si="54"/>
        <v>42202.208333333328</v>
      </c>
      <c r="T889" s="10">
        <f t="shared" si="55"/>
        <v>42249.208333333328</v>
      </c>
    </row>
    <row r="890" spans="1:20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209</v>
      </c>
      <c r="P890" s="6">
        <f t="shared" si="53"/>
        <v>41.979310344827589</v>
      </c>
      <c r="Q890" t="s">
        <v>2042</v>
      </c>
      <c r="R890" t="s">
        <v>2043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169</v>
      </c>
      <c r="P891" s="6">
        <f t="shared" si="53"/>
        <v>77.93442622950819</v>
      </c>
      <c r="Q891" t="s">
        <v>2038</v>
      </c>
      <c r="R891" t="s">
        <v>2046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</v>
      </c>
      <c r="P892" s="6">
        <f t="shared" si="53"/>
        <v>106.01972789115646</v>
      </c>
      <c r="Q892" t="s">
        <v>2038</v>
      </c>
      <c r="R892" t="s">
        <v>2048</v>
      </c>
      <c r="S892" s="10">
        <f t="shared" si="54"/>
        <v>43640.208333333328</v>
      </c>
      <c r="T892" s="10">
        <f t="shared" si="55"/>
        <v>43641.208333333328</v>
      </c>
    </row>
    <row r="893" spans="1:20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258</v>
      </c>
      <c r="P893" s="6">
        <f t="shared" si="53"/>
        <v>47.018181818181816</v>
      </c>
      <c r="Q893" t="s">
        <v>2044</v>
      </c>
      <c r="R893" t="s">
        <v>2045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230</v>
      </c>
      <c r="P894" s="6">
        <f t="shared" si="53"/>
        <v>76.016483516483518</v>
      </c>
      <c r="Q894" t="s">
        <v>2050</v>
      </c>
      <c r="R894" t="s">
        <v>2062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</v>
      </c>
      <c r="P895" s="6">
        <f t="shared" si="53"/>
        <v>54.120603015075375</v>
      </c>
      <c r="Q895" t="s">
        <v>2044</v>
      </c>
      <c r="R895" t="s">
        <v>2045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188</v>
      </c>
      <c r="P896" s="6">
        <f t="shared" si="53"/>
        <v>57.285714285714285</v>
      </c>
      <c r="Q896" t="s">
        <v>2044</v>
      </c>
      <c r="R896" t="s">
        <v>2063</v>
      </c>
      <c r="S896" s="10">
        <f t="shared" si="54"/>
        <v>41466.208333333336</v>
      </c>
      <c r="T896" s="10">
        <f t="shared" si="55"/>
        <v>41496.208333333336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6</v>
      </c>
      <c r="P897" s="6">
        <f t="shared" si="53"/>
        <v>103.81308411214954</v>
      </c>
      <c r="Q897" t="s">
        <v>2042</v>
      </c>
      <c r="R897" t="s">
        <v>2043</v>
      </c>
      <c r="S897" s="10">
        <f t="shared" si="54"/>
        <v>43134.25</v>
      </c>
      <c r="T897" s="10">
        <f t="shared" si="55"/>
        <v>43143.25</v>
      </c>
    </row>
    <row r="898" spans="1:20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</v>
      </c>
      <c r="P898" s="6">
        <f t="shared" si="53"/>
        <v>105.02602739726028</v>
      </c>
      <c r="Q898" t="s">
        <v>2036</v>
      </c>
      <c r="R898" t="s">
        <v>2037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INT((E899/D899)*100)</f>
        <v>27</v>
      </c>
      <c r="P899" s="6">
        <f t="shared" ref="P899:P962" si="57">E899/G899</f>
        <v>90.259259259259252</v>
      </c>
      <c r="Q899" t="s">
        <v>2042</v>
      </c>
      <c r="R899" t="s">
        <v>2043</v>
      </c>
      <c r="S899" s="10">
        <f t="shared" ref="S899:S962" si="58">(((J899/60)/60)/24)+DATE(1970,1,1)</f>
        <v>43583.208333333328</v>
      </c>
      <c r="T899" s="10">
        <f t="shared" ref="T899:T962" si="5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</v>
      </c>
      <c r="P900" s="6">
        <f t="shared" si="57"/>
        <v>76.978705978705975</v>
      </c>
      <c r="Q900" t="s">
        <v>2044</v>
      </c>
      <c r="R900" t="s">
        <v>2045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</v>
      </c>
      <c r="P901" s="6">
        <f t="shared" si="57"/>
        <v>102.60162601626017</v>
      </c>
      <c r="Q901" t="s">
        <v>2038</v>
      </c>
      <c r="R901" t="s">
        <v>2061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 s="6">
        <f t="shared" si="57"/>
        <v>2</v>
      </c>
      <c r="Q902" t="s">
        <v>2040</v>
      </c>
      <c r="R902" t="s">
        <v>2041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</v>
      </c>
      <c r="P903" s="6">
        <f t="shared" si="57"/>
        <v>55.0062893081761</v>
      </c>
      <c r="Q903" t="s">
        <v>2038</v>
      </c>
      <c r="R903" t="s">
        <v>2039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</v>
      </c>
      <c r="P904" s="6">
        <f t="shared" si="57"/>
        <v>32.127272727272725</v>
      </c>
      <c r="Q904" t="s">
        <v>2040</v>
      </c>
      <c r="R904" t="s">
        <v>2041</v>
      </c>
      <c r="S904" s="10">
        <f t="shared" si="58"/>
        <v>42399.25</v>
      </c>
      <c r="T904" s="10">
        <f t="shared" si="59"/>
        <v>42441.25</v>
      </c>
    </row>
    <row r="905" spans="1:20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1</v>
      </c>
      <c r="P905" s="6">
        <f t="shared" si="57"/>
        <v>50.642857142857146</v>
      </c>
      <c r="Q905" t="s">
        <v>2050</v>
      </c>
      <c r="R905" t="s">
        <v>2051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</v>
      </c>
      <c r="P906" s="6">
        <f t="shared" si="57"/>
        <v>49.6875</v>
      </c>
      <c r="Q906" t="s">
        <v>2050</v>
      </c>
      <c r="R906" t="s">
        <v>2059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163</v>
      </c>
      <c r="P907" s="6">
        <f t="shared" si="57"/>
        <v>54.894067796610166</v>
      </c>
      <c r="Q907" t="s">
        <v>2042</v>
      </c>
      <c r="R907" t="s">
        <v>2043</v>
      </c>
      <c r="S907" s="10">
        <f t="shared" si="58"/>
        <v>41536.208333333336</v>
      </c>
      <c r="T907" s="10">
        <f t="shared" si="59"/>
        <v>41539.208333333336</v>
      </c>
    </row>
    <row r="908" spans="1:20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162</v>
      </c>
      <c r="P908" s="6">
        <f t="shared" si="57"/>
        <v>46.931937172774866</v>
      </c>
      <c r="Q908" t="s">
        <v>2044</v>
      </c>
      <c r="R908" t="s">
        <v>2045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</v>
      </c>
      <c r="P909" s="6">
        <f t="shared" si="57"/>
        <v>44.951219512195124</v>
      </c>
      <c r="Q909" t="s">
        <v>2042</v>
      </c>
      <c r="R909" t="s">
        <v>2043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</v>
      </c>
      <c r="P910" s="6">
        <f t="shared" si="57"/>
        <v>30.99898322318251</v>
      </c>
      <c r="Q910" t="s">
        <v>2053</v>
      </c>
      <c r="R910" t="s">
        <v>2054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478</v>
      </c>
      <c r="P911" s="6">
        <f t="shared" si="57"/>
        <v>107.7625</v>
      </c>
      <c r="Q911" t="s">
        <v>2042</v>
      </c>
      <c r="R911" t="s">
        <v>2043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19</v>
      </c>
      <c r="P912" s="6">
        <f t="shared" si="57"/>
        <v>102.07770270270271</v>
      </c>
      <c r="Q912" t="s">
        <v>2042</v>
      </c>
      <c r="R912" t="s">
        <v>2043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198</v>
      </c>
      <c r="P913" s="6">
        <f t="shared" si="57"/>
        <v>24.976190476190474</v>
      </c>
      <c r="Q913" t="s">
        <v>2040</v>
      </c>
      <c r="R913" t="s">
        <v>2041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 s="6">
        <f t="shared" si="57"/>
        <v>79.944134078212286</v>
      </c>
      <c r="Q914" t="s">
        <v>2044</v>
      </c>
      <c r="R914" t="s">
        <v>2047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50</v>
      </c>
      <c r="P915" s="6">
        <f t="shared" si="57"/>
        <v>67.946462715105156</v>
      </c>
      <c r="Q915" t="s">
        <v>2044</v>
      </c>
      <c r="R915" t="s">
        <v>2047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57</v>
      </c>
      <c r="P916" s="6">
        <f t="shared" si="57"/>
        <v>26.070921985815602</v>
      </c>
      <c r="Q916" t="s">
        <v>2042</v>
      </c>
      <c r="R916" t="s">
        <v>2043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155</v>
      </c>
      <c r="P917" s="6">
        <f t="shared" si="57"/>
        <v>105.0032154340836</v>
      </c>
      <c r="Q917" t="s">
        <v>2044</v>
      </c>
      <c r="R917" t="s">
        <v>2063</v>
      </c>
      <c r="S917" s="10">
        <f t="shared" si="58"/>
        <v>42976.208333333328</v>
      </c>
      <c r="T917" s="10">
        <f t="shared" si="59"/>
        <v>42985.208333333328</v>
      </c>
    </row>
    <row r="918" spans="1:20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</v>
      </c>
      <c r="P918" s="6">
        <f t="shared" si="57"/>
        <v>25.826923076923077</v>
      </c>
      <c r="Q918" t="s">
        <v>2057</v>
      </c>
      <c r="R918" t="s">
        <v>2058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58</v>
      </c>
      <c r="P919" s="6">
        <f t="shared" si="57"/>
        <v>77.666666666666671</v>
      </c>
      <c r="Q919" t="s">
        <v>2044</v>
      </c>
      <c r="R919" t="s">
        <v>2055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</v>
      </c>
      <c r="P920" s="6">
        <f t="shared" si="57"/>
        <v>57.82692307692308</v>
      </c>
      <c r="Q920" t="s">
        <v>2050</v>
      </c>
      <c r="R920" t="s">
        <v>2059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58</v>
      </c>
      <c r="P921" s="6">
        <f t="shared" si="57"/>
        <v>92.955555555555549</v>
      </c>
      <c r="Q921" t="s">
        <v>2042</v>
      </c>
      <c r="R921" t="s">
        <v>2043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182</v>
      </c>
      <c r="P922" s="6">
        <f t="shared" si="57"/>
        <v>37.945098039215686</v>
      </c>
      <c r="Q922" t="s">
        <v>2044</v>
      </c>
      <c r="R922" t="s">
        <v>2052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0</v>
      </c>
      <c r="P923" s="6">
        <f t="shared" si="57"/>
        <v>31.842105263157894</v>
      </c>
      <c r="Q923" t="s">
        <v>2040</v>
      </c>
      <c r="R923" t="s">
        <v>2041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175</v>
      </c>
      <c r="P924" s="6">
        <f t="shared" si="57"/>
        <v>40</v>
      </c>
      <c r="Q924" t="s">
        <v>2038</v>
      </c>
      <c r="R924" t="s">
        <v>2065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237</v>
      </c>
      <c r="P925" s="6">
        <f t="shared" si="57"/>
        <v>101.1</v>
      </c>
      <c r="Q925" t="s">
        <v>2042</v>
      </c>
      <c r="R925" t="s">
        <v>2043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</v>
      </c>
      <c r="P926" s="6">
        <f t="shared" si="57"/>
        <v>84.006989951944078</v>
      </c>
      <c r="Q926" t="s">
        <v>2042</v>
      </c>
      <c r="R926" t="s">
        <v>2043</v>
      </c>
      <c r="S926" s="10">
        <f t="shared" si="58"/>
        <v>43769.208333333328</v>
      </c>
      <c r="T926" s="10">
        <f t="shared" si="59"/>
        <v>43780.25</v>
      </c>
    </row>
    <row r="927" spans="1:20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</v>
      </c>
      <c r="P927" s="6">
        <f t="shared" si="57"/>
        <v>103.41538461538461</v>
      </c>
      <c r="Q927" t="s">
        <v>2042</v>
      </c>
      <c r="R927" t="s">
        <v>2043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</v>
      </c>
      <c r="P928" s="6">
        <f t="shared" si="57"/>
        <v>105.13333333333334</v>
      </c>
      <c r="Q928" t="s">
        <v>2036</v>
      </c>
      <c r="R928" t="s">
        <v>2037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45</v>
      </c>
      <c r="P929" s="6">
        <f t="shared" si="57"/>
        <v>89.21621621621621</v>
      </c>
      <c r="Q929" t="s">
        <v>2042</v>
      </c>
      <c r="R929" t="s">
        <v>2043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</v>
      </c>
      <c r="P930" s="6">
        <f t="shared" si="57"/>
        <v>51.995234312946785</v>
      </c>
      <c r="Q930" t="s">
        <v>2040</v>
      </c>
      <c r="R930" t="s">
        <v>2041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</v>
      </c>
      <c r="P931" s="6">
        <f t="shared" si="57"/>
        <v>64.956521739130437</v>
      </c>
      <c r="Q931" t="s">
        <v>2042</v>
      </c>
      <c r="R931" t="s">
        <v>2043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</v>
      </c>
      <c r="P932" s="6">
        <f t="shared" si="57"/>
        <v>46.235294117647058</v>
      </c>
      <c r="Q932" t="s">
        <v>2042</v>
      </c>
      <c r="R932" t="s">
        <v>2043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72</v>
      </c>
      <c r="P933" s="6">
        <f t="shared" si="57"/>
        <v>51.151785714285715</v>
      </c>
      <c r="Q933" t="s">
        <v>2042</v>
      </c>
      <c r="R933" t="s">
        <v>2043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</v>
      </c>
      <c r="P934" s="6">
        <f t="shared" si="57"/>
        <v>33.909722222222221</v>
      </c>
      <c r="Q934" t="s">
        <v>2038</v>
      </c>
      <c r="R934" t="s">
        <v>2039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239</v>
      </c>
      <c r="P935" s="6">
        <f t="shared" si="57"/>
        <v>92.016298633017882</v>
      </c>
      <c r="Q935" t="s">
        <v>2042</v>
      </c>
      <c r="R935" t="s">
        <v>2043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181</v>
      </c>
      <c r="P936" s="6">
        <f t="shared" si="57"/>
        <v>107.42857142857143</v>
      </c>
      <c r="Q936" t="s">
        <v>2042</v>
      </c>
      <c r="R936" t="s">
        <v>2043</v>
      </c>
      <c r="S936" s="10">
        <f t="shared" si="58"/>
        <v>42422.25</v>
      </c>
      <c r="T936" s="10">
        <f t="shared" si="59"/>
        <v>42428.25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</v>
      </c>
      <c r="P937" s="6">
        <f t="shared" si="57"/>
        <v>75.848484848484844</v>
      </c>
      <c r="Q937" t="s">
        <v>2042</v>
      </c>
      <c r="R937" t="s">
        <v>2043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</v>
      </c>
      <c r="P938" s="6">
        <f t="shared" si="57"/>
        <v>80.476190476190482</v>
      </c>
      <c r="Q938" t="s">
        <v>2042</v>
      </c>
      <c r="R938" t="s">
        <v>2043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49</v>
      </c>
      <c r="P939" s="6">
        <f t="shared" si="57"/>
        <v>86.978483606557376</v>
      </c>
      <c r="Q939" t="s">
        <v>2044</v>
      </c>
      <c r="R939" t="s">
        <v>2045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109</v>
      </c>
      <c r="P940" s="6">
        <f t="shared" si="57"/>
        <v>105.13541666666667</v>
      </c>
      <c r="Q940" t="s">
        <v>2050</v>
      </c>
      <c r="R940" t="s">
        <v>2056</v>
      </c>
      <c r="S940" s="10">
        <f t="shared" si="58"/>
        <v>43263.208333333328</v>
      </c>
      <c r="T940" s="10">
        <f t="shared" si="59"/>
        <v>43299.208333333328</v>
      </c>
    </row>
    <row r="941" spans="1:20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</v>
      </c>
      <c r="P941" s="6">
        <f t="shared" si="57"/>
        <v>57.298507462686565</v>
      </c>
      <c r="Q941" t="s">
        <v>2053</v>
      </c>
      <c r="R941" t="s">
        <v>2054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</v>
      </c>
      <c r="P942" s="6">
        <f t="shared" si="57"/>
        <v>93.348484848484844</v>
      </c>
      <c r="Q942" t="s">
        <v>2040</v>
      </c>
      <c r="R942" t="s">
        <v>2041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</v>
      </c>
      <c r="P943" s="6">
        <f t="shared" si="57"/>
        <v>71.987179487179489</v>
      </c>
      <c r="Q943" t="s">
        <v>2042</v>
      </c>
      <c r="R943" t="s">
        <v>2043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64</v>
      </c>
      <c r="P944" s="6">
        <f t="shared" si="57"/>
        <v>92.611940298507463</v>
      </c>
      <c r="Q944" t="s">
        <v>2042</v>
      </c>
      <c r="R944" t="s">
        <v>2043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159</v>
      </c>
      <c r="P945" s="6">
        <f t="shared" si="57"/>
        <v>104.99122807017544</v>
      </c>
      <c r="Q945" t="s">
        <v>2036</v>
      </c>
      <c r="R945" t="s">
        <v>2037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</v>
      </c>
      <c r="P946" s="6">
        <f t="shared" si="57"/>
        <v>30.958174904942965</v>
      </c>
      <c r="Q946" t="s">
        <v>2057</v>
      </c>
      <c r="R946" t="s">
        <v>2058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</v>
      </c>
      <c r="P947" s="6">
        <f t="shared" si="57"/>
        <v>33.001182732111175</v>
      </c>
      <c r="Q947" t="s">
        <v>2057</v>
      </c>
      <c r="R947" t="s">
        <v>2058</v>
      </c>
      <c r="S947" s="10">
        <f t="shared" si="58"/>
        <v>41004.208333333336</v>
      </c>
      <c r="T947" s="10">
        <f t="shared" si="59"/>
        <v>41019.208333333336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</v>
      </c>
      <c r="P948" s="6">
        <f t="shared" si="57"/>
        <v>84.187845303867405</v>
      </c>
      <c r="Q948" t="s">
        <v>2042</v>
      </c>
      <c r="R948" t="s">
        <v>2043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26</v>
      </c>
      <c r="P949" s="6">
        <f t="shared" si="57"/>
        <v>73.92307692307692</v>
      </c>
      <c r="Q949" t="s">
        <v>2042</v>
      </c>
      <c r="R949" t="s">
        <v>2043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62</v>
      </c>
      <c r="P950" s="6">
        <f t="shared" si="57"/>
        <v>36.987499999999997</v>
      </c>
      <c r="Q950" t="s">
        <v>2044</v>
      </c>
      <c r="R950" t="s">
        <v>2045</v>
      </c>
      <c r="S950" s="10">
        <f t="shared" si="58"/>
        <v>41985.25</v>
      </c>
      <c r="T950" s="10">
        <f t="shared" si="59"/>
        <v>41995.25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</v>
      </c>
      <c r="P951" s="6">
        <f t="shared" si="57"/>
        <v>46.896551724137929</v>
      </c>
      <c r="Q951" t="s">
        <v>2040</v>
      </c>
      <c r="R951" t="s">
        <v>2041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 s="6">
        <f t="shared" si="57"/>
        <v>5</v>
      </c>
      <c r="Q952" t="s">
        <v>2042</v>
      </c>
      <c r="R952" t="s">
        <v>2043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1096</v>
      </c>
      <c r="P953" s="6">
        <f t="shared" si="57"/>
        <v>102.02437459910199</v>
      </c>
      <c r="Q953" t="s">
        <v>2038</v>
      </c>
      <c r="R953" t="s">
        <v>2039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</v>
      </c>
      <c r="P954" s="6">
        <f t="shared" si="57"/>
        <v>45.007502206531335</v>
      </c>
      <c r="Q954" t="s">
        <v>2044</v>
      </c>
      <c r="R954" t="s">
        <v>2045</v>
      </c>
      <c r="S954" s="10">
        <f t="shared" si="58"/>
        <v>42591.208333333328</v>
      </c>
      <c r="T954" s="10">
        <f t="shared" si="59"/>
        <v>42605.208333333328</v>
      </c>
    </row>
    <row r="955" spans="1:20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 s="6">
        <f t="shared" si="57"/>
        <v>94.285714285714292</v>
      </c>
      <c r="Q955" t="s">
        <v>2044</v>
      </c>
      <c r="R955" t="s">
        <v>2066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</v>
      </c>
      <c r="P956" s="6">
        <f t="shared" si="57"/>
        <v>101.02325581395348</v>
      </c>
      <c r="Q956" t="s">
        <v>2040</v>
      </c>
      <c r="R956" t="s">
        <v>2041</v>
      </c>
      <c r="S956" s="10">
        <f t="shared" si="58"/>
        <v>41174.208333333336</v>
      </c>
      <c r="T956" s="10">
        <f t="shared" si="59"/>
        <v>41198.208333333336</v>
      </c>
    </row>
    <row r="957" spans="1:20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 s="6">
        <f t="shared" si="57"/>
        <v>97.037499999999994</v>
      </c>
      <c r="Q957" t="s">
        <v>2042</v>
      </c>
      <c r="R957" t="s">
        <v>2043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</v>
      </c>
      <c r="P958" s="6">
        <f t="shared" si="57"/>
        <v>43.00963855421687</v>
      </c>
      <c r="Q958" t="s">
        <v>2044</v>
      </c>
      <c r="R958" t="s">
        <v>2066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126</v>
      </c>
      <c r="P959" s="6">
        <f t="shared" si="57"/>
        <v>94.916030534351151</v>
      </c>
      <c r="Q959" t="s">
        <v>2042</v>
      </c>
      <c r="R959" t="s">
        <v>2043</v>
      </c>
      <c r="S959" s="10">
        <f t="shared" si="58"/>
        <v>40955.25</v>
      </c>
      <c r="T959" s="10">
        <f t="shared" si="59"/>
        <v>40958.25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734</v>
      </c>
      <c r="P960" s="6">
        <f t="shared" si="57"/>
        <v>72.151785714285708</v>
      </c>
      <c r="Q960" t="s">
        <v>2044</v>
      </c>
      <c r="R960" t="s">
        <v>2052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</v>
      </c>
      <c r="P961" s="6">
        <f t="shared" si="57"/>
        <v>51.007692307692309</v>
      </c>
      <c r="Q961" t="s">
        <v>2050</v>
      </c>
      <c r="R961" t="s">
        <v>2062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</v>
      </c>
      <c r="P962" s="6">
        <f t="shared" si="57"/>
        <v>85.054545454545448</v>
      </c>
      <c r="Q962" t="s">
        <v>2040</v>
      </c>
      <c r="R962" t="s">
        <v>2041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INT((E963/D963)*100)</f>
        <v>119</v>
      </c>
      <c r="P963" s="6">
        <f t="shared" ref="P963:P1001" si="61">E963/G963</f>
        <v>43.87096774193548</v>
      </c>
      <c r="Q963" t="s">
        <v>2050</v>
      </c>
      <c r="R963" t="s">
        <v>2062</v>
      </c>
      <c r="S963" s="10">
        <f t="shared" ref="S963:S1001" si="62">(((J963/60)/60)/24)+DATE(1970,1,1)</f>
        <v>40591.25</v>
      </c>
      <c r="T963" s="10">
        <f t="shared" ref="T963:T1001" si="63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</v>
      </c>
      <c r="P964" s="6">
        <f t="shared" si="61"/>
        <v>40.063909774436091</v>
      </c>
      <c r="Q964" t="s">
        <v>2036</v>
      </c>
      <c r="R964" t="s">
        <v>2037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84</v>
      </c>
      <c r="P965" s="6">
        <f t="shared" si="61"/>
        <v>43.833333333333336</v>
      </c>
      <c r="Q965" t="s">
        <v>2057</v>
      </c>
      <c r="R965" t="s">
        <v>2058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355</v>
      </c>
      <c r="P966" s="6">
        <f t="shared" si="61"/>
        <v>84.92903225806451</v>
      </c>
      <c r="Q966" t="s">
        <v>2042</v>
      </c>
      <c r="R966" t="s">
        <v>2043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</v>
      </c>
      <c r="P967" s="6">
        <f t="shared" si="61"/>
        <v>41.067632850241544</v>
      </c>
      <c r="Q967" t="s">
        <v>2038</v>
      </c>
      <c r="R967" t="s">
        <v>2039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</v>
      </c>
      <c r="P968" s="6">
        <f t="shared" si="61"/>
        <v>54.971428571428568</v>
      </c>
      <c r="Q968" t="s">
        <v>2042</v>
      </c>
      <c r="R968" t="s">
        <v>2043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</v>
      </c>
      <c r="P969" s="6">
        <f t="shared" si="61"/>
        <v>77.010807374443743</v>
      </c>
      <c r="Q969" t="s">
        <v>2038</v>
      </c>
      <c r="R969" t="s">
        <v>2065</v>
      </c>
      <c r="S969" s="10">
        <f t="shared" si="62"/>
        <v>41005.208333333336</v>
      </c>
      <c r="T969" s="10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</v>
      </c>
      <c r="P970" s="6">
        <f t="shared" si="61"/>
        <v>71.201754385964918</v>
      </c>
      <c r="Q970" t="s">
        <v>2036</v>
      </c>
      <c r="R970" t="s">
        <v>2037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</v>
      </c>
      <c r="P971" s="6">
        <f t="shared" si="61"/>
        <v>91.935483870967744</v>
      </c>
      <c r="Q971" t="s">
        <v>2042</v>
      </c>
      <c r="R971" t="s">
        <v>2043</v>
      </c>
      <c r="S971" s="10">
        <f t="shared" si="62"/>
        <v>43821.25</v>
      </c>
      <c r="T971" s="10">
        <f t="shared" si="63"/>
        <v>43828.25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60</v>
      </c>
      <c r="P972" s="6">
        <f t="shared" si="61"/>
        <v>97.069023569023571</v>
      </c>
      <c r="Q972" t="s">
        <v>2042</v>
      </c>
      <c r="R972" t="s">
        <v>2043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27</v>
      </c>
      <c r="P973" s="6">
        <f t="shared" si="61"/>
        <v>58.916666666666664</v>
      </c>
      <c r="Q973" t="s">
        <v>2044</v>
      </c>
      <c r="R973" t="s">
        <v>2063</v>
      </c>
      <c r="S973" s="10">
        <f t="shared" si="62"/>
        <v>41555.208333333336</v>
      </c>
      <c r="T973" s="10">
        <f t="shared" si="63"/>
        <v>41561.208333333336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228</v>
      </c>
      <c r="P974" s="6">
        <f t="shared" si="61"/>
        <v>58.015466983938133</v>
      </c>
      <c r="Q974" t="s">
        <v>2040</v>
      </c>
      <c r="R974" t="s">
        <v>2041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21</v>
      </c>
      <c r="P975" s="6">
        <f t="shared" si="61"/>
        <v>103.87301587301587</v>
      </c>
      <c r="Q975" t="s">
        <v>2042</v>
      </c>
      <c r="R975" t="s">
        <v>2043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373</v>
      </c>
      <c r="P976" s="6">
        <f t="shared" si="61"/>
        <v>93.46875</v>
      </c>
      <c r="Q976" t="s">
        <v>2038</v>
      </c>
      <c r="R976" t="s">
        <v>2048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154</v>
      </c>
      <c r="P977" s="6">
        <f t="shared" si="61"/>
        <v>61.970370370370368</v>
      </c>
      <c r="Q977" t="s">
        <v>2042</v>
      </c>
      <c r="R977" t="s">
        <v>2043</v>
      </c>
      <c r="S977" s="10">
        <f t="shared" si="62"/>
        <v>42337.25</v>
      </c>
      <c r="T977" s="10">
        <f t="shared" si="63"/>
        <v>42376.25</v>
      </c>
    </row>
    <row r="978" spans="1:20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</v>
      </c>
      <c r="P978" s="6">
        <f t="shared" si="61"/>
        <v>92.042857142857144</v>
      </c>
      <c r="Q978" t="s">
        <v>2042</v>
      </c>
      <c r="R978" t="s">
        <v>2043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73</v>
      </c>
      <c r="P979" s="6">
        <f t="shared" si="61"/>
        <v>77.268656716417908</v>
      </c>
      <c r="Q979" t="s">
        <v>2036</v>
      </c>
      <c r="R979" t="s">
        <v>2037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</v>
      </c>
      <c r="P980" s="6">
        <f t="shared" si="61"/>
        <v>93.923913043478265</v>
      </c>
      <c r="Q980" t="s">
        <v>2053</v>
      </c>
      <c r="R980" t="s">
        <v>2054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</v>
      </c>
      <c r="P981" s="6">
        <f t="shared" si="61"/>
        <v>84.969458128078813</v>
      </c>
      <c r="Q981" t="s">
        <v>2042</v>
      </c>
      <c r="R981" t="s">
        <v>2043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</v>
      </c>
      <c r="P982" s="6">
        <f t="shared" si="61"/>
        <v>105.97035040431267</v>
      </c>
      <c r="Q982" t="s">
        <v>2050</v>
      </c>
      <c r="R982" t="s">
        <v>2051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</v>
      </c>
      <c r="P983" s="6">
        <f t="shared" si="61"/>
        <v>36.969040247678016</v>
      </c>
      <c r="Q983" t="s">
        <v>2040</v>
      </c>
      <c r="R983" t="s">
        <v>2041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84</v>
      </c>
      <c r="P984" s="6">
        <f t="shared" si="61"/>
        <v>81.533333333333331</v>
      </c>
      <c r="Q984" t="s">
        <v>2044</v>
      </c>
      <c r="R984" t="s">
        <v>2045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145</v>
      </c>
      <c r="P985" s="6">
        <f t="shared" si="61"/>
        <v>80.999140154772135</v>
      </c>
      <c r="Q985" t="s">
        <v>2044</v>
      </c>
      <c r="R985" t="s">
        <v>2045</v>
      </c>
      <c r="S985" s="10">
        <f t="shared" si="62"/>
        <v>43681.208333333328</v>
      </c>
      <c r="T985" s="10">
        <f t="shared" si="63"/>
        <v>43696.208333333328</v>
      </c>
    </row>
    <row r="986" spans="1:20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</v>
      </c>
      <c r="P986" s="6">
        <f t="shared" si="61"/>
        <v>26.010498687664043</v>
      </c>
      <c r="Q986" t="s">
        <v>2042</v>
      </c>
      <c r="R986" t="s">
        <v>2043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</v>
      </c>
      <c r="P987" s="6">
        <f t="shared" si="61"/>
        <v>25.998410896708286</v>
      </c>
      <c r="Q987" t="s">
        <v>2038</v>
      </c>
      <c r="R987" t="s">
        <v>2039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</v>
      </c>
      <c r="P988" s="6">
        <f t="shared" si="61"/>
        <v>34.173913043478258</v>
      </c>
      <c r="Q988" t="s">
        <v>2038</v>
      </c>
      <c r="R988" t="s">
        <v>2039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216</v>
      </c>
      <c r="P989" s="6">
        <f t="shared" si="61"/>
        <v>28.002083333333335</v>
      </c>
      <c r="Q989" t="s">
        <v>2044</v>
      </c>
      <c r="R989" t="s">
        <v>2045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</v>
      </c>
      <c r="P990" s="6">
        <f t="shared" si="61"/>
        <v>76.546875</v>
      </c>
      <c r="Q990" t="s">
        <v>2050</v>
      </c>
      <c r="R990" t="s">
        <v>2059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499</v>
      </c>
      <c r="P991" s="6">
        <f t="shared" si="61"/>
        <v>53.053097345132741</v>
      </c>
      <c r="Q991" t="s">
        <v>2050</v>
      </c>
      <c r="R991" t="s">
        <v>2062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87</v>
      </c>
      <c r="P992" s="6">
        <f t="shared" si="61"/>
        <v>106.859375</v>
      </c>
      <c r="Q992" t="s">
        <v>2044</v>
      </c>
      <c r="R992" t="s">
        <v>2047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113</v>
      </c>
      <c r="P993" s="6">
        <f t="shared" si="61"/>
        <v>46.020746887966808</v>
      </c>
      <c r="Q993" t="s">
        <v>2038</v>
      </c>
      <c r="R993" t="s">
        <v>2039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</v>
      </c>
      <c r="P994" s="6">
        <f t="shared" si="61"/>
        <v>100.17424242424242</v>
      </c>
      <c r="Q994" t="s">
        <v>2044</v>
      </c>
      <c r="R994" t="s">
        <v>2047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77</v>
      </c>
      <c r="P995" s="6">
        <f t="shared" si="61"/>
        <v>101.44</v>
      </c>
      <c r="Q995" t="s">
        <v>2057</v>
      </c>
      <c r="R995" t="s">
        <v>2058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</v>
      </c>
      <c r="P996" s="6">
        <f t="shared" si="61"/>
        <v>87.972684085510693</v>
      </c>
      <c r="Q996" t="s">
        <v>2050</v>
      </c>
      <c r="R996" t="s">
        <v>2062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</v>
      </c>
      <c r="P997" s="6">
        <f t="shared" si="61"/>
        <v>74.995594713656388</v>
      </c>
      <c r="Q997" t="s">
        <v>2036</v>
      </c>
      <c r="R997" t="s">
        <v>2037</v>
      </c>
      <c r="S997" s="10">
        <f t="shared" si="62"/>
        <v>43408.208333333328</v>
      </c>
      <c r="T997" s="10">
        <f t="shared" si="63"/>
        <v>43437.25</v>
      </c>
    </row>
    <row r="998" spans="1:20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72</v>
      </c>
      <c r="P998" s="6">
        <f t="shared" si="61"/>
        <v>42.982142857142854</v>
      </c>
      <c r="Q998" t="s">
        <v>2042</v>
      </c>
      <c r="R998" t="s">
        <v>2043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60</v>
      </c>
      <c r="P999" s="6">
        <f t="shared" si="61"/>
        <v>33.115107913669064</v>
      </c>
      <c r="Q999" t="s">
        <v>2042</v>
      </c>
      <c r="R999" t="s">
        <v>2043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</v>
      </c>
      <c r="P1000" s="6">
        <f t="shared" si="61"/>
        <v>101.13101604278074</v>
      </c>
      <c r="Q1000" t="s">
        <v>2038</v>
      </c>
      <c r="R1000" t="s">
        <v>2048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</v>
      </c>
      <c r="P1001" s="6">
        <f t="shared" si="61"/>
        <v>55.98841354723708</v>
      </c>
      <c r="Q1001" t="s">
        <v>2036</v>
      </c>
      <c r="R1001" t="s">
        <v>2037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F2:F10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7128"/>
        <color rgb="FFFFEF9C"/>
      </colorScale>
    </cfRule>
    <cfRule type="containsText" dxfId="5" priority="10" operator="containsText" text="failed">
      <formula>NOT(ISERROR(SEARCH("failed",F2)))</formula>
    </cfRule>
    <cfRule type="containsText" dxfId="4" priority="9" operator="containsText" text="successful">
      <formula>NOT(ISERROR(SEARCH("successful",F2)))</formula>
    </cfRule>
    <cfRule type="containsText" dxfId="3" priority="8" operator="containsText" text="live">
      <formula>NOT(ISERROR(SEARCH("live",F2)))</formula>
    </cfRule>
    <cfRule type="containsText" dxfId="2" priority="7" operator="containsText" text="live">
      <formula>NOT(ISERROR(SEARCH("live",F2)))</formula>
    </cfRule>
    <cfRule type="containsText" dxfId="1" priority="6" operator="containsText" text="live">
      <formula>NOT(ISERROR(SEARCH("live",F2)))</formula>
    </cfRule>
    <cfRule type="containsText" dxfId="0" priority="5" operator="containsText" text="canceled">
      <formula>NOT(ISERROR(SEARCH("canceled",F2)))</formula>
    </cfRule>
  </conditionalFormatting>
  <conditionalFormatting sqref="O2:O1001">
    <cfRule type="colorScale" priority="3">
      <colorScale>
        <cfvo type="num" val="99"/>
        <cfvo type="num" val="199"/>
        <cfvo type="max"/>
        <color rgb="FFF8696B"/>
        <color rgb="FFFCFCFF"/>
        <color rgb="FF63BE7B"/>
      </colorScale>
    </cfRule>
    <cfRule type="colorScale" priority="2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C5D5-5926-4D51-93F3-2547495289A9}">
  <dimension ref="A2:G15"/>
  <sheetViews>
    <sheetView zoomScale="70" zoomScaleNormal="115" workbookViewId="0">
      <selection activeCell="G15" sqref="G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7" x14ac:dyDescent="0.25">
      <c r="A2" s="7" t="s">
        <v>6</v>
      </c>
      <c r="B2" t="s">
        <v>2070</v>
      </c>
    </row>
    <row r="4" spans="1:7" x14ac:dyDescent="0.25">
      <c r="A4" s="7" t="s">
        <v>2069</v>
      </c>
      <c r="B4" s="7" t="s">
        <v>2071</v>
      </c>
    </row>
    <row r="5" spans="1:7" x14ac:dyDescent="0.25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7" x14ac:dyDescent="0.25">
      <c r="A6" s="8" t="s">
        <v>2044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  <c r="G6">
        <f>GETPIVOTDATA("outcome",$A$4,"outcome","successful","Parent Category","film &amp; video")/GETPIVOTDATA("outcome",$A$4,"Parent Category","film &amp; video")</f>
        <v>0.5730337078651685</v>
      </c>
    </row>
    <row r="7" spans="1:7" x14ac:dyDescent="0.25">
      <c r="A7" s="8" t="s">
        <v>2036</v>
      </c>
      <c r="B7" s="9">
        <v>4</v>
      </c>
      <c r="C7" s="9">
        <v>20</v>
      </c>
      <c r="D7" s="9"/>
      <c r="E7" s="9">
        <v>22</v>
      </c>
      <c r="F7" s="9">
        <v>46</v>
      </c>
      <c r="G7">
        <f>GETPIVOTDATA("outcome",$A$4,"outcome","successful","Parent Category","food")/GETPIVOTDATA("outcome",$A$4,"Parent Category","food")</f>
        <v>0.47826086956521741</v>
      </c>
    </row>
    <row r="8" spans="1:7" x14ac:dyDescent="0.25">
      <c r="A8" s="8" t="s">
        <v>2053</v>
      </c>
      <c r="B8" s="9">
        <v>1</v>
      </c>
      <c r="C8" s="9">
        <v>23</v>
      </c>
      <c r="D8" s="9">
        <v>3</v>
      </c>
      <c r="E8" s="9">
        <v>21</v>
      </c>
      <c r="F8" s="9">
        <v>48</v>
      </c>
      <c r="G8">
        <f>GETPIVOTDATA("outcome",$A$4,"outcome","successful","Parent Category","games")/GETPIVOTDATA("outcome",$A$4,"Parent Category","games")</f>
        <v>0.4375</v>
      </c>
    </row>
    <row r="9" spans="1:7" x14ac:dyDescent="0.25">
      <c r="A9" s="8" t="s">
        <v>2067</v>
      </c>
      <c r="B9" s="9"/>
      <c r="C9" s="9"/>
      <c r="D9" s="9"/>
      <c r="E9" s="9">
        <v>4</v>
      </c>
      <c r="F9" s="9">
        <v>4</v>
      </c>
      <c r="G9">
        <f>GETPIVOTDATA("outcome",$A$4,"outcome","successful","Parent Category","journalism")/4</f>
        <v>1</v>
      </c>
    </row>
    <row r="10" spans="1:7" x14ac:dyDescent="0.25">
      <c r="A10" s="8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  <c r="G10">
        <f>GETPIVOTDATA("outcome",$A$4,"outcome","successful","Parent Category","music")/GETPIVOTDATA("outcome",$A$4,"Parent Category","music")</f>
        <v>0.56571428571428573</v>
      </c>
    </row>
    <row r="11" spans="1:7" x14ac:dyDescent="0.25">
      <c r="A11" s="8" t="s">
        <v>2057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  <c r="G11">
        <f>GETPIVOTDATA("outcome",$A$4,"outcome","successful","Parent Category","photography")/GETPIVOTDATA("outcome",$A$4,"Parent Category","photography")</f>
        <v>0.61904761904761907</v>
      </c>
    </row>
    <row r="12" spans="1:7" x14ac:dyDescent="0.25">
      <c r="A12" s="8" t="s">
        <v>2050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  <c r="G12">
        <f>GETPIVOTDATA("outcome",$A$4,"outcome","successful","Parent Category","publishing")/GETPIVOTDATA("outcome",$A$4,"Parent Category","publishing")</f>
        <v>0.59701492537313428</v>
      </c>
    </row>
    <row r="13" spans="1:7" x14ac:dyDescent="0.25">
      <c r="A13" s="8" t="s">
        <v>2040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  <c r="G13">
        <f>GETPIVOTDATA("outcome",$A$4,"outcome","successful","Parent Category","technology")/GETPIVOTDATA("outcome",$A$4,"Parent Category","technology")</f>
        <v>0.66666666666666663</v>
      </c>
    </row>
    <row r="14" spans="1:7" x14ac:dyDescent="0.25">
      <c r="A14" s="8" t="s">
        <v>2042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  <c r="G14">
        <f>GETPIVOTDATA("outcome",$A$4,"outcome","successful","Parent Category","theater")/GETPIVOTDATA("outcome",$A$4,"Parent Category","theater")</f>
        <v>0.54360465116279066</v>
      </c>
    </row>
    <row r="15" spans="1:7" x14ac:dyDescent="0.25">
      <c r="A15" s="8" t="s">
        <v>2032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AD27-4845-424F-BDC6-3FA44D066F9F}">
  <dimension ref="A1:F30"/>
  <sheetViews>
    <sheetView zoomScale="55" zoomScaleNormal="55" workbookViewId="0">
      <selection activeCell="AL42" sqref="AL42"/>
    </sheetView>
  </sheetViews>
  <sheetFormatPr defaultRowHeight="15.75" x14ac:dyDescent="0.25"/>
  <cols>
    <col min="1" max="1" width="23.5" bestFit="1" customWidth="1"/>
    <col min="2" max="2" width="22.875" bestFit="1" customWidth="1"/>
    <col min="3" max="3" width="8.25" bestFit="1" customWidth="1"/>
    <col min="4" max="4" width="6" bestFit="1" customWidth="1"/>
    <col min="5" max="5" width="14.5" bestFit="1" customWidth="1"/>
    <col min="6" max="6" width="15.75" bestFit="1" customWidth="1"/>
    <col min="7" max="7" width="4.25" bestFit="1" customWidth="1"/>
    <col min="8" max="33" width="6.125" bestFit="1" customWidth="1"/>
    <col min="34" max="399" width="7.125" bestFit="1" customWidth="1"/>
    <col min="400" max="781" width="8.125" bestFit="1" customWidth="1"/>
    <col min="782" max="965" width="9.125" bestFit="1" customWidth="1"/>
    <col min="966" max="967" width="11" bestFit="1" customWidth="1"/>
    <col min="968" max="968" width="9.25" bestFit="1" customWidth="1"/>
    <col min="969" max="969" width="14.625" bestFit="1" customWidth="1"/>
    <col min="970" max="970" width="9.5" bestFit="1" customWidth="1"/>
    <col min="971" max="971" width="9.75" bestFit="1" customWidth="1"/>
    <col min="972" max="972" width="24.375" bestFit="1" customWidth="1"/>
    <col min="973" max="973" width="19.75" bestFit="1" customWidth="1"/>
    <col min="974" max="974" width="24.125" bestFit="1" customWidth="1"/>
    <col min="975" max="975" width="11.25" bestFit="1" customWidth="1"/>
    <col min="976" max="97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2035</v>
      </c>
      <c r="B2" t="s">
        <v>2070</v>
      </c>
    </row>
    <row r="4" spans="1:6" x14ac:dyDescent="0.25">
      <c r="A4" s="7" t="s">
        <v>2069</v>
      </c>
      <c r="B4" s="7" t="s">
        <v>2071</v>
      </c>
    </row>
    <row r="5" spans="1:6" x14ac:dyDescent="0.25">
      <c r="A5" s="7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25">
      <c r="A6" s="8" t="s">
        <v>2052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2045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2046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2061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2051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2043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2066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2054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2049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2041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2065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0257-5C54-4B93-9827-30EB705AAF17}">
  <dimension ref="A1:E18"/>
  <sheetViews>
    <sheetView zoomScale="55" zoomScaleNormal="55" workbookViewId="0">
      <selection activeCell="E4" sqref="E4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875" bestFit="1" customWidth="1"/>
    <col min="4" max="4" width="9.375" bestFit="1" customWidth="1"/>
    <col min="5" max="6" width="11" bestFit="1" customWidth="1"/>
  </cols>
  <sheetData>
    <row r="1" spans="1:5" x14ac:dyDescent="0.25">
      <c r="A1" s="7" t="s">
        <v>2035</v>
      </c>
      <c r="B1" t="s">
        <v>2070</v>
      </c>
    </row>
    <row r="2" spans="1:5" x14ac:dyDescent="0.25">
      <c r="A2" s="7" t="s">
        <v>2086</v>
      </c>
      <c r="B2" t="s">
        <v>2070</v>
      </c>
    </row>
    <row r="4" spans="1:5" x14ac:dyDescent="0.25">
      <c r="A4" s="7" t="s">
        <v>2069</v>
      </c>
      <c r="B4" s="7" t="s">
        <v>2071</v>
      </c>
    </row>
    <row r="5" spans="1:5" x14ac:dyDescent="0.25">
      <c r="A5" s="7" t="s">
        <v>2030</v>
      </c>
      <c r="B5" t="s">
        <v>74</v>
      </c>
      <c r="C5" t="s">
        <v>14</v>
      </c>
      <c r="D5" t="s">
        <v>20</v>
      </c>
      <c r="E5" t="s">
        <v>2032</v>
      </c>
    </row>
    <row r="6" spans="1:5" x14ac:dyDescent="0.25">
      <c r="A6" s="11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2032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C6E8-7F5D-4242-AC4B-DF71AEB5B1ED}">
  <dimension ref="A1:K13"/>
  <sheetViews>
    <sheetView topLeftCell="J1" zoomScale="55" zoomScaleNormal="55" workbookViewId="0">
      <selection activeCell="A4" sqref="A4"/>
    </sheetView>
  </sheetViews>
  <sheetFormatPr defaultRowHeight="15.75" x14ac:dyDescent="0.25"/>
  <cols>
    <col min="1" max="1" width="21.25" bestFit="1" customWidth="1"/>
    <col min="2" max="2" width="15.25" bestFit="1" customWidth="1"/>
    <col min="3" max="3" width="4.875" bestFit="1" customWidth="1"/>
    <col min="4" max="4" width="6.375" bestFit="1" customWidth="1"/>
    <col min="5" max="5" width="9.875" bestFit="1" customWidth="1"/>
    <col min="6" max="6" width="5.875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23" width="2.875" bestFit="1" customWidth="1"/>
    <col min="24" max="24" width="3.875" bestFit="1" customWidth="1"/>
    <col min="25" max="31" width="2.875" bestFit="1" customWidth="1"/>
    <col min="32" max="32" width="3.875" bestFit="1" customWidth="1"/>
    <col min="33" max="38" width="2.875" bestFit="1" customWidth="1"/>
    <col min="39" max="96" width="3.875" bestFit="1" customWidth="1"/>
    <col min="97" max="101" width="4.875" bestFit="1" customWidth="1"/>
    <col min="102" max="102" width="11" bestFit="1" customWidth="1"/>
  </cols>
  <sheetData>
    <row r="1" spans="1:11" x14ac:dyDescent="0.25">
      <c r="A1" s="7" t="s">
        <v>2086</v>
      </c>
      <c r="B1" t="s">
        <v>2070</v>
      </c>
    </row>
    <row r="2" spans="1:11" x14ac:dyDescent="0.25">
      <c r="A2" s="7" t="s">
        <v>4</v>
      </c>
      <c r="B2" t="s">
        <v>20</v>
      </c>
    </row>
    <row r="4" spans="1:11" x14ac:dyDescent="0.25">
      <c r="A4" s="7" t="s">
        <v>2031</v>
      </c>
      <c r="B4" s="7" t="s">
        <v>2071</v>
      </c>
    </row>
    <row r="5" spans="1:11" x14ac:dyDescent="0.25">
      <c r="A5" s="7" t="s">
        <v>2030</v>
      </c>
      <c r="B5" t="s">
        <v>2044</v>
      </c>
      <c r="C5" t="s">
        <v>2036</v>
      </c>
      <c r="D5" t="s">
        <v>2053</v>
      </c>
      <c r="E5" t="s">
        <v>2067</v>
      </c>
      <c r="F5" t="s">
        <v>2038</v>
      </c>
      <c r="G5" t="s">
        <v>2057</v>
      </c>
      <c r="H5" t="s">
        <v>2050</v>
      </c>
      <c r="I5" t="s">
        <v>2040</v>
      </c>
      <c r="J5" t="s">
        <v>2042</v>
      </c>
      <c r="K5" t="s">
        <v>2032</v>
      </c>
    </row>
    <row r="6" spans="1:11" x14ac:dyDescent="0.25">
      <c r="A6" s="8" t="s">
        <v>26</v>
      </c>
      <c r="B6" s="9">
        <v>1053</v>
      </c>
      <c r="C6" s="9">
        <v>774</v>
      </c>
      <c r="D6" s="9">
        <v>740</v>
      </c>
      <c r="E6" s="9"/>
      <c r="F6" s="9">
        <v>308</v>
      </c>
      <c r="G6" s="9">
        <v>268</v>
      </c>
      <c r="H6" s="9">
        <v>101</v>
      </c>
      <c r="I6" s="9">
        <v>1201</v>
      </c>
      <c r="J6" s="9">
        <v>1887</v>
      </c>
      <c r="K6" s="9">
        <v>6332</v>
      </c>
    </row>
    <row r="7" spans="1:11" x14ac:dyDescent="0.25">
      <c r="A7" s="8" t="s">
        <v>15</v>
      </c>
      <c r="B7" s="9">
        <v>618</v>
      </c>
      <c r="C7" s="9"/>
      <c r="D7" s="9"/>
      <c r="E7" s="9"/>
      <c r="F7" s="9">
        <v>1725</v>
      </c>
      <c r="G7" s="9"/>
      <c r="H7" s="9">
        <v>880</v>
      </c>
      <c r="I7" s="9">
        <v>1578</v>
      </c>
      <c r="J7" s="9">
        <v>3476</v>
      </c>
      <c r="K7" s="9">
        <v>8277</v>
      </c>
    </row>
    <row r="8" spans="1:11" x14ac:dyDescent="0.25">
      <c r="A8" s="8" t="s">
        <v>98</v>
      </c>
      <c r="B8" s="9">
        <v>1254</v>
      </c>
      <c r="C8" s="9"/>
      <c r="D8" s="9">
        <v>258</v>
      </c>
      <c r="E8" s="9"/>
      <c r="F8" s="9">
        <v>556</v>
      </c>
      <c r="G8" s="9"/>
      <c r="H8" s="9">
        <v>1422</v>
      </c>
      <c r="I8" s="9">
        <v>236</v>
      </c>
      <c r="J8" s="9">
        <v>1195</v>
      </c>
      <c r="K8" s="9">
        <v>4921</v>
      </c>
    </row>
    <row r="9" spans="1:11" x14ac:dyDescent="0.25">
      <c r="A9" s="8" t="s">
        <v>36</v>
      </c>
      <c r="B9" s="9">
        <v>545</v>
      </c>
      <c r="C9" s="9"/>
      <c r="D9" s="9">
        <v>967</v>
      </c>
      <c r="E9" s="9"/>
      <c r="F9" s="9">
        <v>223</v>
      </c>
      <c r="G9" s="9"/>
      <c r="H9" s="9">
        <v>1262</v>
      </c>
      <c r="I9" s="9"/>
      <c r="J9" s="9">
        <v>2579</v>
      </c>
      <c r="K9" s="9">
        <v>5576</v>
      </c>
    </row>
    <row r="10" spans="1:11" x14ac:dyDescent="0.25">
      <c r="A10" s="8" t="s">
        <v>40</v>
      </c>
      <c r="B10" s="9">
        <v>1737</v>
      </c>
      <c r="C10" s="9">
        <v>1785</v>
      </c>
      <c r="D10" s="9">
        <v>1807</v>
      </c>
      <c r="E10" s="9"/>
      <c r="F10" s="9">
        <v>1844</v>
      </c>
      <c r="G10" s="9"/>
      <c r="H10" s="9"/>
      <c r="I10" s="9">
        <v>762</v>
      </c>
      <c r="J10" s="9">
        <v>879</v>
      </c>
      <c r="K10" s="9">
        <v>8814</v>
      </c>
    </row>
    <row r="11" spans="1:11" x14ac:dyDescent="0.25">
      <c r="A11" s="8" t="s">
        <v>107</v>
      </c>
      <c r="B11" s="9">
        <v>1082</v>
      </c>
      <c r="C11" s="9"/>
      <c r="D11" s="9">
        <v>109</v>
      </c>
      <c r="E11" s="9"/>
      <c r="F11" s="9">
        <v>1236</v>
      </c>
      <c r="G11" s="9">
        <v>367</v>
      </c>
      <c r="H11" s="9">
        <v>517</v>
      </c>
      <c r="I11" s="9">
        <v>1073</v>
      </c>
      <c r="J11" s="9">
        <v>2601</v>
      </c>
      <c r="K11" s="9">
        <v>6985</v>
      </c>
    </row>
    <row r="12" spans="1:11" x14ac:dyDescent="0.25">
      <c r="A12" s="8" t="s">
        <v>21</v>
      </c>
      <c r="B12" s="9">
        <v>24652</v>
      </c>
      <c r="C12" s="9">
        <v>6071</v>
      </c>
      <c r="D12" s="9">
        <v>4999</v>
      </c>
      <c r="E12" s="9">
        <v>600</v>
      </c>
      <c r="F12" s="9">
        <v>26666</v>
      </c>
      <c r="G12" s="9">
        <v>6323</v>
      </c>
      <c r="H12" s="9">
        <v>7712</v>
      </c>
      <c r="I12" s="9">
        <v>14951</v>
      </c>
      <c r="J12" s="9">
        <v>46105</v>
      </c>
      <c r="K12" s="9">
        <v>138079</v>
      </c>
    </row>
    <row r="13" spans="1:11" x14ac:dyDescent="0.25">
      <c r="A13" s="8" t="s">
        <v>2032</v>
      </c>
      <c r="B13" s="9">
        <v>30941</v>
      </c>
      <c r="C13" s="9">
        <v>8630</v>
      </c>
      <c r="D13" s="9">
        <v>8880</v>
      </c>
      <c r="E13" s="9">
        <v>600</v>
      </c>
      <c r="F13" s="9">
        <v>32558</v>
      </c>
      <c r="G13" s="9">
        <v>6958</v>
      </c>
      <c r="H13" s="9">
        <v>11894</v>
      </c>
      <c r="I13" s="9">
        <v>19801</v>
      </c>
      <c r="J13" s="9">
        <v>58722</v>
      </c>
      <c r="K13" s="9">
        <v>178984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Subcategory</vt:lpstr>
      <vt:lpstr>Date</vt:lpstr>
      <vt:lpstr>Sum of Percent 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hyejin20@gmail.com</cp:lastModifiedBy>
  <dcterms:created xsi:type="dcterms:W3CDTF">2021-09-29T18:52:28Z</dcterms:created>
  <dcterms:modified xsi:type="dcterms:W3CDTF">2022-03-28T13:46:39Z</dcterms:modified>
</cp:coreProperties>
</file>