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eho\Documents\Hue\1. Master Course\Computer Science\3. Research\4. Data analysis\PM 2.5\"/>
    </mc:Choice>
  </mc:AlternateContent>
  <xr:revisionPtr revIDLastSave="0" documentId="13_ncr:1_{BF3FBB38-B629-4BEF-B9F4-56C89DCB41FF}" xr6:coauthVersionLast="36" xr6:coauthVersionMax="36" xr10:uidLastSave="{00000000-0000-0000-0000-000000000000}"/>
  <bookViews>
    <workbookView xWindow="0" yWindow="0" windowWidth="16200" windowHeight="12225" activeTab="2" xr2:uid="{42BD98D2-2C1C-4914-BFC0-7A88F8C71EFE}"/>
  </bookViews>
  <sheets>
    <sheet name="CS" sheetId="7" r:id="rId1"/>
    <sheet name="BS" sheetId="8" r:id="rId2"/>
    <sheet name="Sheet1" sheetId="9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8" l="1"/>
  <c r="H3" i="8"/>
  <c r="AA37" i="8" l="1"/>
  <c r="Z37" i="8"/>
  <c r="Y37" i="8"/>
  <c r="X37" i="8"/>
  <c r="W37" i="8"/>
  <c r="H37" i="8"/>
  <c r="AB37" i="8" s="1"/>
  <c r="AA36" i="8"/>
  <c r="Z36" i="8"/>
  <c r="Y36" i="8"/>
  <c r="X36" i="8"/>
  <c r="W36" i="8"/>
  <c r="H36" i="8"/>
  <c r="AB36" i="8" s="1"/>
  <c r="AA35" i="8"/>
  <c r="Z35" i="8"/>
  <c r="Y35" i="8"/>
  <c r="X35" i="8"/>
  <c r="W35" i="8"/>
  <c r="H35" i="8"/>
  <c r="AB35" i="8" s="1"/>
  <c r="AA34" i="8"/>
  <c r="Z34" i="8"/>
  <c r="Y34" i="8"/>
  <c r="X34" i="8"/>
  <c r="W34" i="8"/>
  <c r="H34" i="8"/>
  <c r="AB34" i="8" s="1"/>
  <c r="AA33" i="8"/>
  <c r="Z33" i="8"/>
  <c r="Y33" i="8"/>
  <c r="X33" i="8"/>
  <c r="W33" i="8"/>
  <c r="H33" i="8"/>
  <c r="AB33" i="8" s="1"/>
  <c r="AA32" i="8"/>
  <c r="Z32" i="8"/>
  <c r="Y32" i="8"/>
  <c r="X32" i="8"/>
  <c r="W32" i="8"/>
  <c r="H32" i="8"/>
  <c r="AB32" i="8" s="1"/>
  <c r="AB31" i="8"/>
  <c r="AA31" i="8"/>
  <c r="Z31" i="8"/>
  <c r="Y31" i="8"/>
  <c r="X31" i="8"/>
  <c r="W31" i="8"/>
  <c r="H31" i="8"/>
  <c r="AA30" i="8"/>
  <c r="Z30" i="8"/>
  <c r="Y30" i="8"/>
  <c r="X30" i="8"/>
  <c r="W30" i="8"/>
  <c r="H30" i="8"/>
  <c r="AB30" i="8" s="1"/>
  <c r="AA29" i="8"/>
  <c r="Z29" i="8"/>
  <c r="Y29" i="8"/>
  <c r="X29" i="8"/>
  <c r="W29" i="8"/>
  <c r="H29" i="8"/>
  <c r="AB29" i="8" s="1"/>
  <c r="AB28" i="8"/>
  <c r="AA28" i="8"/>
  <c r="Z28" i="8"/>
  <c r="Y28" i="8"/>
  <c r="X28" i="8"/>
  <c r="W28" i="8"/>
  <c r="H28" i="8"/>
  <c r="AA27" i="8"/>
  <c r="Z27" i="8"/>
  <c r="Y27" i="8"/>
  <c r="X27" i="8"/>
  <c r="W27" i="8"/>
  <c r="H27" i="8"/>
  <c r="AB27" i="8" s="1"/>
  <c r="AB26" i="8"/>
  <c r="AA26" i="8"/>
  <c r="Z26" i="8"/>
  <c r="Y26" i="8"/>
  <c r="X26" i="8"/>
  <c r="W26" i="8"/>
  <c r="H26" i="8"/>
  <c r="AB25" i="8"/>
  <c r="AA25" i="8"/>
  <c r="Z25" i="8"/>
  <c r="Y25" i="8"/>
  <c r="X25" i="8"/>
  <c r="W25" i="8"/>
  <c r="H25" i="8"/>
  <c r="AB24" i="8"/>
  <c r="AA24" i="8"/>
  <c r="Z24" i="8"/>
  <c r="Y24" i="8"/>
  <c r="X24" i="8"/>
  <c r="W24" i="8"/>
  <c r="H24" i="8"/>
  <c r="AB23" i="8"/>
  <c r="AA23" i="8"/>
  <c r="Z23" i="8"/>
  <c r="Y23" i="8"/>
  <c r="X23" i="8"/>
  <c r="W23" i="8"/>
  <c r="H23" i="8"/>
  <c r="AA22" i="8"/>
  <c r="Z22" i="8"/>
  <c r="Y22" i="8"/>
  <c r="X22" i="8"/>
  <c r="W22" i="8"/>
  <c r="H22" i="8"/>
  <c r="AB22" i="8" s="1"/>
  <c r="AA21" i="8"/>
  <c r="Z21" i="8"/>
  <c r="Y21" i="8"/>
  <c r="X21" i="8"/>
  <c r="W21" i="8"/>
  <c r="H21" i="8"/>
  <c r="AB21" i="8" s="1"/>
  <c r="AB20" i="8"/>
  <c r="AA20" i="8"/>
  <c r="Z20" i="8"/>
  <c r="Y20" i="8"/>
  <c r="X20" i="8"/>
  <c r="W20" i="8"/>
  <c r="H20" i="8"/>
  <c r="AB19" i="8"/>
  <c r="AA19" i="8"/>
  <c r="Z19" i="8"/>
  <c r="Y19" i="8"/>
  <c r="X19" i="8"/>
  <c r="W19" i="8"/>
  <c r="H19" i="8"/>
  <c r="AB18" i="8"/>
  <c r="AA18" i="8"/>
  <c r="Z18" i="8"/>
  <c r="Y18" i="8"/>
  <c r="X18" i="8"/>
  <c r="W18" i="8"/>
  <c r="H18" i="8"/>
  <c r="AB17" i="8"/>
  <c r="AA17" i="8"/>
  <c r="Z17" i="8"/>
  <c r="Y17" i="8"/>
  <c r="X17" i="8"/>
  <c r="W17" i="8"/>
  <c r="H17" i="8"/>
  <c r="AA16" i="8"/>
  <c r="Z16" i="8"/>
  <c r="Y16" i="8"/>
  <c r="X16" i="8"/>
  <c r="W16" i="8"/>
  <c r="H16" i="8"/>
  <c r="AB16" i="8" s="1"/>
  <c r="AA15" i="8"/>
  <c r="Z15" i="8"/>
  <c r="Y15" i="8"/>
  <c r="X15" i="8"/>
  <c r="W15" i="8"/>
  <c r="H15" i="8"/>
  <c r="AB15" i="8" s="1"/>
  <c r="AA14" i="8"/>
  <c r="Z14" i="8"/>
  <c r="Y14" i="8"/>
  <c r="X14" i="8"/>
  <c r="W14" i="8"/>
  <c r="H14" i="8"/>
  <c r="AB14" i="8" s="1"/>
  <c r="AA13" i="8"/>
  <c r="Z13" i="8"/>
  <c r="Y13" i="8"/>
  <c r="X13" i="8"/>
  <c r="W13" i="8"/>
  <c r="H13" i="8"/>
  <c r="AB13" i="8" s="1"/>
  <c r="AA12" i="8"/>
  <c r="Z12" i="8"/>
  <c r="Y12" i="8"/>
  <c r="X12" i="8"/>
  <c r="W12" i="8"/>
  <c r="H12" i="8"/>
  <c r="AB12" i="8" s="1"/>
  <c r="AA11" i="8"/>
  <c r="Z11" i="8"/>
  <c r="Y11" i="8"/>
  <c r="X11" i="8"/>
  <c r="W11" i="8"/>
  <c r="H11" i="8"/>
  <c r="AB11" i="8" s="1"/>
  <c r="AB10" i="8"/>
  <c r="AA10" i="8"/>
  <c r="Z10" i="8"/>
  <c r="Y10" i="8"/>
  <c r="X10" i="8"/>
  <c r="W10" i="8"/>
  <c r="H10" i="8"/>
  <c r="AB9" i="8"/>
  <c r="AA9" i="8"/>
  <c r="Z9" i="8"/>
  <c r="Y9" i="8"/>
  <c r="X9" i="8"/>
  <c r="W9" i="8"/>
  <c r="H9" i="8"/>
  <c r="AA8" i="8"/>
  <c r="Z8" i="8"/>
  <c r="Y8" i="8"/>
  <c r="X8" i="8"/>
  <c r="W8" i="8"/>
  <c r="H8" i="8"/>
  <c r="AB8" i="8" s="1"/>
  <c r="AA7" i="8"/>
  <c r="Z7" i="8"/>
  <c r="Y7" i="8"/>
  <c r="X7" i="8"/>
  <c r="W7" i="8"/>
  <c r="H7" i="8"/>
  <c r="AB7" i="8" s="1"/>
  <c r="AA6" i="8"/>
  <c r="Z6" i="8"/>
  <c r="Y6" i="8"/>
  <c r="X6" i="8"/>
  <c r="W6" i="8"/>
  <c r="H6" i="8"/>
  <c r="AB6" i="8" s="1"/>
  <c r="AA5" i="8"/>
  <c r="Z5" i="8"/>
  <c r="Y5" i="8"/>
  <c r="X5" i="8"/>
  <c r="W5" i="8"/>
  <c r="H5" i="8"/>
  <c r="AB5" i="8" s="1"/>
  <c r="AB4" i="8"/>
  <c r="AA4" i="8"/>
  <c r="Z4" i="8"/>
  <c r="Y4" i="8"/>
  <c r="X4" i="8"/>
  <c r="W4" i="8"/>
  <c r="H4" i="8"/>
  <c r="AB3" i="8"/>
  <c r="AA3" i="8"/>
  <c r="Z3" i="8"/>
  <c r="Y3" i="8"/>
  <c r="X3" i="8"/>
  <c r="AA36" i="7"/>
  <c r="Z36" i="7"/>
  <c r="Y36" i="7"/>
  <c r="X36" i="7"/>
  <c r="W36" i="7"/>
  <c r="V36" i="7"/>
  <c r="H36" i="7"/>
  <c r="AB36" i="7" s="1"/>
  <c r="AB35" i="7"/>
  <c r="AA35" i="7"/>
  <c r="Z35" i="7"/>
  <c r="Y35" i="7"/>
  <c r="X35" i="7"/>
  <c r="W35" i="7"/>
  <c r="V35" i="7"/>
  <c r="H35" i="7"/>
  <c r="AB34" i="7"/>
  <c r="AA34" i="7"/>
  <c r="Z34" i="7"/>
  <c r="Y34" i="7"/>
  <c r="X34" i="7"/>
  <c r="W34" i="7"/>
  <c r="V34" i="7"/>
  <c r="H34" i="7"/>
  <c r="AB33" i="7"/>
  <c r="AA33" i="7"/>
  <c r="Z33" i="7"/>
  <c r="Y33" i="7"/>
  <c r="X33" i="7"/>
  <c r="W33" i="7"/>
  <c r="V33" i="7"/>
  <c r="H33" i="7"/>
  <c r="AB32" i="7"/>
  <c r="AA32" i="7"/>
  <c r="Z32" i="7"/>
  <c r="Y32" i="7"/>
  <c r="X32" i="7"/>
  <c r="W32" i="7"/>
  <c r="V32" i="7"/>
  <c r="H32" i="7"/>
  <c r="AB31" i="7"/>
  <c r="AA31" i="7"/>
  <c r="Z31" i="7"/>
  <c r="Y31" i="7"/>
  <c r="X31" i="7"/>
  <c r="W31" i="7"/>
  <c r="V31" i="7"/>
  <c r="H31" i="7"/>
  <c r="AB30" i="7"/>
  <c r="AA30" i="7"/>
  <c r="Z30" i="7"/>
  <c r="Y30" i="7"/>
  <c r="X30" i="7"/>
  <c r="W30" i="7"/>
  <c r="V30" i="7"/>
  <c r="H30" i="7"/>
  <c r="AB29" i="7"/>
  <c r="AA29" i="7"/>
  <c r="Z29" i="7"/>
  <c r="Y29" i="7"/>
  <c r="X29" i="7"/>
  <c r="W29" i="7"/>
  <c r="V29" i="7"/>
  <c r="H29" i="7"/>
  <c r="AB28" i="7"/>
  <c r="AA28" i="7"/>
  <c r="Z28" i="7"/>
  <c r="Y28" i="7"/>
  <c r="X28" i="7"/>
  <c r="W28" i="7"/>
  <c r="V28" i="7"/>
  <c r="H28" i="7"/>
  <c r="AB27" i="7"/>
  <c r="AA27" i="7"/>
  <c r="Z27" i="7"/>
  <c r="Y27" i="7"/>
  <c r="X27" i="7"/>
  <c r="W27" i="7"/>
  <c r="V27" i="7"/>
  <c r="H27" i="7"/>
  <c r="AB26" i="7"/>
  <c r="AA26" i="7"/>
  <c r="Z26" i="7"/>
  <c r="Y26" i="7"/>
  <c r="X26" i="7"/>
  <c r="W26" i="7"/>
  <c r="V26" i="7"/>
  <c r="H26" i="7"/>
  <c r="AB25" i="7"/>
  <c r="AA25" i="7"/>
  <c r="Z25" i="7"/>
  <c r="Y25" i="7"/>
  <c r="X25" i="7"/>
  <c r="W25" i="7"/>
  <c r="V25" i="7"/>
  <c r="H25" i="7"/>
  <c r="AB24" i="7"/>
  <c r="AA24" i="7"/>
  <c r="Z24" i="7"/>
  <c r="Y24" i="7"/>
  <c r="X24" i="7"/>
  <c r="W24" i="7"/>
  <c r="V24" i="7"/>
  <c r="H24" i="7"/>
  <c r="AB23" i="7"/>
  <c r="AA23" i="7"/>
  <c r="Z23" i="7"/>
  <c r="Y23" i="7"/>
  <c r="X23" i="7"/>
  <c r="W23" i="7"/>
  <c r="V23" i="7"/>
  <c r="H23" i="7"/>
  <c r="AB22" i="7"/>
  <c r="AA22" i="7"/>
  <c r="Z22" i="7"/>
  <c r="Y22" i="7"/>
  <c r="X22" i="7"/>
  <c r="W22" i="7"/>
  <c r="V22" i="7"/>
  <c r="H22" i="7"/>
  <c r="AB21" i="7"/>
  <c r="AA21" i="7"/>
  <c r="Z21" i="7"/>
  <c r="Y21" i="7"/>
  <c r="X21" i="7"/>
  <c r="W21" i="7"/>
  <c r="V21" i="7"/>
  <c r="H21" i="7"/>
  <c r="AB20" i="7"/>
  <c r="AA20" i="7"/>
  <c r="Z20" i="7"/>
  <c r="Y20" i="7"/>
  <c r="X20" i="7"/>
  <c r="W20" i="7"/>
  <c r="V20" i="7"/>
  <c r="H20" i="7"/>
  <c r="AA19" i="7"/>
  <c r="Z19" i="7"/>
  <c r="Y19" i="7"/>
  <c r="X19" i="7"/>
  <c r="W19" i="7"/>
  <c r="V19" i="7"/>
  <c r="H19" i="7"/>
  <c r="AB19" i="7" s="1"/>
  <c r="AB18" i="7"/>
  <c r="AA18" i="7"/>
  <c r="Z18" i="7"/>
  <c r="Y18" i="7"/>
  <c r="X18" i="7"/>
  <c r="W18" i="7"/>
  <c r="V18" i="7"/>
  <c r="H18" i="7"/>
  <c r="AB17" i="7"/>
  <c r="AA17" i="7"/>
  <c r="Z17" i="7"/>
  <c r="Y17" i="7"/>
  <c r="X17" i="7"/>
  <c r="W17" i="7"/>
  <c r="V17" i="7"/>
  <c r="H17" i="7"/>
  <c r="AB16" i="7"/>
  <c r="AA16" i="7"/>
  <c r="Z16" i="7"/>
  <c r="Y16" i="7"/>
  <c r="X16" i="7"/>
  <c r="W16" i="7"/>
  <c r="V16" i="7"/>
  <c r="H16" i="7"/>
  <c r="AB15" i="7"/>
  <c r="AA15" i="7"/>
  <c r="Z15" i="7"/>
  <c r="Y15" i="7"/>
  <c r="X15" i="7"/>
  <c r="W15" i="7"/>
  <c r="V15" i="7"/>
  <c r="H15" i="7"/>
  <c r="AB14" i="7"/>
  <c r="AA14" i="7"/>
  <c r="Z14" i="7"/>
  <c r="Y14" i="7"/>
  <c r="X14" i="7"/>
  <c r="W14" i="7"/>
  <c r="V14" i="7"/>
  <c r="H14" i="7"/>
  <c r="AB13" i="7"/>
  <c r="AA13" i="7"/>
  <c r="Z13" i="7"/>
  <c r="Y13" i="7"/>
  <c r="X13" i="7"/>
  <c r="W13" i="7"/>
  <c r="V13" i="7"/>
  <c r="H13" i="7"/>
  <c r="AB12" i="7"/>
  <c r="AA12" i="7"/>
  <c r="Z12" i="7"/>
  <c r="Y12" i="7"/>
  <c r="X12" i="7"/>
  <c r="W12" i="7"/>
  <c r="V12" i="7"/>
  <c r="H12" i="7"/>
  <c r="AB11" i="7"/>
  <c r="AA11" i="7"/>
  <c r="Z11" i="7"/>
  <c r="Y11" i="7"/>
  <c r="X11" i="7"/>
  <c r="W11" i="7"/>
  <c r="V11" i="7"/>
  <c r="H11" i="7"/>
  <c r="AB10" i="7"/>
  <c r="AA10" i="7"/>
  <c r="Z10" i="7"/>
  <c r="Y10" i="7"/>
  <c r="X10" i="7"/>
  <c r="W10" i="7"/>
  <c r="V10" i="7"/>
  <c r="H10" i="7"/>
  <c r="AB9" i="7"/>
  <c r="AA9" i="7"/>
  <c r="Z9" i="7"/>
  <c r="Y9" i="7"/>
  <c r="X9" i="7"/>
  <c r="W9" i="7"/>
  <c r="V9" i="7"/>
  <c r="H9" i="7"/>
  <c r="AB8" i="7"/>
  <c r="AA8" i="7"/>
  <c r="Z8" i="7"/>
  <c r="Y8" i="7"/>
  <c r="X8" i="7"/>
  <c r="W8" i="7"/>
  <c r="V8" i="7"/>
  <c r="H8" i="7"/>
  <c r="AB7" i="7"/>
  <c r="AA7" i="7"/>
  <c r="Z7" i="7"/>
  <c r="Y7" i="7"/>
  <c r="X7" i="7"/>
  <c r="W7" i="7"/>
  <c r="V7" i="7"/>
  <c r="H7" i="7"/>
  <c r="AB6" i="7"/>
  <c r="AA6" i="7"/>
  <c r="Z6" i="7"/>
  <c r="Y6" i="7"/>
  <c r="X6" i="7"/>
  <c r="W6" i="7"/>
  <c r="V6" i="7"/>
  <c r="H6" i="7"/>
  <c r="AB5" i="7"/>
  <c r="AA5" i="7"/>
  <c r="Z5" i="7"/>
  <c r="Y5" i="7"/>
  <c r="X5" i="7"/>
  <c r="W5" i="7"/>
  <c r="V5" i="7"/>
  <c r="H5" i="7"/>
  <c r="AB4" i="7"/>
  <c r="AA4" i="7"/>
  <c r="Z4" i="7"/>
  <c r="Y4" i="7"/>
  <c r="X4" i="7"/>
  <c r="W4" i="7"/>
  <c r="V4" i="7"/>
  <c r="H4" i="7"/>
  <c r="AB3" i="7"/>
  <c r="AA3" i="7"/>
  <c r="Z3" i="7"/>
  <c r="Y3" i="7"/>
  <c r="X3" i="7"/>
  <c r="W3" i="7"/>
  <c r="V3" i="7"/>
  <c r="H3" i="7"/>
  <c r="AB2" i="7"/>
  <c r="AA2" i="7"/>
  <c r="Z2" i="7"/>
  <c r="Y2" i="7"/>
  <c r="X2" i="7"/>
  <c r="W2" i="7"/>
  <c r="V2" i="7"/>
  <c r="H2" i="7"/>
</calcChain>
</file>

<file path=xl/sharedStrings.xml><?xml version="1.0" encoding="utf-8"?>
<sst xmlns="http://schemas.openxmlformats.org/spreadsheetml/2006/main" count="138" uniqueCount="108">
  <si>
    <t>Name</t>
  </si>
  <si>
    <t>BS001</t>
  </si>
  <si>
    <t>BS002</t>
  </si>
  <si>
    <t>BS003</t>
  </si>
  <si>
    <t>BS004</t>
  </si>
  <si>
    <t>BS005</t>
  </si>
  <si>
    <t>BS006</t>
  </si>
  <si>
    <t>BS007</t>
  </si>
  <si>
    <t>BS008</t>
  </si>
  <si>
    <t>BS009</t>
  </si>
  <si>
    <t>BS010</t>
  </si>
  <si>
    <t>BS011</t>
  </si>
  <si>
    <t>BS012</t>
  </si>
  <si>
    <t>BS013</t>
  </si>
  <si>
    <t>BS014</t>
  </si>
  <si>
    <t>BS015</t>
  </si>
  <si>
    <t>BS016</t>
  </si>
  <si>
    <t>BS017</t>
  </si>
  <si>
    <t>BS018</t>
  </si>
  <si>
    <t>BS019</t>
  </si>
  <si>
    <t>BS020</t>
  </si>
  <si>
    <t>BS021</t>
  </si>
  <si>
    <t>BS022</t>
  </si>
  <si>
    <t>BS023</t>
  </si>
  <si>
    <t>BS024</t>
  </si>
  <si>
    <t>BS025</t>
  </si>
  <si>
    <t>BS026</t>
  </si>
  <si>
    <t>BS027</t>
  </si>
  <si>
    <t>BS028</t>
  </si>
  <si>
    <t>BS029</t>
  </si>
  <si>
    <t>BS030</t>
  </si>
  <si>
    <t>BS031</t>
  </si>
  <si>
    <t>BS032</t>
  </si>
  <si>
    <t>BS033</t>
  </si>
  <si>
    <t>BS034</t>
  </si>
  <si>
    <t>BS035</t>
  </si>
  <si>
    <t>CS001</t>
  </si>
  <si>
    <t>CS002</t>
  </si>
  <si>
    <t>CS003</t>
  </si>
  <si>
    <t>CS004</t>
  </si>
  <si>
    <t>CS005</t>
  </si>
  <si>
    <t>CS006</t>
  </si>
  <si>
    <t>CS007</t>
  </si>
  <si>
    <t>CS008</t>
  </si>
  <si>
    <t>CS009</t>
  </si>
  <si>
    <t>CS010</t>
  </si>
  <si>
    <t>CS011</t>
  </si>
  <si>
    <t>CS012</t>
  </si>
  <si>
    <t>CS013</t>
  </si>
  <si>
    <t>CS014</t>
  </si>
  <si>
    <t>CS015</t>
  </si>
  <si>
    <t>CS016</t>
  </si>
  <si>
    <t>CS017</t>
  </si>
  <si>
    <t>CS018</t>
  </si>
  <si>
    <t>CS019</t>
  </si>
  <si>
    <t>CS020</t>
  </si>
  <si>
    <t>CS021</t>
  </si>
  <si>
    <t>CS022</t>
  </si>
  <si>
    <t>CS023</t>
  </si>
  <si>
    <t>CS024</t>
  </si>
  <si>
    <t>CS025</t>
  </si>
  <si>
    <t>CS026</t>
  </si>
  <si>
    <t>CS027</t>
  </si>
  <si>
    <t>CS028</t>
  </si>
  <si>
    <t>CS029</t>
  </si>
  <si>
    <t>CS030</t>
  </si>
  <si>
    <t>CS031</t>
  </si>
  <si>
    <t>CS032</t>
  </si>
  <si>
    <t>CS033</t>
  </si>
  <si>
    <t>CS034</t>
  </si>
  <si>
    <t>CS035</t>
  </si>
  <si>
    <t>Cation</t>
    <phoneticPr fontId="0" type="noConversion"/>
  </si>
  <si>
    <t>Anion</t>
    <phoneticPr fontId="0" type="noConversion"/>
  </si>
  <si>
    <t>OC - EC</t>
    <phoneticPr fontId="0" type="noConversion"/>
  </si>
  <si>
    <t>Total</t>
    <phoneticPr fontId="0" type="noConversion"/>
  </si>
  <si>
    <t>Ion*1.6</t>
    <phoneticPr fontId="0" type="noConversion"/>
  </si>
  <si>
    <t>Total cation</t>
    <phoneticPr fontId="0" type="noConversion"/>
  </si>
  <si>
    <t>Na+
(µg/m3)</t>
    <phoneticPr fontId="0" type="noConversion"/>
  </si>
  <si>
    <t>NH4+
(µg/m3)</t>
    <phoneticPr fontId="0" type="noConversion"/>
  </si>
  <si>
    <t>K+
(µg/m3)</t>
    <phoneticPr fontId="0" type="noConversion"/>
  </si>
  <si>
    <t>Ca
(µg/m3)</t>
    <phoneticPr fontId="0" type="noConversion"/>
  </si>
  <si>
    <t>Mg
(µg/m3)</t>
    <phoneticPr fontId="0" type="noConversion"/>
  </si>
  <si>
    <t>Br
(µg/m3)</t>
    <phoneticPr fontId="0" type="noConversion"/>
  </si>
  <si>
    <t>Cl
(µg/m3)</t>
    <phoneticPr fontId="0" type="noConversion"/>
  </si>
  <si>
    <t>NO3
(µg/m3)</t>
    <phoneticPr fontId="0" type="noConversion"/>
  </si>
  <si>
    <t>PO4
(µg/m3)</t>
    <phoneticPr fontId="0" type="noConversion"/>
  </si>
  <si>
    <t>SO4
(µg/m3)</t>
    <phoneticPr fontId="0" type="noConversion"/>
  </si>
  <si>
    <t>Oxal
(µg/m3)</t>
    <phoneticPr fontId="0" type="noConversion"/>
  </si>
  <si>
    <t>OC 
(µg/m3)</t>
    <phoneticPr fontId="0" type="noConversion"/>
  </si>
  <si>
    <t>EC 
(µg/m3)</t>
    <phoneticPr fontId="0" type="noConversion"/>
  </si>
  <si>
    <t>OC/EC</t>
    <phoneticPr fontId="0" type="noConversion"/>
  </si>
  <si>
    <t xml:space="preserve"> </t>
  </si>
  <si>
    <t>Volume</t>
    <phoneticPr fontId="0" type="noConversion"/>
  </si>
  <si>
    <t>PM2.5 
(µg/m3)</t>
    <phoneticPr fontId="0" type="noConversion"/>
  </si>
  <si>
    <t>TOC (ppm)</t>
    <phoneticPr fontId="0" type="noConversion"/>
  </si>
  <si>
    <t>Blank 1</t>
    <phoneticPr fontId="0" type="noConversion"/>
  </si>
  <si>
    <t>Blank 2</t>
    <phoneticPr fontId="0" type="noConversion"/>
  </si>
  <si>
    <t>WSOC</t>
  </si>
  <si>
    <t>TC (ppm)</t>
    <phoneticPr fontId="0" type="noConversion"/>
  </si>
  <si>
    <t>IC 
(ppb)</t>
    <phoneticPr fontId="0" type="noConversion"/>
  </si>
  <si>
    <r>
      <rPr>
        <b/>
        <sz val="11"/>
        <color theme="1"/>
        <rFont val="바탕"/>
        <family val="1"/>
        <charset val="129"/>
      </rPr>
      <t>∆</t>
    </r>
    <r>
      <rPr>
        <b/>
        <sz val="11"/>
        <color theme="1"/>
        <rFont val="Times New Roman"/>
        <family val="1"/>
      </rPr>
      <t>TOC (ppm)</t>
    </r>
  </si>
  <si>
    <t>WSOC
(µg/m3)</t>
    <phoneticPr fontId="0" type="noConversion"/>
  </si>
  <si>
    <t>Total anion</t>
    <phoneticPr fontId="0" type="noConversion"/>
  </si>
  <si>
    <t>WSOC/OC</t>
    <phoneticPr fontId="0" type="noConversion"/>
  </si>
  <si>
    <t>Oxalate/WSOC</t>
  </si>
  <si>
    <t>TOC</t>
    <phoneticPr fontId="0" type="noConversion"/>
  </si>
  <si>
    <t>OC 
(µg/m3)</t>
  </si>
  <si>
    <t>EC 
(µg/m3)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</si>
</sst>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);[Red]\(0.000\)"/>
    <numFmt numFmtId="165" formatCode="0.000_ "/>
    <numFmt numFmtId="166" formatCode="0.00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바탕"/>
      <family val="1"/>
      <charset val="129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/>
    <xf numFmtId="166" fontId="4" fillId="3" borderId="1" xfId="0" applyNumberFormat="1" applyFont="1" applyFill="1" applyBorder="1" applyAlignment="1">
      <alignment vertical="center"/>
    </xf>
    <xf numFmtId="166" fontId="3" fillId="3" borderId="1" xfId="0" applyNumberFormat="1" applyFont="1" applyFill="1" applyBorder="1" applyAlignment="1">
      <alignment vertical="center"/>
    </xf>
    <xf numFmtId="166" fontId="3" fillId="3" borderId="1" xfId="0" applyNumberFormat="1" applyFont="1" applyFill="1" applyBorder="1"/>
    <xf numFmtId="164" fontId="3" fillId="3" borderId="1" xfId="0" applyNumberFormat="1" applyFont="1" applyFill="1" applyBorder="1" applyAlignment="1">
      <alignment vertical="center"/>
    </xf>
    <xf numFmtId="165" fontId="3" fillId="3" borderId="1" xfId="0" applyNumberFormat="1" applyFont="1" applyFill="1" applyBorder="1"/>
    <xf numFmtId="165" fontId="2" fillId="3" borderId="1" xfId="0" applyNumberFormat="1" applyFont="1" applyFill="1" applyBorder="1"/>
    <xf numFmtId="164" fontId="3" fillId="4" borderId="1" xfId="0" applyNumberFormat="1" applyFont="1" applyFill="1" applyBorder="1"/>
    <xf numFmtId="166" fontId="4" fillId="4" borderId="1" xfId="0" applyNumberFormat="1" applyFont="1" applyFill="1" applyBorder="1" applyAlignment="1">
      <alignment vertical="center"/>
    </xf>
    <xf numFmtId="166" fontId="3" fillId="4" borderId="1" xfId="0" applyNumberFormat="1" applyFont="1" applyFill="1" applyBorder="1" applyAlignment="1">
      <alignment vertical="center"/>
    </xf>
    <xf numFmtId="166" fontId="3" fillId="4" borderId="1" xfId="0" applyNumberFormat="1" applyFont="1" applyFill="1" applyBorder="1"/>
    <xf numFmtId="164" fontId="3" fillId="4" borderId="1" xfId="0" applyNumberFormat="1" applyFont="1" applyFill="1" applyBorder="1" applyAlignment="1">
      <alignment vertical="center"/>
    </xf>
    <xf numFmtId="165" fontId="3" fillId="4" borderId="1" xfId="0" applyNumberFormat="1" applyFont="1" applyFill="1" applyBorder="1"/>
    <xf numFmtId="165" fontId="2" fillId="4" borderId="1" xfId="0" applyNumberFormat="1" applyFont="1" applyFill="1" applyBorder="1"/>
    <xf numFmtId="166" fontId="4" fillId="4" borderId="1" xfId="0" applyNumberFormat="1" applyFont="1" applyFill="1" applyBorder="1"/>
    <xf numFmtId="166" fontId="4" fillId="3" borderId="1" xfId="0" applyNumberFormat="1" applyFont="1" applyFill="1" applyBorder="1"/>
    <xf numFmtId="164" fontId="3" fillId="5" borderId="1" xfId="0" applyNumberFormat="1" applyFont="1" applyFill="1" applyBorder="1"/>
    <xf numFmtId="165" fontId="3" fillId="0" borderId="1" xfId="0" applyNumberFormat="1" applyFont="1" applyFill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165" fontId="3" fillId="5" borderId="1" xfId="0" applyNumberFormat="1" applyFont="1" applyFill="1" applyBorder="1"/>
    <xf numFmtId="0" fontId="3" fillId="0" borderId="1" xfId="0" applyFont="1" applyBorder="1"/>
    <xf numFmtId="164" fontId="2" fillId="2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/>
    <xf numFmtId="164" fontId="3" fillId="3" borderId="1" xfId="0" applyNumberFormat="1" applyFont="1" applyFill="1" applyBorder="1" applyAlignment="1">
      <alignment horizontal="right"/>
    </xf>
    <xf numFmtId="164" fontId="5" fillId="3" borderId="1" xfId="0" applyNumberFormat="1" applyFont="1" applyFill="1" applyBorder="1"/>
    <xf numFmtId="164" fontId="4" fillId="3" borderId="1" xfId="0" applyNumberFormat="1" applyFont="1" applyFill="1" applyBorder="1"/>
    <xf numFmtId="164" fontId="2" fillId="4" borderId="1" xfId="0" applyNumberFormat="1" applyFont="1" applyFill="1" applyBorder="1"/>
    <xf numFmtId="164" fontId="5" fillId="4" borderId="1" xfId="0" applyNumberFormat="1" applyFont="1" applyFill="1" applyBorder="1"/>
    <xf numFmtId="164" fontId="4" fillId="4" borderId="1" xfId="0" applyNumberFormat="1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7" borderId="1" xfId="0" applyFont="1" applyFill="1" applyBorder="1"/>
    <xf numFmtId="165" fontId="3" fillId="7" borderId="1" xfId="0" applyNumberFormat="1" applyFont="1" applyFill="1" applyBorder="1"/>
    <xf numFmtId="164" fontId="2" fillId="7" borderId="1" xfId="0" applyNumberFormat="1" applyFont="1" applyFill="1" applyBorder="1"/>
    <xf numFmtId="164" fontId="3" fillId="7" borderId="1" xfId="0" applyNumberFormat="1" applyFont="1" applyFill="1" applyBorder="1"/>
    <xf numFmtId="0" fontId="3" fillId="7" borderId="1" xfId="0" applyNumberFormat="1" applyFont="1" applyFill="1" applyBorder="1"/>
    <xf numFmtId="166" fontId="3" fillId="7" borderId="1" xfId="0" applyNumberFormat="1" applyFont="1" applyFill="1" applyBorder="1"/>
    <xf numFmtId="166" fontId="4" fillId="7" borderId="1" xfId="0" applyNumberFormat="1" applyFont="1" applyFill="1" applyBorder="1"/>
    <xf numFmtId="165" fontId="2" fillId="7" borderId="1" xfId="0" applyNumberFormat="1" applyFont="1" applyFill="1" applyBorder="1"/>
    <xf numFmtId="0" fontId="3" fillId="0" borderId="0" xfId="0" applyFont="1"/>
    <xf numFmtId="164" fontId="5" fillId="7" borderId="1" xfId="0" applyNumberFormat="1" applyFont="1" applyFill="1" applyBorder="1"/>
    <xf numFmtId="164" fontId="4" fillId="7" borderId="1" xfId="0" applyNumberFormat="1" applyFont="1" applyFill="1" applyBorder="1"/>
    <xf numFmtId="0" fontId="4" fillId="7" borderId="1" xfId="0" applyNumberFormat="1" applyFont="1" applyFill="1" applyBorder="1"/>
    <xf numFmtId="0" fontId="3" fillId="4" borderId="1" xfId="0" applyNumberFormat="1" applyFont="1" applyFill="1" applyBorder="1"/>
    <xf numFmtId="0" fontId="4" fillId="4" borderId="1" xfId="0" applyNumberFormat="1" applyFont="1" applyFill="1" applyBorder="1"/>
    <xf numFmtId="0" fontId="3" fillId="3" borderId="1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0" fontId="3" fillId="3" borderId="1" xfId="0" applyNumberFormat="1" applyFont="1" applyFill="1" applyBorder="1"/>
    <xf numFmtId="0" fontId="4" fillId="3" borderId="1" xfId="0" applyNumberFormat="1" applyFont="1" applyFill="1" applyBorder="1"/>
    <xf numFmtId="0" fontId="2" fillId="2" borderId="1" xfId="0" applyFont="1" applyFill="1" applyBorder="1" applyAlignment="1">
      <alignment horizontal="center" vertical="center" wrapText="1"/>
    </xf>
    <xf numFmtId="164" fontId="2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6" borderId="5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0213845144356958"/>
                  <c:y val="0.11989574219889181"/>
                </c:manualLayout>
              </c:layout>
              <c:numFmt formatCode="General" sourceLinked="0"/>
            </c:trendlineLbl>
          </c:trendline>
          <c:xVal>
            <c:numRef>
              <c:f>[1]BS!$C$4:$C$38</c:f>
              <c:numCache>
                <c:formatCode>General</c:formatCode>
                <c:ptCount val="35"/>
                <c:pt idx="0">
                  <c:v>32.243486843382172</c:v>
                </c:pt>
                <c:pt idx="1">
                  <c:v>14.552404163390126</c:v>
                </c:pt>
                <c:pt idx="2">
                  <c:v>23.368312709890741</c:v>
                </c:pt>
                <c:pt idx="3">
                  <c:v>25.750219370578311</c:v>
                </c:pt>
                <c:pt idx="4">
                  <c:v>46.575856334883504</c:v>
                </c:pt>
                <c:pt idx="5">
                  <c:v>44.912860959888491</c:v>
                </c:pt>
                <c:pt idx="6">
                  <c:v>40.87062286436236</c:v>
                </c:pt>
                <c:pt idx="7">
                  <c:v>38.842962340230841</c:v>
                </c:pt>
                <c:pt idx="8">
                  <c:v>19.133218041081214</c:v>
                </c:pt>
                <c:pt idx="9">
                  <c:v>25.718107818601627</c:v>
                </c:pt>
                <c:pt idx="10">
                  <c:v>13.859038383022961</c:v>
                </c:pt>
                <c:pt idx="11">
                  <c:v>23.129073167615864</c:v>
                </c:pt>
                <c:pt idx="12">
                  <c:v>53.543828347686095</c:v>
                </c:pt>
                <c:pt idx="13">
                  <c:v>62.648341336866125</c:v>
                </c:pt>
                <c:pt idx="14">
                  <c:v>21.672459276546416</c:v>
                </c:pt>
                <c:pt idx="15">
                  <c:v>6.8148227571670237</c:v>
                </c:pt>
                <c:pt idx="16">
                  <c:v>10.559075010845422</c:v>
                </c:pt>
                <c:pt idx="17">
                  <c:v>22.446306864209706</c:v>
                </c:pt>
                <c:pt idx="18">
                  <c:v>27.349944982332893</c:v>
                </c:pt>
                <c:pt idx="19">
                  <c:v>19.54560994880967</c:v>
                </c:pt>
                <c:pt idx="20">
                  <c:v>34.246575342464226</c:v>
                </c:pt>
                <c:pt idx="21">
                  <c:v>29.333566249339508</c:v>
                </c:pt>
                <c:pt idx="22">
                  <c:v>17.67865748888353</c:v>
                </c:pt>
                <c:pt idx="23">
                  <c:v>18.338360779161505</c:v>
                </c:pt>
                <c:pt idx="24">
                  <c:v>22.00391302568336</c:v>
                </c:pt>
                <c:pt idx="25">
                  <c:v>22.951740252414471</c:v>
                </c:pt>
                <c:pt idx="26">
                  <c:v>16.130025748432153</c:v>
                </c:pt>
                <c:pt idx="27">
                  <c:v>12.717730566975934</c:v>
                </c:pt>
                <c:pt idx="28">
                  <c:v>9.4066751968913547</c:v>
                </c:pt>
                <c:pt idx="29">
                  <c:v>9.3578089046560144</c:v>
                </c:pt>
                <c:pt idx="30">
                  <c:v>16.943306187347936</c:v>
                </c:pt>
                <c:pt idx="31">
                  <c:v>18.82336835620664</c:v>
                </c:pt>
                <c:pt idx="32">
                  <c:v>19.909446706594956</c:v>
                </c:pt>
                <c:pt idx="33">
                  <c:v>15.175572808829521</c:v>
                </c:pt>
                <c:pt idx="34">
                  <c:v>11.301389179198443</c:v>
                </c:pt>
              </c:numCache>
            </c:numRef>
          </c:xVal>
          <c:yVal>
            <c:numRef>
              <c:f>[1]BS!$W$4:$W$38</c:f>
              <c:numCache>
                <c:formatCode>General</c:formatCode>
                <c:ptCount val="35"/>
                <c:pt idx="0">
                  <c:v>29.450222597499824</c:v>
                </c:pt>
                <c:pt idx="1">
                  <c:v>16.866360595573603</c:v>
                </c:pt>
                <c:pt idx="2">
                  <c:v>24.392515331969133</c:v>
                </c:pt>
                <c:pt idx="3">
                  <c:v>41.395474180548469</c:v>
                </c:pt>
                <c:pt idx="4">
                  <c:v>44.057981071068461</c:v>
                </c:pt>
                <c:pt idx="5">
                  <c:v>49.56186494480594</c:v>
                </c:pt>
                <c:pt idx="6">
                  <c:v>38.499347123126405</c:v>
                </c:pt>
                <c:pt idx="7">
                  <c:v>32.519263878125521</c:v>
                </c:pt>
                <c:pt idx="8">
                  <c:v>17.316689417971311</c:v>
                </c:pt>
                <c:pt idx="9">
                  <c:v>21.28049445720125</c:v>
                </c:pt>
                <c:pt idx="10">
                  <c:v>13.936956182048521</c:v>
                </c:pt>
                <c:pt idx="11">
                  <c:v>22.237249035266597</c:v>
                </c:pt>
                <c:pt idx="12">
                  <c:v>58.851510488343465</c:v>
                </c:pt>
                <c:pt idx="13">
                  <c:v>60.236195634529402</c:v>
                </c:pt>
                <c:pt idx="14">
                  <c:v>21.969817041476432</c:v>
                </c:pt>
                <c:pt idx="15">
                  <c:v>8.0147081528114441</c:v>
                </c:pt>
                <c:pt idx="16">
                  <c:v>10.44211132632052</c:v>
                </c:pt>
                <c:pt idx="17">
                  <c:v>21.481216699211366</c:v>
                </c:pt>
                <c:pt idx="18">
                  <c:v>23.854077090491241</c:v>
                </c:pt>
                <c:pt idx="19">
                  <c:v>24.881634558467891</c:v>
                </c:pt>
                <c:pt idx="20">
                  <c:v>26.091173122738734</c:v>
                </c:pt>
                <c:pt idx="21">
                  <c:v>32.310459541472056</c:v>
                </c:pt>
                <c:pt idx="22">
                  <c:v>18.405278836400608</c:v>
                </c:pt>
                <c:pt idx="23">
                  <c:v>15.686946733366407</c:v>
                </c:pt>
                <c:pt idx="24">
                  <c:v>20.377309916444204</c:v>
                </c:pt>
                <c:pt idx="25">
                  <c:v>23.627204333924599</c:v>
                </c:pt>
                <c:pt idx="26">
                  <c:v>13.740138731903222</c:v>
                </c:pt>
                <c:pt idx="27">
                  <c:v>12.076188983818918</c:v>
                </c:pt>
                <c:pt idx="28">
                  <c:v>16.562808923032367</c:v>
                </c:pt>
                <c:pt idx="29">
                  <c:v>12.608783085876762</c:v>
                </c:pt>
                <c:pt idx="30">
                  <c:v>18.739471384258941</c:v>
                </c:pt>
                <c:pt idx="31">
                  <c:v>19.885728267629005</c:v>
                </c:pt>
                <c:pt idx="32">
                  <c:v>24.784918114022478</c:v>
                </c:pt>
                <c:pt idx="33">
                  <c:v>17.099997694389316</c:v>
                </c:pt>
                <c:pt idx="34">
                  <c:v>15.027449145490561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F-4B1B-B5F1-C44C93C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06176"/>
        <c:axId val="162707712"/>
      </c:scatterChart>
      <c:valAx>
        <c:axId val="1627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07712"/>
        <c:crosses val="autoZero"/>
        <c:crossBetween val="midCat"/>
      </c:valAx>
      <c:valAx>
        <c:axId val="16270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0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0295625546806652"/>
                  <c:y val="0.12915500145815106"/>
                </c:manualLayout>
              </c:layout>
              <c:numFmt formatCode="General" sourceLinked="0"/>
            </c:trendlineLbl>
          </c:trendline>
          <c:xVal>
            <c:numRef>
              <c:f>[1]BS!$Y$4:$Y$38</c:f>
              <c:numCache>
                <c:formatCode>General</c:formatCode>
                <c:ptCount val="35"/>
                <c:pt idx="0">
                  <c:v>0.16532426358958391</c:v>
                </c:pt>
                <c:pt idx="1">
                  <c:v>9.6285827952890285E-2</c:v>
                </c:pt>
                <c:pt idx="2">
                  <c:v>0.14909553244360715</c:v>
                </c:pt>
                <c:pt idx="3">
                  <c:v>0.36520003289527259</c:v>
                </c:pt>
                <c:pt idx="4">
                  <c:v>0.40840148048714886</c:v>
                </c:pt>
                <c:pt idx="5">
                  <c:v>0.46441966283996927</c:v>
                </c:pt>
                <c:pt idx="6">
                  <c:v>0.3195710066130652</c:v>
                </c:pt>
                <c:pt idx="7">
                  <c:v>0.26424293977492097</c:v>
                </c:pt>
                <c:pt idx="8">
                  <c:v>6.1734405879263925E-2</c:v>
                </c:pt>
                <c:pt idx="9">
                  <c:v>0.11701720242764409</c:v>
                </c:pt>
                <c:pt idx="10">
                  <c:v>8.128210682933644E-2</c:v>
                </c:pt>
                <c:pt idx="11">
                  <c:v>0.16374179089703525</c:v>
                </c:pt>
                <c:pt idx="12">
                  <c:v>0.59522084509421314</c:v>
                </c:pt>
                <c:pt idx="13">
                  <c:v>0.57138940530304816</c:v>
                </c:pt>
                <c:pt idx="14">
                  <c:v>0.22259805087853121</c:v>
                </c:pt>
                <c:pt idx="15">
                  <c:v>4.7189787860571555E-3</c:v>
                </c:pt>
                <c:pt idx="16">
                  <c:v>4.8454761975966633E-2</c:v>
                </c:pt>
                <c:pt idx="17">
                  <c:v>0.18409854699848222</c:v>
                </c:pt>
                <c:pt idx="18">
                  <c:v>0.18308739198095403</c:v>
                </c:pt>
                <c:pt idx="19">
                  <c:v>0.16918140366430887</c:v>
                </c:pt>
                <c:pt idx="20">
                  <c:v>0.14786054021484912</c:v>
                </c:pt>
                <c:pt idx="21">
                  <c:v>0.29217827705681676</c:v>
                </c:pt>
                <c:pt idx="22">
                  <c:v>0.12748572829472518</c:v>
                </c:pt>
                <c:pt idx="23">
                  <c:v>0.11239187663966532</c:v>
                </c:pt>
                <c:pt idx="24">
                  <c:v>0.14196694908419277</c:v>
                </c:pt>
                <c:pt idx="25">
                  <c:v>0.15022915849032703</c:v>
                </c:pt>
                <c:pt idx="26">
                  <c:v>8.1707499787422422E-2</c:v>
                </c:pt>
                <c:pt idx="27">
                  <c:v>4.1748700981990572E-2</c:v>
                </c:pt>
                <c:pt idx="28">
                  <c:v>5.3213106194183277E-2</c:v>
                </c:pt>
                <c:pt idx="29">
                  <c:v>7.9581884397834767E-3</c:v>
                </c:pt>
                <c:pt idx="30">
                  <c:v>2.4735582781699371E-2</c:v>
                </c:pt>
                <c:pt idx="31">
                  <c:v>7.3918981365678899E-2</c:v>
                </c:pt>
                <c:pt idx="32">
                  <c:v>0.17129774539462875</c:v>
                </c:pt>
                <c:pt idx="33">
                  <c:v>9.0163970330991924E-2</c:v>
                </c:pt>
                <c:pt idx="34">
                  <c:v>7.3555646386855689E-2</c:v>
                </c:pt>
              </c:numCache>
            </c:numRef>
          </c:xVal>
          <c:yVal>
            <c:numRef>
              <c:f>[1]BS!$Z$4:$Z$38</c:f>
              <c:numCache>
                <c:formatCode>General</c:formatCode>
                <c:ptCount val="35"/>
                <c:pt idx="0">
                  <c:v>0.16801285283346457</c:v>
                </c:pt>
                <c:pt idx="1">
                  <c:v>9.3577293329930616E-2</c:v>
                </c:pt>
                <c:pt idx="2">
                  <c:v>0.15404259017883623</c:v>
                </c:pt>
                <c:pt idx="3">
                  <c:v>0.38664768707815822</c:v>
                </c:pt>
                <c:pt idx="4">
                  <c:v>0.4638283215894814</c:v>
                </c:pt>
                <c:pt idx="5">
                  <c:v>0.5263678429034232</c:v>
                </c:pt>
                <c:pt idx="6">
                  <c:v>0.34196079707842847</c:v>
                </c:pt>
                <c:pt idx="7">
                  <c:v>0.28141308285790267</c:v>
                </c:pt>
                <c:pt idx="8">
                  <c:v>8.2790975102394707E-2</c:v>
                </c:pt>
                <c:pt idx="9">
                  <c:v>0.13719668181634129</c:v>
                </c:pt>
                <c:pt idx="10">
                  <c:v>7.6534602861290199E-2</c:v>
                </c:pt>
                <c:pt idx="11">
                  <c:v>0.1641847606786388</c:v>
                </c:pt>
                <c:pt idx="12">
                  <c:v>0.66546271683975</c:v>
                </c:pt>
                <c:pt idx="13">
                  <c:v>0.65893038425428296</c:v>
                </c:pt>
                <c:pt idx="14">
                  <c:v>0.17800247668080585</c:v>
                </c:pt>
                <c:pt idx="15">
                  <c:v>2.8202311750334094E-2</c:v>
                </c:pt>
                <c:pt idx="16">
                  <c:v>4.3963698615883597E-2</c:v>
                </c:pt>
                <c:pt idx="17">
                  <c:v>0.19454974234863548</c:v>
                </c:pt>
                <c:pt idx="18">
                  <c:v>0.20716936591205176</c:v>
                </c:pt>
                <c:pt idx="19">
                  <c:v>0.20366769706012625</c:v>
                </c:pt>
                <c:pt idx="20">
                  <c:v>0.1727964821388745</c:v>
                </c:pt>
                <c:pt idx="21">
                  <c:v>0.30987491320111371</c:v>
                </c:pt>
                <c:pt idx="22">
                  <c:v>0.12412368727930931</c:v>
                </c:pt>
                <c:pt idx="23">
                  <c:v>0.12057916615285937</c:v>
                </c:pt>
                <c:pt idx="24">
                  <c:v>0.16174177504791018</c:v>
                </c:pt>
                <c:pt idx="25">
                  <c:v>0.18988085421094533</c:v>
                </c:pt>
                <c:pt idx="26">
                  <c:v>0.1150322296537401</c:v>
                </c:pt>
                <c:pt idx="27">
                  <c:v>6.5113991423942807E-2</c:v>
                </c:pt>
                <c:pt idx="28">
                  <c:v>8.9963445240885495E-2</c:v>
                </c:pt>
                <c:pt idx="29">
                  <c:v>2.4983617265959233E-2</c:v>
                </c:pt>
                <c:pt idx="30">
                  <c:v>4.5556364194116919E-2</c:v>
                </c:pt>
                <c:pt idx="31">
                  <c:v>8.8216582961312642E-2</c:v>
                </c:pt>
                <c:pt idx="32">
                  <c:v>0.21812358091545342</c:v>
                </c:pt>
                <c:pt idx="33">
                  <c:v>0.10367787782154797</c:v>
                </c:pt>
                <c:pt idx="34">
                  <c:v>7.2570969630550389E-2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4-4F05-9A1E-F89B3DAE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8720"/>
        <c:axId val="78004608"/>
      </c:scatterChart>
      <c:valAx>
        <c:axId val="779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04608"/>
        <c:crosses val="autoZero"/>
        <c:crossBetween val="midCat"/>
      </c:valAx>
      <c:valAx>
        <c:axId val="7800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98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[1]BS!$C$4:$C$38</c:f>
              <c:numCache>
                <c:formatCode>General</c:formatCode>
                <c:ptCount val="35"/>
                <c:pt idx="0">
                  <c:v>32.243486843382172</c:v>
                </c:pt>
                <c:pt idx="1">
                  <c:v>14.552404163390126</c:v>
                </c:pt>
                <c:pt idx="2">
                  <c:v>23.368312709890741</c:v>
                </c:pt>
                <c:pt idx="3">
                  <c:v>25.750219370578311</c:v>
                </c:pt>
                <c:pt idx="4">
                  <c:v>46.575856334883504</c:v>
                </c:pt>
                <c:pt idx="5">
                  <c:v>44.912860959888491</c:v>
                </c:pt>
                <c:pt idx="6">
                  <c:v>40.87062286436236</c:v>
                </c:pt>
                <c:pt idx="7">
                  <c:v>38.842962340230841</c:v>
                </c:pt>
                <c:pt idx="8">
                  <c:v>19.133218041081214</c:v>
                </c:pt>
                <c:pt idx="9">
                  <c:v>25.718107818601627</c:v>
                </c:pt>
                <c:pt idx="10">
                  <c:v>13.859038383022961</c:v>
                </c:pt>
                <c:pt idx="11">
                  <c:v>23.129073167615864</c:v>
                </c:pt>
                <c:pt idx="12">
                  <c:v>53.543828347686095</c:v>
                </c:pt>
                <c:pt idx="13">
                  <c:v>62.648341336866125</c:v>
                </c:pt>
                <c:pt idx="14">
                  <c:v>21.672459276546416</c:v>
                </c:pt>
                <c:pt idx="15">
                  <c:v>6.8148227571670237</c:v>
                </c:pt>
                <c:pt idx="16">
                  <c:v>10.559075010845422</c:v>
                </c:pt>
                <c:pt idx="17">
                  <c:v>22.446306864209706</c:v>
                </c:pt>
                <c:pt idx="18">
                  <c:v>27.349944982332893</c:v>
                </c:pt>
                <c:pt idx="19">
                  <c:v>19.54560994880967</c:v>
                </c:pt>
                <c:pt idx="20">
                  <c:v>34.246575342464226</c:v>
                </c:pt>
                <c:pt idx="21">
                  <c:v>29.333566249339508</c:v>
                </c:pt>
                <c:pt idx="22">
                  <c:v>17.67865748888353</c:v>
                </c:pt>
                <c:pt idx="23">
                  <c:v>18.338360779161505</c:v>
                </c:pt>
                <c:pt idx="24">
                  <c:v>22.00391302568336</c:v>
                </c:pt>
                <c:pt idx="25">
                  <c:v>22.951740252414471</c:v>
                </c:pt>
                <c:pt idx="26">
                  <c:v>16.130025748432153</c:v>
                </c:pt>
                <c:pt idx="27">
                  <c:v>12.717730566975934</c:v>
                </c:pt>
                <c:pt idx="28">
                  <c:v>9.4066751968913547</c:v>
                </c:pt>
                <c:pt idx="29">
                  <c:v>9.3578089046560144</c:v>
                </c:pt>
                <c:pt idx="30">
                  <c:v>16.943306187347936</c:v>
                </c:pt>
                <c:pt idx="31">
                  <c:v>18.82336835620664</c:v>
                </c:pt>
                <c:pt idx="32">
                  <c:v>19.909446706594956</c:v>
                </c:pt>
                <c:pt idx="33">
                  <c:v>15.175572808829521</c:v>
                </c:pt>
                <c:pt idx="34">
                  <c:v>11.301389179198443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2-4878-A9FB-B7C685E6A103}"/>
            </c:ext>
          </c:extLst>
        </c:ser>
        <c:ser>
          <c:idx val="1"/>
          <c:order val="1"/>
          <c:val>
            <c:numRef>
              <c:f>[1]BS!$W$4:$W$38</c:f>
              <c:numCache>
                <c:formatCode>General</c:formatCode>
                <c:ptCount val="35"/>
                <c:pt idx="0">
                  <c:v>29.450222597499824</c:v>
                </c:pt>
                <c:pt idx="1">
                  <c:v>16.866360595573603</c:v>
                </c:pt>
                <c:pt idx="2">
                  <c:v>24.392515331969133</c:v>
                </c:pt>
                <c:pt idx="3">
                  <c:v>41.395474180548469</c:v>
                </c:pt>
                <c:pt idx="4">
                  <c:v>44.057981071068461</c:v>
                </c:pt>
                <c:pt idx="5">
                  <c:v>49.56186494480594</c:v>
                </c:pt>
                <c:pt idx="6">
                  <c:v>38.499347123126405</c:v>
                </c:pt>
                <c:pt idx="7">
                  <c:v>32.519263878125521</c:v>
                </c:pt>
                <c:pt idx="8">
                  <c:v>17.316689417971311</c:v>
                </c:pt>
                <c:pt idx="9">
                  <c:v>21.28049445720125</c:v>
                </c:pt>
                <c:pt idx="10">
                  <c:v>13.936956182048521</c:v>
                </c:pt>
                <c:pt idx="11">
                  <c:v>22.237249035266597</c:v>
                </c:pt>
                <c:pt idx="12">
                  <c:v>58.851510488343465</c:v>
                </c:pt>
                <c:pt idx="13">
                  <c:v>60.236195634529402</c:v>
                </c:pt>
                <c:pt idx="14">
                  <c:v>21.969817041476432</c:v>
                </c:pt>
                <c:pt idx="15">
                  <c:v>8.0147081528114441</c:v>
                </c:pt>
                <c:pt idx="16">
                  <c:v>10.44211132632052</c:v>
                </c:pt>
                <c:pt idx="17">
                  <c:v>21.481216699211366</c:v>
                </c:pt>
                <c:pt idx="18">
                  <c:v>23.854077090491241</c:v>
                </c:pt>
                <c:pt idx="19">
                  <c:v>24.881634558467891</c:v>
                </c:pt>
                <c:pt idx="20">
                  <c:v>26.091173122738734</c:v>
                </c:pt>
                <c:pt idx="21">
                  <c:v>32.310459541472056</c:v>
                </c:pt>
                <c:pt idx="22">
                  <c:v>18.405278836400608</c:v>
                </c:pt>
                <c:pt idx="23">
                  <c:v>15.686946733366407</c:v>
                </c:pt>
                <c:pt idx="24">
                  <c:v>20.377309916444204</c:v>
                </c:pt>
                <c:pt idx="25">
                  <c:v>23.627204333924599</c:v>
                </c:pt>
                <c:pt idx="26">
                  <c:v>13.740138731903222</c:v>
                </c:pt>
                <c:pt idx="27">
                  <c:v>12.076188983818918</c:v>
                </c:pt>
                <c:pt idx="28">
                  <c:v>16.562808923032367</c:v>
                </c:pt>
                <c:pt idx="29">
                  <c:v>12.608783085876762</c:v>
                </c:pt>
                <c:pt idx="30">
                  <c:v>18.739471384258941</c:v>
                </c:pt>
                <c:pt idx="31">
                  <c:v>19.885728267629005</c:v>
                </c:pt>
                <c:pt idx="32">
                  <c:v>24.784918114022478</c:v>
                </c:pt>
                <c:pt idx="33">
                  <c:v>17.099997694389316</c:v>
                </c:pt>
                <c:pt idx="34">
                  <c:v>15.027449145490561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2-4878-A9FB-B7C685E6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21376"/>
        <c:axId val="78022912"/>
      </c:lineChart>
      <c:catAx>
        <c:axId val="7802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78022912"/>
        <c:crosses val="autoZero"/>
        <c:auto val="1"/>
        <c:lblAlgn val="ctr"/>
        <c:lblOffset val="100"/>
        <c:noMultiLvlLbl val="0"/>
      </c:catAx>
      <c:valAx>
        <c:axId val="780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2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435361586569679"/>
                  <c:y val="-4.0607066568823035E-2"/>
                </c:manualLayout>
              </c:layout>
              <c:numFmt formatCode="General" sourceLinked="0"/>
            </c:trendlineLbl>
          </c:trendline>
          <c:xVal>
            <c:numRef>
              <c:f>[1]BS!$H$4:$H$38</c:f>
              <c:numCache>
                <c:formatCode>General</c:formatCode>
                <c:ptCount val="35"/>
                <c:pt idx="0">
                  <c:v>3.5556553634254069</c:v>
                </c:pt>
                <c:pt idx="1">
                  <c:v>2.4855931198782444</c:v>
                </c:pt>
                <c:pt idx="2">
                  <c:v>2.9634398383392475</c:v>
                </c:pt>
                <c:pt idx="3">
                  <c:v>3.2144005143040828</c:v>
                </c:pt>
                <c:pt idx="4">
                  <c:v>2.8323155879320696</c:v>
                </c:pt>
                <c:pt idx="5">
                  <c:v>3.4488308463430903</c:v>
                </c:pt>
                <c:pt idx="6">
                  <c:v>3.7389883005035003</c:v>
                </c:pt>
                <c:pt idx="7">
                  <c:v>3.4646592023641207</c:v>
                </c:pt>
                <c:pt idx="8">
                  <c:v>2.4971067785674719</c:v>
                </c:pt>
                <c:pt idx="9">
                  <c:v>3.0337071520598116</c:v>
                </c:pt>
                <c:pt idx="10">
                  <c:v>2.3824380282489082</c:v>
                </c:pt>
                <c:pt idx="11">
                  <c:v>3.1391967959939806</c:v>
                </c:pt>
                <c:pt idx="12">
                  <c:v>3.459820292863613</c:v>
                </c:pt>
                <c:pt idx="13">
                  <c:v>4.2289222617091466</c:v>
                </c:pt>
                <c:pt idx="14">
                  <c:v>2.2658524703456555</c:v>
                </c:pt>
                <c:pt idx="15">
                  <c:v>1.8125584773487631</c:v>
                </c:pt>
                <c:pt idx="16">
                  <c:v>2.0040259221391254</c:v>
                </c:pt>
                <c:pt idx="17">
                  <c:v>2.144417702294275</c:v>
                </c:pt>
                <c:pt idx="18">
                  <c:v>2.5040770696451204</c:v>
                </c:pt>
                <c:pt idx="19">
                  <c:v>2.791413252652486</c:v>
                </c:pt>
                <c:pt idx="20">
                  <c:v>3.3061356887990625</c:v>
                </c:pt>
                <c:pt idx="21">
                  <c:v>2.9891829736137829</c:v>
                </c:pt>
                <c:pt idx="22">
                  <c:v>2.3875814954732228</c:v>
                </c:pt>
                <c:pt idx="23">
                  <c:v>2.1459037852480476</c:v>
                </c:pt>
                <c:pt idx="24">
                  <c:v>2.5062942161564843</c:v>
                </c:pt>
                <c:pt idx="25">
                  <c:v>3.0630216708783218</c:v>
                </c:pt>
                <c:pt idx="26">
                  <c:v>2.350314354544921</c:v>
                </c:pt>
                <c:pt idx="27">
                  <c:v>2.1741631052105337</c:v>
                </c:pt>
                <c:pt idx="28">
                  <c:v>2.4769264772008444</c:v>
                </c:pt>
                <c:pt idx="29">
                  <c:v>2.8433071215958066</c:v>
                </c:pt>
                <c:pt idx="30">
                  <c:v>3.3152708233303612</c:v>
                </c:pt>
                <c:pt idx="31">
                  <c:v>3.3210252588054705</c:v>
                </c:pt>
                <c:pt idx="32">
                  <c:v>2.5480727991967269</c:v>
                </c:pt>
                <c:pt idx="33">
                  <c:v>2.6385526964861361</c:v>
                </c:pt>
                <c:pt idx="34">
                  <c:v>2.786984781072392</c:v>
                </c:pt>
              </c:numCache>
            </c:numRef>
          </c:xVal>
          <c:yVal>
            <c:numRef>
              <c:f>[1]BS!$T$4:$T$38</c:f>
              <c:numCache>
                <c:formatCode>General</c:formatCode>
                <c:ptCount val="35"/>
                <c:pt idx="0">
                  <c:v>8.7623037602614993</c:v>
                </c:pt>
                <c:pt idx="1">
                  <c:v>4.6329987291608505</c:v>
                </c:pt>
                <c:pt idx="2">
                  <c:v>6.2831439669729754</c:v>
                </c:pt>
                <c:pt idx="3">
                  <c:v>6.8674695810564677</c:v>
                </c:pt>
                <c:pt idx="4">
                  <c:v>6.0169885637390594</c:v>
                </c:pt>
                <c:pt idx="5">
                  <c:v>6.8853699777997504</c:v>
                </c:pt>
                <c:pt idx="6">
                  <c:v>7.4581667790889501</c:v>
                </c:pt>
                <c:pt idx="7">
                  <c:v>6.3662694485842035</c:v>
                </c:pt>
                <c:pt idx="8">
                  <c:v>5.6956547122433019</c:v>
                </c:pt>
                <c:pt idx="9">
                  <c:v>5.7462267486656131</c:v>
                </c:pt>
                <c:pt idx="10">
                  <c:v>3.9343460837887072</c:v>
                </c:pt>
                <c:pt idx="11">
                  <c:v>4.8707959787901691</c:v>
                </c:pt>
                <c:pt idx="12">
                  <c:v>6.2731903766116179</c:v>
                </c:pt>
                <c:pt idx="13">
                  <c:v>8.2258131071114668</c:v>
                </c:pt>
                <c:pt idx="14">
                  <c:v>4.0512801235644877</c:v>
                </c:pt>
                <c:pt idx="15">
                  <c:v>3.0902968689966981</c:v>
                </c:pt>
                <c:pt idx="16">
                  <c:v>3.34853074520406</c:v>
                </c:pt>
                <c:pt idx="17">
                  <c:v>3.5308981729561184</c:v>
                </c:pt>
                <c:pt idx="18">
                  <c:v>4.5922683607955594</c:v>
                </c:pt>
                <c:pt idx="19">
                  <c:v>5.3959529550389522</c:v>
                </c:pt>
                <c:pt idx="20">
                  <c:v>7.1239015594979689</c:v>
                </c:pt>
                <c:pt idx="21">
                  <c:v>5.4716242279003984</c:v>
                </c:pt>
                <c:pt idx="22">
                  <c:v>4.8096945872500587</c:v>
                </c:pt>
                <c:pt idx="23">
                  <c:v>3.4861891096645192</c:v>
                </c:pt>
                <c:pt idx="24">
                  <c:v>4.3802542091186076</c:v>
                </c:pt>
                <c:pt idx="25">
                  <c:v>5.4321423878262465</c:v>
                </c:pt>
                <c:pt idx="26">
                  <c:v>3.1080946384731134</c:v>
                </c:pt>
                <c:pt idx="27">
                  <c:v>3.954492776595893</c:v>
                </c:pt>
                <c:pt idx="28">
                  <c:v>5.2866370096003132</c:v>
                </c:pt>
                <c:pt idx="29">
                  <c:v>5.4557428914148627</c:v>
                </c:pt>
                <c:pt idx="30">
                  <c:v>7.7516811039724818</c:v>
                </c:pt>
                <c:pt idx="31">
                  <c:v>6.8380998868062761</c:v>
                </c:pt>
                <c:pt idx="32">
                  <c:v>4.9567789307176486</c:v>
                </c:pt>
                <c:pt idx="33">
                  <c:v>4.49798905829162</c:v>
                </c:pt>
                <c:pt idx="34">
                  <c:v>4.642656690754178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8-4EC7-879B-B2E32879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44544"/>
        <c:axId val="78046336"/>
      </c:scatterChart>
      <c:valAx>
        <c:axId val="780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46336"/>
        <c:crosses val="autoZero"/>
        <c:crossBetween val="midCat"/>
      </c:valAx>
      <c:valAx>
        <c:axId val="7804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4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39</xdr:row>
      <xdr:rowOff>142422</xdr:rowOff>
    </xdr:from>
    <xdr:to>
      <xdr:col>10</xdr:col>
      <xdr:colOff>635000</xdr:colOff>
      <xdr:row>53</xdr:row>
      <xdr:rowOff>29029</xdr:rowOff>
    </xdr:to>
    <xdr:graphicFrame macro="">
      <xdr:nvGraphicFramePr>
        <xdr:cNvPr id="2" name="차트 7">
          <a:extLst>
            <a:ext uri="{FF2B5EF4-FFF2-40B4-BE49-F238E27FC236}">
              <a16:creationId xmlns:a16="http://schemas.microsoft.com/office/drawing/2014/main" id="{9D1840DD-CEB1-4BDC-8D87-13E9434F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40</xdr:row>
      <xdr:rowOff>3629</xdr:rowOff>
    </xdr:from>
    <xdr:to>
      <xdr:col>19</xdr:col>
      <xdr:colOff>63500</xdr:colOff>
      <xdr:row>53</xdr:row>
      <xdr:rowOff>93436</xdr:rowOff>
    </xdr:to>
    <xdr:graphicFrame macro="">
      <xdr:nvGraphicFramePr>
        <xdr:cNvPr id="3" name="차트 9">
          <a:extLst>
            <a:ext uri="{FF2B5EF4-FFF2-40B4-BE49-F238E27FC236}">
              <a16:creationId xmlns:a16="http://schemas.microsoft.com/office/drawing/2014/main" id="{174871F2-B00F-4A2A-8E28-0ACD9AB0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39</xdr:row>
      <xdr:rowOff>193222</xdr:rowOff>
    </xdr:from>
    <xdr:to>
      <xdr:col>25</xdr:col>
      <xdr:colOff>605517</xdr:colOff>
      <xdr:row>53</xdr:row>
      <xdr:rowOff>78922</xdr:rowOff>
    </xdr:to>
    <xdr:graphicFrame macro="">
      <xdr:nvGraphicFramePr>
        <xdr:cNvPr id="4" name="차트 10">
          <a:extLst>
            <a:ext uri="{FF2B5EF4-FFF2-40B4-BE49-F238E27FC236}">
              <a16:creationId xmlns:a16="http://schemas.microsoft.com/office/drawing/2014/main" id="{FD06534F-783A-4318-9F44-E75B821E2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504265</xdr:colOff>
      <xdr:row>54</xdr:row>
      <xdr:rowOff>1120</xdr:rowOff>
    </xdr:from>
    <xdr:to>
      <xdr:col>11</xdr:col>
      <xdr:colOff>392206</xdr:colOff>
      <xdr:row>67</xdr:row>
      <xdr:rowOff>122144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53D63D-7129-49BD-A885-A2EF4C24D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eho/Documents/Hue/1.%20Master%20Course/Computer%20Science/3.%20Research/4.%20Data%20analysis/Sample_Hue%20Dinh_revise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CS"/>
      <sheetName val="Ion"/>
      <sheetName val="OC-EC"/>
      <sheetName val="BS-2015"/>
      <sheetName val="CS1-2015"/>
      <sheetName val="CS2-2015"/>
      <sheetName val="Sheet1"/>
      <sheetName val="BW-2015"/>
      <sheetName val="CW-2015"/>
      <sheetName val="BW"/>
      <sheetName val="CW"/>
      <sheetName val="Winter_OCEC"/>
      <sheetName val="Sheet3"/>
    </sheetNames>
    <sheetDataSet>
      <sheetData sheetId="0">
        <row r="4">
          <cell r="C4">
            <v>32.243486843382172</v>
          </cell>
          <cell r="H4">
            <v>3.5556553634254069</v>
          </cell>
          <cell r="T4">
            <v>8.7623037602614993</v>
          </cell>
          <cell r="W4">
            <v>29.450222597499824</v>
          </cell>
          <cell r="Y4">
            <v>0.16532426358958391</v>
          </cell>
          <cell r="Z4">
            <v>0.16801285283346457</v>
          </cell>
        </row>
        <row r="5">
          <cell r="C5">
            <v>14.552404163390126</v>
          </cell>
          <cell r="H5">
            <v>2.4855931198782444</v>
          </cell>
          <cell r="T5">
            <v>4.6329987291608505</v>
          </cell>
          <cell r="W5">
            <v>16.866360595573603</v>
          </cell>
          <cell r="Y5">
            <v>9.6285827952890285E-2</v>
          </cell>
          <cell r="Z5">
            <v>9.3577293329930616E-2</v>
          </cell>
        </row>
        <row r="6">
          <cell r="C6">
            <v>23.368312709890741</v>
          </cell>
          <cell r="H6">
            <v>2.9634398383392475</v>
          </cell>
          <cell r="T6">
            <v>6.2831439669729754</v>
          </cell>
          <cell r="W6">
            <v>24.392515331969133</v>
          </cell>
          <cell r="Y6">
            <v>0.14909553244360715</v>
          </cell>
          <cell r="Z6">
            <v>0.15404259017883623</v>
          </cell>
        </row>
        <row r="7">
          <cell r="C7">
            <v>25.750219370578311</v>
          </cell>
          <cell r="H7">
            <v>3.2144005143040828</v>
          </cell>
          <cell r="T7">
            <v>6.8674695810564677</v>
          </cell>
          <cell r="W7">
            <v>41.395474180548469</v>
          </cell>
          <cell r="Y7">
            <v>0.36520003289527259</v>
          </cell>
          <cell r="Z7">
            <v>0.38664768707815822</v>
          </cell>
        </row>
        <row r="8">
          <cell r="C8">
            <v>46.575856334883504</v>
          </cell>
          <cell r="H8">
            <v>2.8323155879320696</v>
          </cell>
          <cell r="T8">
            <v>6.0169885637390594</v>
          </cell>
          <cell r="W8">
            <v>44.057981071068461</v>
          </cell>
          <cell r="Y8">
            <v>0.40840148048714886</v>
          </cell>
          <cell r="Z8">
            <v>0.4638283215894814</v>
          </cell>
        </row>
        <row r="9">
          <cell r="C9">
            <v>44.912860959888491</v>
          </cell>
          <cell r="H9">
            <v>3.4488308463430903</v>
          </cell>
          <cell r="T9">
            <v>6.8853699777997504</v>
          </cell>
          <cell r="W9">
            <v>49.56186494480594</v>
          </cell>
          <cell r="Y9">
            <v>0.46441966283996927</v>
          </cell>
          <cell r="Z9">
            <v>0.5263678429034232</v>
          </cell>
        </row>
        <row r="10">
          <cell r="C10">
            <v>40.87062286436236</v>
          </cell>
          <cell r="H10">
            <v>3.7389883005035003</v>
          </cell>
          <cell r="T10">
            <v>7.4581667790889501</v>
          </cell>
          <cell r="W10">
            <v>38.499347123126405</v>
          </cell>
          <cell r="Y10">
            <v>0.3195710066130652</v>
          </cell>
          <cell r="Z10">
            <v>0.34196079707842847</v>
          </cell>
        </row>
        <row r="11">
          <cell r="C11">
            <v>38.842962340230841</v>
          </cell>
          <cell r="H11">
            <v>3.4646592023641207</v>
          </cell>
          <cell r="T11">
            <v>6.3662694485842035</v>
          </cell>
          <cell r="W11">
            <v>32.519263878125521</v>
          </cell>
          <cell r="Y11">
            <v>0.26424293977492097</v>
          </cell>
          <cell r="Z11">
            <v>0.28141308285790267</v>
          </cell>
        </row>
        <row r="12">
          <cell r="C12">
            <v>19.133218041081214</v>
          </cell>
          <cell r="H12">
            <v>2.4971067785674719</v>
          </cell>
          <cell r="T12">
            <v>5.6956547122433019</v>
          </cell>
          <cell r="W12">
            <v>17.316689417971311</v>
          </cell>
          <cell r="Y12">
            <v>6.1734405879263925E-2</v>
          </cell>
          <cell r="Z12">
            <v>8.2790975102394707E-2</v>
          </cell>
        </row>
        <row r="13">
          <cell r="C13">
            <v>25.718107818601627</v>
          </cell>
          <cell r="H13">
            <v>3.0337071520598116</v>
          </cell>
          <cell r="T13">
            <v>5.7462267486656131</v>
          </cell>
          <cell r="W13">
            <v>21.28049445720125</v>
          </cell>
          <cell r="Y13">
            <v>0.11701720242764409</v>
          </cell>
          <cell r="Z13">
            <v>0.13719668181634129</v>
          </cell>
        </row>
        <row r="14">
          <cell r="C14">
            <v>13.859038383022961</v>
          </cell>
          <cell r="H14">
            <v>2.3824380282489082</v>
          </cell>
          <cell r="T14">
            <v>3.9343460837887072</v>
          </cell>
          <cell r="W14">
            <v>13.936956182048521</v>
          </cell>
          <cell r="Y14">
            <v>8.128210682933644E-2</v>
          </cell>
          <cell r="Z14">
            <v>7.6534602861290199E-2</v>
          </cell>
        </row>
        <row r="15">
          <cell r="C15">
            <v>23.129073167615864</v>
          </cell>
          <cell r="H15">
            <v>3.1391967959939806</v>
          </cell>
          <cell r="T15">
            <v>4.8707959787901691</v>
          </cell>
          <cell r="W15">
            <v>22.237249035266597</v>
          </cell>
          <cell r="Y15">
            <v>0.16374179089703525</v>
          </cell>
          <cell r="Z15">
            <v>0.1641847606786388</v>
          </cell>
        </row>
        <row r="16">
          <cell r="C16">
            <v>53.543828347686095</v>
          </cell>
          <cell r="H16">
            <v>3.459820292863613</v>
          </cell>
          <cell r="T16">
            <v>6.2731903766116179</v>
          </cell>
          <cell r="W16">
            <v>58.851510488343465</v>
          </cell>
          <cell r="Y16">
            <v>0.59522084509421314</v>
          </cell>
          <cell r="Z16">
            <v>0.66546271683975</v>
          </cell>
        </row>
        <row r="17">
          <cell r="C17">
            <v>62.648341336866125</v>
          </cell>
          <cell r="H17">
            <v>4.2289222617091466</v>
          </cell>
          <cell r="T17">
            <v>8.2258131071114668</v>
          </cell>
          <cell r="W17">
            <v>60.236195634529402</v>
          </cell>
          <cell r="Y17">
            <v>0.57138940530304816</v>
          </cell>
          <cell r="Z17">
            <v>0.65893038425428296</v>
          </cell>
        </row>
        <row r="18">
          <cell r="C18">
            <v>21.672459276546416</v>
          </cell>
          <cell r="H18">
            <v>2.2658524703456555</v>
          </cell>
          <cell r="T18">
            <v>4.0512801235644877</v>
          </cell>
          <cell r="W18">
            <v>21.969817041476432</v>
          </cell>
          <cell r="Y18">
            <v>0.22259805087853121</v>
          </cell>
          <cell r="Z18">
            <v>0.17800247668080585</v>
          </cell>
        </row>
        <row r="19">
          <cell r="C19">
            <v>6.8148227571670237</v>
          </cell>
          <cell r="H19">
            <v>1.8125584773487631</v>
          </cell>
          <cell r="T19">
            <v>3.0902968689966981</v>
          </cell>
          <cell r="W19">
            <v>8.0147081528114441</v>
          </cell>
          <cell r="Y19">
            <v>4.7189787860571555E-3</v>
          </cell>
          <cell r="Z19">
            <v>2.8202311750334094E-2</v>
          </cell>
        </row>
        <row r="20">
          <cell r="C20">
            <v>10.559075010845422</v>
          </cell>
          <cell r="H20">
            <v>2.0040259221391254</v>
          </cell>
          <cell r="T20">
            <v>3.34853074520406</v>
          </cell>
          <cell r="W20">
            <v>10.44211132632052</v>
          </cell>
          <cell r="Y20">
            <v>4.8454761975966633E-2</v>
          </cell>
          <cell r="Z20">
            <v>4.3963698615883597E-2</v>
          </cell>
        </row>
        <row r="21">
          <cell r="C21">
            <v>22.446306864209706</v>
          </cell>
          <cell r="H21">
            <v>2.144417702294275</v>
          </cell>
          <cell r="T21">
            <v>3.5308981729561184</v>
          </cell>
          <cell r="W21">
            <v>21.481216699211366</v>
          </cell>
          <cell r="Y21">
            <v>0.18409854699848222</v>
          </cell>
          <cell r="Z21">
            <v>0.19454974234863548</v>
          </cell>
        </row>
        <row r="22">
          <cell r="C22">
            <v>27.349944982332893</v>
          </cell>
          <cell r="H22">
            <v>2.5040770696451204</v>
          </cell>
          <cell r="T22">
            <v>4.5922683607955594</v>
          </cell>
          <cell r="W22">
            <v>23.854077090491241</v>
          </cell>
          <cell r="Y22">
            <v>0.18308739198095403</v>
          </cell>
          <cell r="Z22">
            <v>0.20716936591205176</v>
          </cell>
        </row>
        <row r="23">
          <cell r="C23">
            <v>19.54560994880967</v>
          </cell>
          <cell r="H23">
            <v>2.791413252652486</v>
          </cell>
          <cell r="T23">
            <v>5.3959529550389522</v>
          </cell>
          <cell r="W23">
            <v>24.881634558467891</v>
          </cell>
          <cell r="Y23">
            <v>0.16918140366430887</v>
          </cell>
          <cell r="Z23">
            <v>0.20366769706012625</v>
          </cell>
        </row>
        <row r="24">
          <cell r="C24">
            <v>34.246575342464226</v>
          </cell>
          <cell r="H24">
            <v>3.3061356887990625</v>
          </cell>
          <cell r="T24">
            <v>7.1239015594979689</v>
          </cell>
          <cell r="W24">
            <v>26.091173122738734</v>
          </cell>
          <cell r="Y24">
            <v>0.14786054021484912</v>
          </cell>
          <cell r="Z24">
            <v>0.1727964821388745</v>
          </cell>
        </row>
        <row r="25">
          <cell r="C25">
            <v>29.333566249339508</v>
          </cell>
          <cell r="H25">
            <v>2.9891829736137829</v>
          </cell>
          <cell r="T25">
            <v>5.4716242279003984</v>
          </cell>
          <cell r="W25">
            <v>32.310459541472056</v>
          </cell>
          <cell r="Y25">
            <v>0.29217827705681676</v>
          </cell>
          <cell r="Z25">
            <v>0.30987491320111371</v>
          </cell>
        </row>
        <row r="26">
          <cell r="C26">
            <v>17.67865748888353</v>
          </cell>
          <cell r="H26">
            <v>2.3875814954732228</v>
          </cell>
          <cell r="T26">
            <v>4.8096945872500587</v>
          </cell>
          <cell r="W26">
            <v>18.405278836400608</v>
          </cell>
          <cell r="Y26">
            <v>0.12748572829472518</v>
          </cell>
          <cell r="Z26">
            <v>0.12412368727930931</v>
          </cell>
        </row>
        <row r="27">
          <cell r="C27">
            <v>18.338360779161505</v>
          </cell>
          <cell r="H27">
            <v>2.1459037852480476</v>
          </cell>
          <cell r="T27">
            <v>3.4861891096645192</v>
          </cell>
          <cell r="W27">
            <v>15.686946733366407</v>
          </cell>
          <cell r="Y27">
            <v>0.11239187663966532</v>
          </cell>
          <cell r="Z27">
            <v>0.12057916615285937</v>
          </cell>
        </row>
        <row r="28">
          <cell r="C28">
            <v>22.00391302568336</v>
          </cell>
          <cell r="H28">
            <v>2.5062942161564843</v>
          </cell>
          <cell r="T28">
            <v>4.3802542091186076</v>
          </cell>
          <cell r="W28">
            <v>20.377309916444204</v>
          </cell>
          <cell r="Y28">
            <v>0.14196694908419277</v>
          </cell>
          <cell r="Z28">
            <v>0.16174177504791018</v>
          </cell>
        </row>
        <row r="29">
          <cell r="C29">
            <v>22.951740252414471</v>
          </cell>
          <cell r="H29">
            <v>3.0630216708783218</v>
          </cell>
          <cell r="T29">
            <v>5.4321423878262465</v>
          </cell>
          <cell r="W29">
            <v>23.627204333924599</v>
          </cell>
          <cell r="Y29">
            <v>0.15022915849032703</v>
          </cell>
          <cell r="Z29">
            <v>0.18988085421094533</v>
          </cell>
        </row>
        <row r="30">
          <cell r="C30">
            <v>16.130025748432153</v>
          </cell>
          <cell r="H30">
            <v>2.350314354544921</v>
          </cell>
          <cell r="T30">
            <v>3.1080946384731134</v>
          </cell>
          <cell r="W30">
            <v>13.740138731903222</v>
          </cell>
          <cell r="Y30">
            <v>8.1707499787422422E-2</v>
          </cell>
          <cell r="Z30">
            <v>0.1150322296537401</v>
          </cell>
        </row>
        <row r="31">
          <cell r="C31">
            <v>12.717730566975934</v>
          </cell>
          <cell r="H31">
            <v>2.1741631052105337</v>
          </cell>
          <cell r="T31">
            <v>3.954492776595893</v>
          </cell>
          <cell r="W31">
            <v>12.076188983818918</v>
          </cell>
          <cell r="Y31">
            <v>4.1748700981990572E-2</v>
          </cell>
          <cell r="Z31">
            <v>6.5113991423942807E-2</v>
          </cell>
        </row>
        <row r="32">
          <cell r="C32">
            <v>9.4066751968913547</v>
          </cell>
          <cell r="H32">
            <v>2.4769264772008444</v>
          </cell>
          <cell r="T32">
            <v>5.2866370096003132</v>
          </cell>
          <cell r="W32">
            <v>16.562808923032367</v>
          </cell>
          <cell r="Y32">
            <v>5.3213106194183277E-2</v>
          </cell>
          <cell r="Z32">
            <v>8.9963445240885495E-2</v>
          </cell>
        </row>
        <row r="33">
          <cell r="C33">
            <v>9.3578089046560144</v>
          </cell>
          <cell r="H33">
            <v>2.8433071215958066</v>
          </cell>
          <cell r="T33">
            <v>5.4557428914148627</v>
          </cell>
          <cell r="W33">
            <v>12.608783085876762</v>
          </cell>
          <cell r="Y33">
            <v>7.9581884397834767E-3</v>
          </cell>
          <cell r="Z33">
            <v>2.4983617265959233E-2</v>
          </cell>
        </row>
        <row r="34">
          <cell r="C34">
            <v>16.943306187347936</v>
          </cell>
          <cell r="H34">
            <v>3.3152708233303612</v>
          </cell>
          <cell r="T34">
            <v>7.7516811039724818</v>
          </cell>
          <cell r="W34">
            <v>18.739471384258941</v>
          </cell>
          <cell r="Y34">
            <v>2.4735582781699371E-2</v>
          </cell>
          <cell r="Z34">
            <v>4.5556364194116919E-2</v>
          </cell>
        </row>
        <row r="35">
          <cell r="C35">
            <v>18.82336835620664</v>
          </cell>
          <cell r="H35">
            <v>3.3210252588054705</v>
          </cell>
          <cell r="T35">
            <v>6.8380998868062761</v>
          </cell>
          <cell r="W35">
            <v>19.885728267629005</v>
          </cell>
          <cell r="Y35">
            <v>7.3918981365678899E-2</v>
          </cell>
          <cell r="Z35">
            <v>8.8216582961312642E-2</v>
          </cell>
        </row>
        <row r="36">
          <cell r="C36">
            <v>19.909446706594956</v>
          </cell>
          <cell r="H36">
            <v>2.5480727991967269</v>
          </cell>
          <cell r="T36">
            <v>4.9567789307176486</v>
          </cell>
          <cell r="W36">
            <v>24.784918114022478</v>
          </cell>
          <cell r="Y36">
            <v>0.17129774539462875</v>
          </cell>
          <cell r="Z36">
            <v>0.21812358091545342</v>
          </cell>
        </row>
        <row r="37">
          <cell r="C37">
            <v>15.175572808829521</v>
          </cell>
          <cell r="H37">
            <v>2.6385526964861361</v>
          </cell>
          <cell r="T37">
            <v>4.49798905829162</v>
          </cell>
          <cell r="W37">
            <v>17.099997694389316</v>
          </cell>
          <cell r="Y37">
            <v>9.0163970330991924E-2</v>
          </cell>
          <cell r="Z37">
            <v>0.10367787782154797</v>
          </cell>
        </row>
        <row r="38">
          <cell r="C38">
            <v>11.301389179198443</v>
          </cell>
          <cell r="H38">
            <v>2.786984781072392</v>
          </cell>
          <cell r="T38">
            <v>4.642656690754178</v>
          </cell>
          <cell r="W38">
            <v>15.027449145490561</v>
          </cell>
          <cell r="Y38">
            <v>7.3555646386855689E-2</v>
          </cell>
          <cell r="Z38">
            <v>7.2570969630550389E-2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DDA6-F544-4384-8DC5-25B614D5ADFC}">
  <dimension ref="A1:AB36"/>
  <sheetViews>
    <sheetView workbookViewId="0">
      <selection activeCell="U1" sqref="U1"/>
    </sheetView>
  </sheetViews>
  <sheetFormatPr defaultRowHeight="15" x14ac:dyDescent="0.25"/>
  <sheetData>
    <row r="1" spans="1:28" ht="28.5" x14ac:dyDescent="0.25">
      <c r="A1" s="36" t="s">
        <v>0</v>
      </c>
      <c r="B1" s="36" t="s">
        <v>92</v>
      </c>
      <c r="C1" s="37" t="s">
        <v>93</v>
      </c>
      <c r="D1" s="3" t="s">
        <v>94</v>
      </c>
      <c r="E1" s="3" t="s">
        <v>98</v>
      </c>
      <c r="F1" s="3" t="s">
        <v>99</v>
      </c>
      <c r="G1" s="3" t="s">
        <v>100</v>
      </c>
      <c r="H1" s="3" t="s">
        <v>101</v>
      </c>
      <c r="I1" s="3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7" t="s">
        <v>74</v>
      </c>
      <c r="X1" s="37" t="s">
        <v>75</v>
      </c>
      <c r="Y1" s="37" t="s">
        <v>76</v>
      </c>
      <c r="Z1" s="37" t="s">
        <v>102</v>
      </c>
      <c r="AA1" s="37" t="s">
        <v>103</v>
      </c>
      <c r="AB1" s="37" t="s">
        <v>104</v>
      </c>
    </row>
    <row r="2" spans="1:28" x14ac:dyDescent="0.25">
      <c r="A2" s="38" t="s">
        <v>36</v>
      </c>
      <c r="B2" s="39">
        <v>23.73987</v>
      </c>
      <c r="C2" s="40">
        <v>18.779939963163741</v>
      </c>
      <c r="D2" s="41">
        <v>2.02</v>
      </c>
      <c r="E2" s="41">
        <v>2.2799999999999998</v>
      </c>
      <c r="F2" s="42">
        <v>259</v>
      </c>
      <c r="G2" s="41">
        <v>1.4140000000000001</v>
      </c>
      <c r="H2" s="41">
        <f>D2*30/B2</f>
        <v>2.5526677273295939</v>
      </c>
      <c r="I2" s="43">
        <v>1.5382160896416031</v>
      </c>
      <c r="J2" s="43">
        <v>2.4465822685633913</v>
      </c>
      <c r="K2" s="43">
        <v>0.13664164968047424</v>
      </c>
      <c r="L2" s="43">
        <v>0.43269739893268155</v>
      </c>
      <c r="M2" s="43">
        <v>3.653436181411273E-2</v>
      </c>
      <c r="N2" s="44">
        <v>0</v>
      </c>
      <c r="O2" s="43">
        <v>7.5544343755884091E-2</v>
      </c>
      <c r="P2" s="43">
        <v>2.0326792016973978</v>
      </c>
      <c r="Q2" s="43">
        <v>0.30468490349778654</v>
      </c>
      <c r="R2" s="43">
        <v>9.3559164393065331</v>
      </c>
      <c r="S2" s="44">
        <v>0</v>
      </c>
      <c r="T2" s="39">
        <v>6.4217355130419831</v>
      </c>
      <c r="U2" s="39">
        <v>1.5416466634099846</v>
      </c>
      <c r="V2" s="39">
        <f t="shared" ref="V2:V36" si="0">T2/U2</f>
        <v>4.1655041102853483</v>
      </c>
      <c r="W2" s="45">
        <f t="shared" ref="W2:W36" si="1">(T2*1.8)+U2+(SUM(I2:M2)+O2+P2+R2)</f>
        <v>29.155582340277633</v>
      </c>
      <c r="X2" s="39">
        <f t="shared" ref="X2:X36" si="2">(T2*1.6)+U2+((SUM(I2:M2)+O2+P2+R2)*1.6)</f>
        <v>37.504122289704483</v>
      </c>
      <c r="Y2" s="39">
        <f>I2/23+J2/18+K2/39.1+L2/20.04+M2/12.31</f>
        <v>0.23085441590599184</v>
      </c>
      <c r="Z2" s="39">
        <f>O2/35.45+P2/62.01+R2/48.05</f>
        <v>0.22962297316139943</v>
      </c>
      <c r="AA2" s="39">
        <f>G2/T2</f>
        <v>0.22018969749350309</v>
      </c>
      <c r="AB2" s="46">
        <f>S2/H2</f>
        <v>0</v>
      </c>
    </row>
    <row r="3" spans="1:28" x14ac:dyDescent="0.25">
      <c r="A3" s="38" t="s">
        <v>37</v>
      </c>
      <c r="B3" s="39">
        <v>23.990819999999999</v>
      </c>
      <c r="C3" s="40">
        <v>13.352329488251723</v>
      </c>
      <c r="D3" s="41">
        <v>1.17</v>
      </c>
      <c r="E3" s="41">
        <v>1.46</v>
      </c>
      <c r="F3" s="42">
        <v>285</v>
      </c>
      <c r="G3" s="41">
        <v>1.17</v>
      </c>
      <c r="H3" s="41">
        <f t="shared" ref="H3:H36" si="3">D3*30/B3</f>
        <v>1.4630596203047663</v>
      </c>
      <c r="I3" s="43">
        <v>0.93565163675105723</v>
      </c>
      <c r="J3" s="43">
        <v>0.65109341823247391</v>
      </c>
      <c r="K3" s="43">
        <v>8.7889242635307979E-2</v>
      </c>
      <c r="L3" s="43">
        <v>0.1392382586339275</v>
      </c>
      <c r="M3" s="44">
        <v>0</v>
      </c>
      <c r="N3" s="44">
        <v>0</v>
      </c>
      <c r="O3" s="43">
        <v>8.0009516139923534E-2</v>
      </c>
      <c r="P3" s="43">
        <v>0.73997554064429649</v>
      </c>
      <c r="Q3" s="43">
        <v>6.7948490297538813E-2</v>
      </c>
      <c r="R3" s="43">
        <v>3.1887797082384015</v>
      </c>
      <c r="S3" s="44">
        <v>0</v>
      </c>
      <c r="T3" s="39">
        <v>3.0467117419913121</v>
      </c>
      <c r="U3" s="39">
        <v>1.1921725341312552</v>
      </c>
      <c r="V3" s="39">
        <f t="shared" si="0"/>
        <v>2.5555963208055896</v>
      </c>
      <c r="W3" s="45">
        <f t="shared" si="1"/>
        <v>12.498890990991004</v>
      </c>
      <c r="X3" s="39">
        <f t="shared" si="2"/>
        <v>15.383131035357977</v>
      </c>
      <c r="Y3" s="39">
        <f t="shared" ref="Y3:Y36" si="4">I3/23+J3/18+K3/39.1+L3/20.04+M3/12.31</f>
        <v>8.6048186129085033E-2</v>
      </c>
      <c r="Z3" s="39">
        <f t="shared" ref="Z3:Z36" si="5">O3/35.45+P3/62.01+R3/48.05</f>
        <v>8.0553914325565773E-2</v>
      </c>
      <c r="AA3" s="39">
        <f t="shared" ref="AA3:AA36" si="6">G3/T3</f>
        <v>0.38402057663495764</v>
      </c>
      <c r="AB3" s="46">
        <f t="shared" ref="AB3:AB36" si="7">S3/H3</f>
        <v>0</v>
      </c>
    </row>
    <row r="4" spans="1:28" x14ac:dyDescent="0.25">
      <c r="A4" s="38" t="s">
        <v>38</v>
      </c>
      <c r="B4" s="39">
        <v>24.041010000000004</v>
      </c>
      <c r="C4" s="40">
        <v>14.634715152704857</v>
      </c>
      <c r="D4" s="41">
        <v>1.54</v>
      </c>
      <c r="E4" s="41">
        <v>1.82</v>
      </c>
      <c r="F4" s="42">
        <v>280</v>
      </c>
      <c r="G4" s="41">
        <v>1.54</v>
      </c>
      <c r="H4" s="41">
        <f t="shared" si="3"/>
        <v>1.9217162673282027</v>
      </c>
      <c r="I4" s="43">
        <v>0.82381106284636085</v>
      </c>
      <c r="J4" s="43">
        <v>1.3181370083869188</v>
      </c>
      <c r="K4" s="43">
        <v>5.241456161783551E-2</v>
      </c>
      <c r="L4" s="43">
        <v>0.33575128499177026</v>
      </c>
      <c r="M4" s="43">
        <v>2.0698381640372001E-3</v>
      </c>
      <c r="N4" s="44">
        <v>0</v>
      </c>
      <c r="O4" s="43">
        <v>0.10278066104543859</v>
      </c>
      <c r="P4" s="43">
        <v>2.9138185126165661</v>
      </c>
      <c r="Q4" s="43">
        <v>6.3969442215614E-2</v>
      </c>
      <c r="R4" s="43">
        <v>3.6737075522201437</v>
      </c>
      <c r="S4" s="44">
        <v>0</v>
      </c>
      <c r="T4" s="39">
        <v>4.1111593811574467</v>
      </c>
      <c r="U4" s="39">
        <v>1.666844684781829</v>
      </c>
      <c r="V4" s="39">
        <f t="shared" si="0"/>
        <v>2.4664321869290124</v>
      </c>
      <c r="W4" s="45">
        <f t="shared" si="1"/>
        <v>18.289422052754304</v>
      </c>
      <c r="X4" s="39">
        <f t="shared" si="2"/>
        <v>23.00068446565626</v>
      </c>
      <c r="Y4" s="39">
        <f t="shared" si="4"/>
        <v>0.12731043093088243</v>
      </c>
      <c r="Z4" s="39">
        <f t="shared" si="5"/>
        <v>0.12634473967049176</v>
      </c>
      <c r="AA4" s="39">
        <f t="shared" si="6"/>
        <v>0.37459019639526403</v>
      </c>
      <c r="AB4" s="46">
        <f t="shared" si="7"/>
        <v>0</v>
      </c>
    </row>
    <row r="5" spans="1:28" x14ac:dyDescent="0.25">
      <c r="A5" s="38" t="s">
        <v>39</v>
      </c>
      <c r="B5" s="39">
        <v>24.091200000000001</v>
      </c>
      <c r="C5" s="40">
        <v>25.327367116069833</v>
      </c>
      <c r="D5" s="41">
        <v>1.89</v>
      </c>
      <c r="E5" s="41">
        <v>2.16</v>
      </c>
      <c r="F5" s="42">
        <v>270</v>
      </c>
      <c r="G5" s="41">
        <v>1.89</v>
      </c>
      <c r="H5" s="41">
        <f t="shared" si="3"/>
        <v>2.3535564853556483</v>
      </c>
      <c r="I5" s="43">
        <v>1.4648025004981073</v>
      </c>
      <c r="J5" s="43">
        <v>3.091690949392309</v>
      </c>
      <c r="K5" s="43">
        <v>0.12138436441522217</v>
      </c>
      <c r="L5" s="43">
        <v>0.2683851364813708</v>
      </c>
      <c r="M5" s="44">
        <v>0</v>
      </c>
      <c r="N5" s="44">
        <v>0</v>
      </c>
      <c r="O5" s="43">
        <v>7.8906443016537153E-2</v>
      </c>
      <c r="P5" s="43">
        <v>2.8998655110579792</v>
      </c>
      <c r="Q5" s="43">
        <v>0.13561092847180703</v>
      </c>
      <c r="R5" s="43">
        <v>8.7994844590555878</v>
      </c>
      <c r="S5" s="44">
        <v>0</v>
      </c>
      <c r="T5" s="39">
        <v>5.0356372133393101</v>
      </c>
      <c r="U5" s="39">
        <v>1.743324295812861</v>
      </c>
      <c r="V5" s="39">
        <f t="shared" si="0"/>
        <v>2.8885258040824473</v>
      </c>
      <c r="W5" s="45">
        <f t="shared" si="1"/>
        <v>27.531990643740734</v>
      </c>
      <c r="X5" s="39">
        <f t="shared" si="2"/>
        <v>36.55957481942314</v>
      </c>
      <c r="Y5" s="39">
        <f t="shared" si="4"/>
        <v>0.25194460486688847</v>
      </c>
      <c r="Z5" s="39">
        <f t="shared" si="5"/>
        <v>0.23212216399413493</v>
      </c>
      <c r="AA5" s="39">
        <f t="shared" si="6"/>
        <v>0.37532489334089136</v>
      </c>
      <c r="AB5" s="46">
        <f t="shared" si="7"/>
        <v>0</v>
      </c>
    </row>
    <row r="6" spans="1:28" x14ac:dyDescent="0.25">
      <c r="A6" s="38" t="s">
        <v>40</v>
      </c>
      <c r="B6" s="39">
        <v>24.275230000000001</v>
      </c>
      <c r="C6" s="40">
        <v>34.740487869046227</v>
      </c>
      <c r="D6" s="41">
        <v>1.65</v>
      </c>
      <c r="E6" s="41">
        <v>1.91</v>
      </c>
      <c r="F6" s="42">
        <v>261</v>
      </c>
      <c r="G6" s="41">
        <v>1.65</v>
      </c>
      <c r="H6" s="41">
        <f t="shared" si="3"/>
        <v>2.0391155923136464</v>
      </c>
      <c r="I6" s="43">
        <v>1.3875069360825831</v>
      </c>
      <c r="J6" s="43">
        <v>5.5400811856365522</v>
      </c>
      <c r="K6" s="43">
        <v>0.28999498665924073</v>
      </c>
      <c r="L6" s="43">
        <v>0.52987963450809727</v>
      </c>
      <c r="M6" s="43">
        <v>3.0518145451145066E-2</v>
      </c>
      <c r="N6" s="43">
        <v>1.4198547243424679E-2</v>
      </c>
      <c r="O6" s="43">
        <v>8.8929291298166895E-3</v>
      </c>
      <c r="P6" s="43">
        <v>2.8741124182963458</v>
      </c>
      <c r="Q6" s="43">
        <v>0.14219803478689996</v>
      </c>
      <c r="R6" s="43">
        <v>19.846573647293969</v>
      </c>
      <c r="S6" s="44">
        <v>0</v>
      </c>
      <c r="T6" s="39">
        <v>4.0257527625484908</v>
      </c>
      <c r="U6" s="39">
        <v>1.7097246878932473</v>
      </c>
      <c r="V6" s="39">
        <f t="shared" si="0"/>
        <v>2.3546204784052653</v>
      </c>
      <c r="W6" s="45">
        <f t="shared" si="1"/>
        <v>39.463639543538285</v>
      </c>
      <c r="X6" s="39">
        <f t="shared" si="2"/>
        <v>56.963024920863241</v>
      </c>
      <c r="Y6" s="39">
        <f t="shared" si="4"/>
        <v>0.40444566219975459</v>
      </c>
      <c r="Z6" s="39">
        <f t="shared" si="5"/>
        <v>0.45964006888488718</v>
      </c>
      <c r="AA6" s="39">
        <f t="shared" si="6"/>
        <v>0.4098612352328046</v>
      </c>
      <c r="AB6" s="46">
        <f t="shared" si="7"/>
        <v>0</v>
      </c>
    </row>
    <row r="7" spans="1:28" x14ac:dyDescent="0.25">
      <c r="A7" s="38" t="s">
        <v>41</v>
      </c>
      <c r="B7" s="39">
        <v>23.873709999999999</v>
      </c>
      <c r="C7" s="47">
        <v>41.419340912380179</v>
      </c>
      <c r="D7" s="48">
        <v>2</v>
      </c>
      <c r="E7" s="48">
        <v>2.29</v>
      </c>
      <c r="F7" s="49">
        <v>290</v>
      </c>
      <c r="G7" s="41">
        <v>2</v>
      </c>
      <c r="H7" s="41">
        <f t="shared" si="3"/>
        <v>2.513224798324182</v>
      </c>
      <c r="I7" s="43">
        <v>0.90303308534785753</v>
      </c>
      <c r="J7" s="43">
        <v>5.9109683832131665</v>
      </c>
      <c r="K7" s="43">
        <v>0.60810301373351683</v>
      </c>
      <c r="L7" s="43">
        <v>0.53790424697292538</v>
      </c>
      <c r="M7" s="43">
        <v>0.10078370726627743</v>
      </c>
      <c r="N7" s="43">
        <v>2.0838403415304952E-2</v>
      </c>
      <c r="O7" s="43">
        <v>4.2664541874723287E-2</v>
      </c>
      <c r="P7" s="43">
        <v>2.5104954361932017</v>
      </c>
      <c r="Q7" s="43">
        <v>0.22354506274894007</v>
      </c>
      <c r="R7" s="43">
        <v>20.682254245360273</v>
      </c>
      <c r="S7" s="43">
        <v>0.16018608754148395</v>
      </c>
      <c r="T7" s="39">
        <v>5.3510740246907575</v>
      </c>
      <c r="U7" s="39">
        <v>2.0953819601262977</v>
      </c>
      <c r="V7" s="39">
        <f t="shared" si="0"/>
        <v>2.5537463462595742</v>
      </c>
      <c r="W7" s="45">
        <f t="shared" si="1"/>
        <v>43.023521864531602</v>
      </c>
      <c r="X7" s="39">
        <f t="shared" si="2"/>
        <v>60.731031055570618</v>
      </c>
      <c r="Y7" s="39">
        <f t="shared" si="4"/>
        <v>0.41823061762092661</v>
      </c>
      <c r="Z7" s="39">
        <f t="shared" si="5"/>
        <v>0.47212077533617558</v>
      </c>
      <c r="AA7" s="39">
        <f t="shared" si="6"/>
        <v>0.37375674318308116</v>
      </c>
      <c r="AB7" s="46">
        <f t="shared" si="7"/>
        <v>6.3737269999999999E-2</v>
      </c>
    </row>
    <row r="8" spans="1:28" x14ac:dyDescent="0.25">
      <c r="A8" s="38" t="s">
        <v>42</v>
      </c>
      <c r="B8" s="39">
        <v>24.241769999999999</v>
      </c>
      <c r="C8" s="47">
        <v>32.67775689096338</v>
      </c>
      <c r="D8" s="48">
        <v>2.0299999999999998</v>
      </c>
      <c r="E8" s="48">
        <v>2.29</v>
      </c>
      <c r="F8" s="49">
        <v>259</v>
      </c>
      <c r="G8" s="41">
        <v>2.0299999999999998</v>
      </c>
      <c r="H8" s="41">
        <f t="shared" si="3"/>
        <v>2.5121927978031304</v>
      </c>
      <c r="I8" s="43">
        <v>0.38807191059068696</v>
      </c>
      <c r="J8" s="43">
        <v>3.4687708447031715</v>
      </c>
      <c r="K8" s="43">
        <v>0.16500589684664119</v>
      </c>
      <c r="L8" s="43">
        <v>0.29975162704703495</v>
      </c>
      <c r="M8" s="44">
        <v>0</v>
      </c>
      <c r="N8" s="43">
        <v>4.5450889105869757E-3</v>
      </c>
      <c r="O8" s="43">
        <v>5.0963234120280825E-3</v>
      </c>
      <c r="P8" s="43">
        <v>1.3578315444788067</v>
      </c>
      <c r="Q8" s="43">
        <v>0.11233956926412551</v>
      </c>
      <c r="R8" s="43">
        <v>10.607960557335543</v>
      </c>
      <c r="S8" s="44">
        <v>0</v>
      </c>
      <c r="T8" s="39">
        <v>6.1381135954181554</v>
      </c>
      <c r="U8" s="39">
        <v>1.5789325216470085</v>
      </c>
      <c r="V8" s="39">
        <f t="shared" si="0"/>
        <v>3.8875084978396646</v>
      </c>
      <c r="W8" s="45">
        <f t="shared" si="1"/>
        <v>28.9200256978136</v>
      </c>
      <c r="X8" s="39">
        <f t="shared" si="2"/>
        <v>37.467896201378323</v>
      </c>
      <c r="Y8" s="39">
        <f t="shared" si="4"/>
        <v>0.228759948821119</v>
      </c>
      <c r="Z8" s="39">
        <f t="shared" si="5"/>
        <v>0.24280994824789992</v>
      </c>
      <c r="AA8" s="39">
        <f t="shared" si="6"/>
        <v>0.33072050043441842</v>
      </c>
      <c r="AB8" s="46">
        <f t="shared" si="7"/>
        <v>0</v>
      </c>
    </row>
    <row r="9" spans="1:28" x14ac:dyDescent="0.25">
      <c r="A9" s="35" t="s">
        <v>43</v>
      </c>
      <c r="B9" s="16">
        <v>23.9239</v>
      </c>
      <c r="C9" s="30">
        <v>33.188568753421862</v>
      </c>
      <c r="D9" s="11">
        <v>2.0499999999999998</v>
      </c>
      <c r="E9" s="11">
        <v>2.33</v>
      </c>
      <c r="F9" s="50">
        <v>284</v>
      </c>
      <c r="G9" s="11">
        <v>2.0499999999999998</v>
      </c>
      <c r="H9" s="11">
        <f t="shared" si="3"/>
        <v>2.5706511062159594</v>
      </c>
      <c r="I9" s="14">
        <v>0.48064278817416894</v>
      </c>
      <c r="J9" s="14">
        <v>4.3781467486488408</v>
      </c>
      <c r="K9" s="14">
        <v>0.14794473309117662</v>
      </c>
      <c r="L9" s="14">
        <v>0.47739122801884304</v>
      </c>
      <c r="M9" s="14">
        <v>5.9612772165073486E-3</v>
      </c>
      <c r="N9" s="14">
        <v>5.2419964972266198E-3</v>
      </c>
      <c r="O9" s="14">
        <v>2.7277906194224183E-2</v>
      </c>
      <c r="P9" s="14">
        <v>2.6809859596470473</v>
      </c>
      <c r="Q9" s="14">
        <v>0.30258193689156021</v>
      </c>
      <c r="R9" s="14">
        <v>11.612142669046436</v>
      </c>
      <c r="S9" s="14">
        <v>0.17219292005066064</v>
      </c>
      <c r="T9" s="16">
        <v>5.2392902158092962</v>
      </c>
      <c r="U9" s="16">
        <v>1.3924008917980262</v>
      </c>
      <c r="V9" s="16">
        <f t="shared" si="0"/>
        <v>3.7627742460317801</v>
      </c>
      <c r="W9" s="17">
        <f t="shared" si="1"/>
        <v>30.633616590292004</v>
      </c>
      <c r="X9" s="16">
        <f t="shared" si="2"/>
        <v>41.472054533152495</v>
      </c>
      <c r="Y9" s="16">
        <f t="shared" si="4"/>
        <v>0.2922178207590716</v>
      </c>
      <c r="Z9" s="16">
        <f t="shared" si="5"/>
        <v>0.28567211271520898</v>
      </c>
      <c r="AA9" s="16">
        <f t="shared" si="6"/>
        <v>0.39127437411545313</v>
      </c>
      <c r="AB9" s="46">
        <f t="shared" si="7"/>
        <v>6.6984165853658545E-2</v>
      </c>
    </row>
    <row r="10" spans="1:28" x14ac:dyDescent="0.25">
      <c r="A10" s="35" t="s">
        <v>44</v>
      </c>
      <c r="B10" s="16">
        <v>24.007549999999998</v>
      </c>
      <c r="C10" s="30">
        <v>14.502382236698434</v>
      </c>
      <c r="D10" s="11">
        <v>1.54</v>
      </c>
      <c r="E10" s="11">
        <v>1.86</v>
      </c>
      <c r="F10" s="50">
        <v>319</v>
      </c>
      <c r="G10" s="11">
        <v>1.54</v>
      </c>
      <c r="H10" s="11">
        <f t="shared" si="3"/>
        <v>1.92439461752657</v>
      </c>
      <c r="I10" s="14">
        <v>1.2268328088455507</v>
      </c>
      <c r="J10" s="14">
        <v>0.96198425078777317</v>
      </c>
      <c r="K10" s="14">
        <v>9.1996684376373247E-2</v>
      </c>
      <c r="L10" s="14">
        <v>0.10953179312341324</v>
      </c>
      <c r="M10" s="18">
        <v>0</v>
      </c>
      <c r="N10" s="18">
        <v>0</v>
      </c>
      <c r="O10" s="14">
        <v>3.5381906941774573E-2</v>
      </c>
      <c r="P10" s="14">
        <v>0.58657422352551591</v>
      </c>
      <c r="Q10" s="14">
        <v>0.15925115224169054</v>
      </c>
      <c r="R10" s="14">
        <v>4.2463991535995973</v>
      </c>
      <c r="S10" s="18">
        <v>0</v>
      </c>
      <c r="T10" s="16">
        <v>3.795123194744987</v>
      </c>
      <c r="U10" s="16">
        <v>1.2973078367133173</v>
      </c>
      <c r="V10" s="16">
        <f t="shared" si="0"/>
        <v>2.9253836964091691</v>
      </c>
      <c r="W10" s="17">
        <f t="shared" si="1"/>
        <v>15.387230408454293</v>
      </c>
      <c r="X10" s="16">
        <f t="shared" si="2"/>
        <v>18.983426262225294</v>
      </c>
      <c r="Y10" s="16">
        <f t="shared" si="4"/>
        <v>0.11460264111194195</v>
      </c>
      <c r="Z10" s="16">
        <f t="shared" si="5"/>
        <v>9.8832020218350081E-2</v>
      </c>
      <c r="AA10" s="16">
        <f t="shared" si="6"/>
        <v>0.40578392873580488</v>
      </c>
      <c r="AB10" s="46">
        <f t="shared" si="7"/>
        <v>0</v>
      </c>
    </row>
    <row r="11" spans="1:28" x14ac:dyDescent="0.25">
      <c r="A11" s="35" t="s">
        <v>45</v>
      </c>
      <c r="B11" s="16">
        <v>24.074470000000002</v>
      </c>
      <c r="C11" s="30">
        <v>17.674324709951883</v>
      </c>
      <c r="D11" s="11">
        <v>1.49</v>
      </c>
      <c r="E11" s="11">
        <v>1.77</v>
      </c>
      <c r="F11" s="50">
        <v>284</v>
      </c>
      <c r="G11" s="11">
        <v>1.49</v>
      </c>
      <c r="H11" s="11">
        <f t="shared" si="3"/>
        <v>1.8567386945590079</v>
      </c>
      <c r="I11" s="14">
        <v>2.470054377105706</v>
      </c>
      <c r="J11" s="14">
        <v>1.7581464929446009</v>
      </c>
      <c r="K11" s="14">
        <v>0.10000905523569156</v>
      </c>
      <c r="L11" s="14">
        <v>0.27051810486378308</v>
      </c>
      <c r="M11" s="14">
        <v>3.9073757386974689E-3</v>
      </c>
      <c r="N11" s="18">
        <v>0</v>
      </c>
      <c r="O11" s="14">
        <v>6.7588939652669391E-2</v>
      </c>
      <c r="P11" s="14">
        <v>1.0204561097295182</v>
      </c>
      <c r="Q11" s="14">
        <v>0.2404688452123763</v>
      </c>
      <c r="R11" s="14">
        <v>9.1927357071619848</v>
      </c>
      <c r="S11" s="18">
        <v>0</v>
      </c>
      <c r="T11" s="16">
        <v>4.0742039718423708</v>
      </c>
      <c r="U11" s="16">
        <v>1.318360694764487</v>
      </c>
      <c r="V11" s="16">
        <f t="shared" si="0"/>
        <v>3.0903560672143597</v>
      </c>
      <c r="W11" s="17">
        <f t="shared" si="1"/>
        <v>23.535344006513405</v>
      </c>
      <c r="X11" s="16">
        <f t="shared" si="2"/>
        <v>31.650552909604528</v>
      </c>
      <c r="Y11" s="16">
        <f t="shared" si="4"/>
        <v>0.22144257227397465</v>
      </c>
      <c r="Z11" s="16">
        <f t="shared" si="5"/>
        <v>0.20967895410250473</v>
      </c>
      <c r="AA11" s="16">
        <f t="shared" si="6"/>
        <v>0.36571561225154275</v>
      </c>
      <c r="AB11" s="46">
        <f t="shared" si="7"/>
        <v>0</v>
      </c>
    </row>
    <row r="12" spans="1:28" x14ac:dyDescent="0.25">
      <c r="A12" s="35" t="s">
        <v>46</v>
      </c>
      <c r="B12" s="16">
        <v>24.22504</v>
      </c>
      <c r="C12" s="30">
        <v>10.079102724563361</v>
      </c>
      <c r="D12" s="11">
        <v>1.1399999999999999</v>
      </c>
      <c r="E12" s="11">
        <v>1.46</v>
      </c>
      <c r="F12" s="50">
        <v>315</v>
      </c>
      <c r="G12" s="11">
        <v>1.1399999999999999</v>
      </c>
      <c r="H12" s="11">
        <f t="shared" si="3"/>
        <v>1.4117623747989683</v>
      </c>
      <c r="I12" s="14">
        <v>0.25449122065433116</v>
      </c>
      <c r="J12" s="14">
        <v>0.62091971777961985</v>
      </c>
      <c r="K12" s="14">
        <v>9.8066091944533432E-2</v>
      </c>
      <c r="L12" s="14">
        <v>0.31341124720537095</v>
      </c>
      <c r="M12" s="18">
        <v>0</v>
      </c>
      <c r="N12" s="14">
        <v>9.5156499225594587E-3</v>
      </c>
      <c r="O12" s="14">
        <v>5.3243169051526852E-2</v>
      </c>
      <c r="P12" s="14">
        <v>0.90717373428485559</v>
      </c>
      <c r="Q12" s="14">
        <v>0.17244429730559779</v>
      </c>
      <c r="R12" s="14">
        <v>2.2685262851991159</v>
      </c>
      <c r="S12" s="18">
        <v>0</v>
      </c>
      <c r="T12" s="16">
        <v>2.7603789242040464</v>
      </c>
      <c r="U12" s="16">
        <v>1.144105727597841</v>
      </c>
      <c r="V12" s="16">
        <f t="shared" si="0"/>
        <v>2.4126956605660257</v>
      </c>
      <c r="W12" s="17">
        <f t="shared" si="1"/>
        <v>10.628619257284477</v>
      </c>
      <c r="X12" s="16">
        <f t="shared" si="2"/>
        <v>12.786042352115281</v>
      </c>
      <c r="Y12" s="16">
        <f t="shared" si="4"/>
        <v>6.3707743542906647E-2</v>
      </c>
      <c r="Z12" s="16">
        <f t="shared" si="5"/>
        <v>6.3343183126533767E-2</v>
      </c>
      <c r="AA12" s="16">
        <f t="shared" si="6"/>
        <v>0.41298677873680628</v>
      </c>
      <c r="AB12" s="46">
        <f t="shared" si="7"/>
        <v>0</v>
      </c>
    </row>
    <row r="13" spans="1:28" x14ac:dyDescent="0.25">
      <c r="A13" s="35" t="s">
        <v>47</v>
      </c>
      <c r="B13" s="16">
        <v>24.593100000000003</v>
      </c>
      <c r="C13" s="30">
        <v>20.21569735684529</v>
      </c>
      <c r="D13" s="11">
        <v>1.54</v>
      </c>
      <c r="E13" s="11">
        <v>1.86</v>
      </c>
      <c r="F13" s="50">
        <v>318</v>
      </c>
      <c r="G13" s="11">
        <v>1.54</v>
      </c>
      <c r="H13" s="11">
        <f t="shared" si="3"/>
        <v>1.8785756980616513</v>
      </c>
      <c r="I13" s="14">
        <v>0.63689205508862223</v>
      </c>
      <c r="J13" s="14">
        <v>2.1912261975920075</v>
      </c>
      <c r="K13" s="14">
        <v>9.522853971235834E-2</v>
      </c>
      <c r="L13" s="14">
        <v>0.34360369371896987</v>
      </c>
      <c r="M13" s="18">
        <v>0</v>
      </c>
      <c r="N13" s="18">
        <v>0</v>
      </c>
      <c r="O13" s="14">
        <v>4.7525318077021594E-2</v>
      </c>
      <c r="P13" s="14">
        <v>2.9220488673652358</v>
      </c>
      <c r="Q13" s="14">
        <v>0.2997499298583749</v>
      </c>
      <c r="R13" s="14">
        <v>5.2388450419019961</v>
      </c>
      <c r="S13" s="14">
        <v>0.1700141991046269</v>
      </c>
      <c r="T13" s="16">
        <v>4.3833189160374246</v>
      </c>
      <c r="U13" s="16">
        <v>1.6587942453487681</v>
      </c>
      <c r="V13" s="16">
        <f t="shared" si="0"/>
        <v>2.6424729458329019</v>
      </c>
      <c r="W13" s="17">
        <f t="shared" si="1"/>
        <v>21.024138007672342</v>
      </c>
      <c r="X13" s="16">
        <f t="shared" si="2"/>
        <v>27.032696052538586</v>
      </c>
      <c r="Y13" s="16">
        <f t="shared" si="4"/>
        <v>0.16900715309676909</v>
      </c>
      <c r="Z13" s="16">
        <f t="shared" si="5"/>
        <v>0.15749188277834836</v>
      </c>
      <c r="AA13" s="16">
        <f t="shared" si="6"/>
        <v>0.35133195405096818</v>
      </c>
      <c r="AB13" s="46">
        <f t="shared" si="7"/>
        <v>9.0501649350649346E-2</v>
      </c>
    </row>
    <row r="14" spans="1:28" x14ac:dyDescent="0.25">
      <c r="A14" s="35" t="s">
        <v>48</v>
      </c>
      <c r="B14" s="16">
        <v>23.221240000000002</v>
      </c>
      <c r="C14" s="31">
        <v>53.894624059696589</v>
      </c>
      <c r="D14" s="32">
        <v>1.96</v>
      </c>
      <c r="E14" s="32">
        <v>2.2799999999999998</v>
      </c>
      <c r="F14" s="51">
        <v>320</v>
      </c>
      <c r="G14" s="11">
        <v>1.96</v>
      </c>
      <c r="H14" s="11">
        <f t="shared" si="3"/>
        <v>2.5321645183461343</v>
      </c>
      <c r="I14" s="14">
        <v>0.79620425093578118</v>
      </c>
      <c r="J14" s="14">
        <v>11.082717589586085</v>
      </c>
      <c r="K14" s="14">
        <v>0.41990716258046518</v>
      </c>
      <c r="L14" s="14">
        <v>0.69666693079267072</v>
      </c>
      <c r="M14" s="14">
        <v>0.13993141623789254</v>
      </c>
      <c r="N14" s="14">
        <v>4.2745520911028005E-2</v>
      </c>
      <c r="O14" s="14">
        <v>0.30378614148081667</v>
      </c>
      <c r="P14" s="14">
        <v>10.340440045406705</v>
      </c>
      <c r="Q14" s="14">
        <v>0.47378606827197844</v>
      </c>
      <c r="R14" s="14">
        <v>24.400296452730345</v>
      </c>
      <c r="S14" s="14">
        <v>0.2000533218725615</v>
      </c>
      <c r="T14" s="16">
        <v>4.8316846462118299</v>
      </c>
      <c r="U14" s="16">
        <v>2.1049454006455637</v>
      </c>
      <c r="V14" s="16">
        <f t="shared" si="0"/>
        <v>2.2953966619419228</v>
      </c>
      <c r="W14" s="17">
        <f t="shared" si="1"/>
        <v>58.981927753577622</v>
      </c>
      <c r="X14" s="16">
        <f t="shared" si="2"/>
        <v>86.92356081818572</v>
      </c>
      <c r="Y14" s="16">
        <f t="shared" si="4"/>
        <v>0.70719453760652995</v>
      </c>
      <c r="Z14" s="16">
        <f t="shared" si="5"/>
        <v>0.68313436101574343</v>
      </c>
      <c r="AA14" s="16">
        <f t="shared" si="6"/>
        <v>0.405655613624679</v>
      </c>
      <c r="AB14" s="46">
        <f t="shared" si="7"/>
        <v>7.900486734693879E-2</v>
      </c>
    </row>
    <row r="15" spans="1:28" x14ac:dyDescent="0.25">
      <c r="A15" s="35" t="s">
        <v>49</v>
      </c>
      <c r="B15" s="16">
        <v>24.057740000000003</v>
      </c>
      <c r="C15" s="31">
        <v>57.770735461157706</v>
      </c>
      <c r="D15" s="32">
        <v>2.16</v>
      </c>
      <c r="E15" s="32">
        <v>2.46</v>
      </c>
      <c r="F15" s="51">
        <v>297</v>
      </c>
      <c r="G15" s="11">
        <v>2.16</v>
      </c>
      <c r="H15" s="11">
        <f t="shared" si="3"/>
        <v>2.6935198401844898</v>
      </c>
      <c r="I15" s="14">
        <v>0.47150937702377671</v>
      </c>
      <c r="J15" s="14">
        <v>7.6992412836783499</v>
      </c>
      <c r="K15" s="14">
        <v>0.3003916826767602</v>
      </c>
      <c r="L15" s="14">
        <v>0.60445079213591968</v>
      </c>
      <c r="M15" s="14">
        <v>2.3666686895776584E-2</v>
      </c>
      <c r="N15" s="14">
        <v>3.1494728931312742E-2</v>
      </c>
      <c r="O15" s="14">
        <v>6.1770926944924989E-2</v>
      </c>
      <c r="P15" s="14">
        <v>2.1786684867323363</v>
      </c>
      <c r="Q15" s="14">
        <v>0.25379191894167941</v>
      </c>
      <c r="R15" s="14">
        <v>24.560957928716498</v>
      </c>
      <c r="S15" s="14">
        <v>0.19390043287524097</v>
      </c>
      <c r="T15" s="16">
        <v>6.8402491977218132</v>
      </c>
      <c r="U15" s="16">
        <v>2.5832530418604072</v>
      </c>
      <c r="V15" s="16">
        <f t="shared" si="0"/>
        <v>2.6479206980031669</v>
      </c>
      <c r="W15" s="17">
        <f t="shared" si="1"/>
        <v>50.796358762564012</v>
      </c>
      <c r="X15" s="16">
        <f t="shared" si="2"/>
        <v>70.96870322190226</v>
      </c>
      <c r="Y15" s="16">
        <f t="shared" si="4"/>
        <v>0.48800345930570049</v>
      </c>
      <c r="Z15" s="16">
        <f t="shared" si="5"/>
        <v>0.54803079906609742</v>
      </c>
      <c r="AA15" s="16">
        <f t="shared" si="6"/>
        <v>0.31577796913004302</v>
      </c>
      <c r="AB15" s="46">
        <f t="shared" si="7"/>
        <v>7.1987749999999989E-2</v>
      </c>
    </row>
    <row r="16" spans="1:28" x14ac:dyDescent="0.25">
      <c r="A16" s="38" t="s">
        <v>50</v>
      </c>
      <c r="B16" s="39">
        <v>24.275230000000001</v>
      </c>
      <c r="C16" s="40">
        <v>17.940097786921292</v>
      </c>
      <c r="D16" s="41">
        <v>1.25</v>
      </c>
      <c r="E16" s="41">
        <v>1.56</v>
      </c>
      <c r="F16" s="42">
        <v>313</v>
      </c>
      <c r="G16" s="41">
        <v>1.25</v>
      </c>
      <c r="H16" s="41">
        <f t="shared" si="3"/>
        <v>1.5447845396315503</v>
      </c>
      <c r="I16" s="43">
        <v>1.7422636160398892</v>
      </c>
      <c r="J16" s="43">
        <v>2.098721412732238</v>
      </c>
      <c r="K16" s="43">
        <v>0.12318297293166737</v>
      </c>
      <c r="L16" s="43">
        <v>0.19543625333313014</v>
      </c>
      <c r="M16" s="44">
        <v>0</v>
      </c>
      <c r="N16" s="43">
        <v>2.9950282654376435E-3</v>
      </c>
      <c r="O16" s="43">
        <v>3.5646743614787584E-2</v>
      </c>
      <c r="P16" s="43">
        <v>1.3017689224777684</v>
      </c>
      <c r="Q16" s="44">
        <v>0</v>
      </c>
      <c r="R16" s="43">
        <v>12.340403777842683</v>
      </c>
      <c r="S16" s="43">
        <v>0.17410653575681881</v>
      </c>
      <c r="T16" s="39">
        <v>2.9936807409857704</v>
      </c>
      <c r="U16" s="39">
        <v>1.2193948496177709</v>
      </c>
      <c r="V16" s="39">
        <f t="shared" si="0"/>
        <v>2.4550544410812982</v>
      </c>
      <c r="W16" s="45">
        <f t="shared" si="1"/>
        <v>24.445443882364323</v>
      </c>
      <c r="X16" s="39">
        <f t="shared" si="2"/>
        <v>34.549161953550467</v>
      </c>
      <c r="Y16" s="39">
        <f t="shared" si="4"/>
        <v>0.20524899375874114</v>
      </c>
      <c r="Z16" s="39">
        <f t="shared" si="5"/>
        <v>0.27882265702648534</v>
      </c>
      <c r="AA16" s="39">
        <f t="shared" si="6"/>
        <v>0.41754619418381778</v>
      </c>
      <c r="AB16" s="46">
        <f t="shared" si="7"/>
        <v>0.11270603200000003</v>
      </c>
    </row>
    <row r="17" spans="1:28" x14ac:dyDescent="0.25">
      <c r="A17" s="38" t="s">
        <v>51</v>
      </c>
      <c r="B17" s="39">
        <v>23.840250000000001</v>
      </c>
      <c r="C17" s="40">
        <v>4.8167839403253652</v>
      </c>
      <c r="D17" s="41">
        <v>0.80100000000000005</v>
      </c>
      <c r="E17" s="41">
        <v>1.19</v>
      </c>
      <c r="F17" s="42">
        <v>384</v>
      </c>
      <c r="G17" s="41">
        <v>0.80100000000000005</v>
      </c>
      <c r="H17" s="41">
        <f t="shared" si="3"/>
        <v>1.0079592286154717</v>
      </c>
      <c r="I17" s="43">
        <v>0.3265800484474784</v>
      </c>
      <c r="J17" s="43">
        <v>0.12805549438449679</v>
      </c>
      <c r="K17" s="43">
        <v>4.9372636612451622E-2</v>
      </c>
      <c r="L17" s="43">
        <v>2.6175480542360068E-2</v>
      </c>
      <c r="M17" s="44">
        <v>0</v>
      </c>
      <c r="N17" s="44">
        <v>0</v>
      </c>
      <c r="O17" s="43">
        <v>3.3517639286500769E-2</v>
      </c>
      <c r="P17" s="43">
        <v>0.52237833076414875</v>
      </c>
      <c r="Q17" s="43">
        <v>0.26805046088023388</v>
      </c>
      <c r="R17" s="43">
        <v>1.0996168244879982</v>
      </c>
      <c r="S17" s="43">
        <v>3.0105187655330795E-2</v>
      </c>
      <c r="T17" s="39">
        <v>1.9659143219555166</v>
      </c>
      <c r="U17" s="39">
        <v>0.95452254381924695</v>
      </c>
      <c r="V17" s="39">
        <f t="shared" si="0"/>
        <v>2.0595787230854463</v>
      </c>
      <c r="W17" s="45">
        <f t="shared" si="1"/>
        <v>6.6788647778646117</v>
      </c>
      <c r="X17" s="39">
        <f t="shared" si="2"/>
        <v>7.5970997861887684</v>
      </c>
      <c r="Y17" s="39">
        <f t="shared" si="4"/>
        <v>2.3882215656468177E-2</v>
      </c>
      <c r="Z17" s="39">
        <f t="shared" si="5"/>
        <v>3.2254434215042274E-2</v>
      </c>
      <c r="AA17" s="39">
        <f t="shared" si="6"/>
        <v>0.4074440025459688</v>
      </c>
      <c r="AB17" s="46">
        <f t="shared" si="7"/>
        <v>2.9867465667915108E-2</v>
      </c>
    </row>
    <row r="18" spans="1:28" x14ac:dyDescent="0.25">
      <c r="A18" s="38" t="s">
        <v>52</v>
      </c>
      <c r="B18" s="39">
        <v>24.007549999999998</v>
      </c>
      <c r="C18" s="40">
        <v>5.4357899910655441</v>
      </c>
      <c r="D18" s="41">
        <v>0.94499999999999995</v>
      </c>
      <c r="E18" s="41">
        <v>1.35</v>
      </c>
      <c r="F18" s="42">
        <v>410</v>
      </c>
      <c r="G18" s="41">
        <v>0.94499999999999995</v>
      </c>
      <c r="H18" s="41">
        <f t="shared" si="3"/>
        <v>1.1808785153003951</v>
      </c>
      <c r="I18" s="43">
        <v>0.62680906631455524</v>
      </c>
      <c r="J18" s="43">
        <v>0.23158277291935248</v>
      </c>
      <c r="K18" s="43">
        <v>3.0538768012562709E-2</v>
      </c>
      <c r="L18" s="43">
        <v>0.16926175307351232</v>
      </c>
      <c r="M18" s="44">
        <v>0</v>
      </c>
      <c r="N18" s="44">
        <v>0</v>
      </c>
      <c r="O18" s="43">
        <v>4.6334461450668642E-2</v>
      </c>
      <c r="P18" s="43">
        <v>0.56947835160189186</v>
      </c>
      <c r="Q18" s="43">
        <v>0.29875851555031635</v>
      </c>
      <c r="R18" s="43">
        <v>1.8914649766427645</v>
      </c>
      <c r="S18" s="43">
        <v>4.5395269404833058E-2</v>
      </c>
      <c r="T18" s="39">
        <v>2.1187605629895598</v>
      </c>
      <c r="U18" s="39">
        <v>0.86007639493770938</v>
      </c>
      <c r="V18" s="39">
        <f t="shared" si="0"/>
        <v>2.463456241166821</v>
      </c>
      <c r="W18" s="45">
        <f t="shared" si="1"/>
        <v>8.2393155583342246</v>
      </c>
      <c r="X18" s="39">
        <f t="shared" si="2"/>
        <v>9.9548455357454984</v>
      </c>
      <c r="Y18" s="39">
        <f t="shared" si="4"/>
        <v>4.9345515630580698E-2</v>
      </c>
      <c r="Z18" s="39">
        <f t="shared" si="5"/>
        <v>4.9855206106132526E-2</v>
      </c>
      <c r="AA18" s="39">
        <f t="shared" si="6"/>
        <v>0.44601547551300935</v>
      </c>
      <c r="AB18" s="46">
        <f t="shared" si="7"/>
        <v>3.8441947089947082E-2</v>
      </c>
    </row>
    <row r="19" spans="1:28" x14ac:dyDescent="0.25">
      <c r="A19" s="38" t="s">
        <v>53</v>
      </c>
      <c r="B19" s="39">
        <v>24.241769999999999</v>
      </c>
      <c r="C19" s="40">
        <v>19.023638400442994</v>
      </c>
      <c r="D19" s="41">
        <v>1.06</v>
      </c>
      <c r="E19" s="41">
        <v>1.39</v>
      </c>
      <c r="F19" s="42">
        <v>332</v>
      </c>
      <c r="G19" s="41">
        <v>1.06</v>
      </c>
      <c r="H19" s="41">
        <f t="shared" si="3"/>
        <v>1.3117854018085313</v>
      </c>
      <c r="I19" s="43">
        <v>0.6183768759459396</v>
      </c>
      <c r="J19" s="43">
        <v>2.6160855828596672</v>
      </c>
      <c r="K19" s="43">
        <v>0.13937163004186576</v>
      </c>
      <c r="L19" s="43">
        <v>0.58600052718922757</v>
      </c>
      <c r="M19" s="43">
        <v>2.4223107471112875E-2</v>
      </c>
      <c r="N19" s="43">
        <v>6.0311190148244166E-3</v>
      </c>
      <c r="O19" s="43">
        <v>5.8248877866591421E-2</v>
      </c>
      <c r="P19" s="43">
        <v>2.7285854126988247</v>
      </c>
      <c r="Q19" s="43">
        <v>0.60600772963360339</v>
      </c>
      <c r="R19" s="43">
        <v>7.1552423771036517</v>
      </c>
      <c r="S19" s="43">
        <v>0.13884201524888654</v>
      </c>
      <c r="T19" s="39">
        <v>2.7530269346668996</v>
      </c>
      <c r="U19" s="39">
        <v>1.2165644272380607</v>
      </c>
      <c r="V19" s="39">
        <f t="shared" si="0"/>
        <v>2.2629520254155677</v>
      </c>
      <c r="W19" s="45">
        <f t="shared" si="1"/>
        <v>20.098147300815363</v>
      </c>
      <c r="X19" s="39">
        <f t="shared" si="2"/>
        <v>27.903222548588111</v>
      </c>
      <c r="Y19" s="39">
        <f t="shared" si="4"/>
        <v>0.20699783268187963</v>
      </c>
      <c r="Z19" s="39">
        <f t="shared" si="5"/>
        <v>0.19455790511922225</v>
      </c>
      <c r="AA19" s="39">
        <f t="shared" si="6"/>
        <v>0.38503074076471172</v>
      </c>
      <c r="AB19" s="46">
        <f t="shared" si="7"/>
        <v>0.10584201886792453</v>
      </c>
    </row>
    <row r="20" spans="1:28" x14ac:dyDescent="0.25">
      <c r="A20" s="38" t="s">
        <v>54</v>
      </c>
      <c r="B20" s="39">
        <v>23.723140000000001</v>
      </c>
      <c r="C20" s="47">
        <v>21.069442465597323</v>
      </c>
      <c r="D20" s="48">
        <v>1.28</v>
      </c>
      <c r="E20" s="48">
        <v>1.61</v>
      </c>
      <c r="F20" s="49">
        <v>330</v>
      </c>
      <c r="G20" s="41">
        <v>1.28</v>
      </c>
      <c r="H20" s="41">
        <f t="shared" si="3"/>
        <v>1.6186727389375941</v>
      </c>
      <c r="I20" s="43">
        <v>2.7533433601116886</v>
      </c>
      <c r="J20" s="43">
        <v>2.4967034296471717</v>
      </c>
      <c r="K20" s="43">
        <v>0.15993561560569131</v>
      </c>
      <c r="L20" s="43">
        <v>0.55489998372896665</v>
      </c>
      <c r="M20" s="43">
        <v>1.2858963863974174E-2</v>
      </c>
      <c r="N20" s="43">
        <v>5.5280203210873397E-3</v>
      </c>
      <c r="O20" s="43">
        <v>6.0334040940617471E-2</v>
      </c>
      <c r="P20" s="43">
        <v>2.5159966176484225</v>
      </c>
      <c r="Q20" s="43">
        <v>0.55799948910641683</v>
      </c>
      <c r="R20" s="43">
        <v>15.284491850572902</v>
      </c>
      <c r="S20" s="43">
        <v>0.16469178194792089</v>
      </c>
      <c r="T20" s="39">
        <v>3.6846015111827519</v>
      </c>
      <c r="U20" s="39">
        <v>1.7294979279845248</v>
      </c>
      <c r="V20" s="39">
        <f t="shared" si="0"/>
        <v>2.130445750505531</v>
      </c>
      <c r="W20" s="45">
        <f t="shared" si="1"/>
        <v>32.200344510232917</v>
      </c>
      <c r="X20" s="39">
        <f t="shared" si="2"/>
        <v>45.766562525268029</v>
      </c>
      <c r="Y20" s="39">
        <f t="shared" si="4"/>
        <v>0.29124096681643252</v>
      </c>
      <c r="Z20" s="39">
        <f t="shared" si="5"/>
        <v>0.36037155797222858</v>
      </c>
      <c r="AA20" s="39">
        <f t="shared" si="6"/>
        <v>0.34739170467015357</v>
      </c>
      <c r="AB20" s="46">
        <f t="shared" si="7"/>
        <v>0.10174495312500001</v>
      </c>
    </row>
    <row r="21" spans="1:28" x14ac:dyDescent="0.25">
      <c r="A21" s="38" t="s">
        <v>55</v>
      </c>
      <c r="B21" s="39">
        <v>24.308690000000002</v>
      </c>
      <c r="C21" s="47">
        <v>17.339478186606986</v>
      </c>
      <c r="D21" s="48">
        <v>1.52</v>
      </c>
      <c r="E21" s="48">
        <v>1.88</v>
      </c>
      <c r="F21" s="49">
        <v>355</v>
      </c>
      <c r="G21" s="41">
        <v>1.52</v>
      </c>
      <c r="H21" s="41">
        <f t="shared" si="3"/>
        <v>1.875872373213036</v>
      </c>
      <c r="I21" s="43">
        <v>1.824168640926352</v>
      </c>
      <c r="J21" s="43">
        <v>1.628036928357719</v>
      </c>
      <c r="K21" s="43">
        <v>0.12778701772905079</v>
      </c>
      <c r="L21" s="43">
        <v>0.29319761780663617</v>
      </c>
      <c r="M21" s="44">
        <v>0</v>
      </c>
      <c r="N21" s="44">
        <v>0</v>
      </c>
      <c r="O21" s="43">
        <v>5.827582646370494E-3</v>
      </c>
      <c r="P21" s="43">
        <v>1.3650649212277584</v>
      </c>
      <c r="Q21" s="43">
        <v>0.39619164998196116</v>
      </c>
      <c r="R21" s="43">
        <v>10.110381925146934</v>
      </c>
      <c r="S21" s="43">
        <v>0.18401017084836738</v>
      </c>
      <c r="T21" s="39">
        <v>4.523545105639176</v>
      </c>
      <c r="U21" s="39">
        <v>1.6252975505996741</v>
      </c>
      <c r="V21" s="39">
        <f t="shared" si="0"/>
        <v>2.7832104367413568</v>
      </c>
      <c r="W21" s="45">
        <f t="shared" si="1"/>
        <v>25.122143374591012</v>
      </c>
      <c r="X21" s="39">
        <f t="shared" si="2"/>
        <v>33.430113133767669</v>
      </c>
      <c r="Y21" s="39">
        <f t="shared" si="4"/>
        <v>0.18765700588327769</v>
      </c>
      <c r="Z21" s="39">
        <f t="shared" si="5"/>
        <v>0.23259179011269973</v>
      </c>
      <c r="AA21" s="39">
        <f t="shared" si="6"/>
        <v>0.33601964045967536</v>
      </c>
      <c r="AB21" s="46">
        <f t="shared" si="7"/>
        <v>9.809311842105263E-2</v>
      </c>
    </row>
    <row r="22" spans="1:28" x14ac:dyDescent="0.25">
      <c r="A22" s="38" t="s">
        <v>56</v>
      </c>
      <c r="B22" s="39">
        <v>23.823520000000002</v>
      </c>
      <c r="C22" s="40">
        <v>23.093424761187983</v>
      </c>
      <c r="D22" s="41">
        <v>2.09</v>
      </c>
      <c r="E22" s="41">
        <v>2.44</v>
      </c>
      <c r="F22" s="42">
        <v>350</v>
      </c>
      <c r="G22" s="41">
        <v>2.09</v>
      </c>
      <c r="H22" s="41">
        <f t="shared" si="3"/>
        <v>2.6318528915962038</v>
      </c>
      <c r="I22" s="43">
        <v>1.673058809109653</v>
      </c>
      <c r="J22" s="43">
        <v>2.8804074712720871</v>
      </c>
      <c r="K22" s="43">
        <v>0.18700574054547769</v>
      </c>
      <c r="L22" s="43">
        <v>0.18871392640550172</v>
      </c>
      <c r="M22" s="44">
        <v>0</v>
      </c>
      <c r="N22" s="43">
        <v>1.3360746019060235E-3</v>
      </c>
      <c r="O22" s="43">
        <v>3.9100808780566432E-2</v>
      </c>
      <c r="P22" s="43">
        <v>1.4043365547996265</v>
      </c>
      <c r="Q22" s="44">
        <v>0</v>
      </c>
      <c r="R22" s="43">
        <v>12.423778685937259</v>
      </c>
      <c r="S22" s="43">
        <v>0.25894100451990298</v>
      </c>
      <c r="T22" s="39">
        <v>5.6369936253752586</v>
      </c>
      <c r="U22" s="39">
        <v>1.6513572232519287</v>
      </c>
      <c r="V22" s="39">
        <f t="shared" si="0"/>
        <v>3.4135519232323528</v>
      </c>
      <c r="W22" s="45">
        <f t="shared" si="1"/>
        <v>30.594347745777565</v>
      </c>
      <c r="X22" s="39">
        <f t="shared" si="2"/>
        <v>40.744790218812618</v>
      </c>
      <c r="Y22" s="39">
        <f t="shared" si="4"/>
        <v>0.24696394275324435</v>
      </c>
      <c r="Z22" s="39">
        <f t="shared" si="5"/>
        <v>0.28230931152052308</v>
      </c>
      <c r="AA22" s="39">
        <f t="shared" si="6"/>
        <v>0.37076501037569776</v>
      </c>
      <c r="AB22" s="46">
        <f t="shared" si="7"/>
        <v>9.8387339712918659E-2</v>
      </c>
    </row>
    <row r="23" spans="1:28" x14ac:dyDescent="0.25">
      <c r="A23" s="35" t="s">
        <v>57</v>
      </c>
      <c r="B23" s="16">
        <v>24.091200000000001</v>
      </c>
      <c r="C23" s="30">
        <v>25.991510039626498</v>
      </c>
      <c r="D23" s="11">
        <v>1.66</v>
      </c>
      <c r="E23" s="11">
        <v>1.98</v>
      </c>
      <c r="F23" s="50">
        <v>319</v>
      </c>
      <c r="G23" s="11">
        <v>1.66</v>
      </c>
      <c r="H23" s="11">
        <f t="shared" si="3"/>
        <v>2.0671448495716276</v>
      </c>
      <c r="I23" s="14">
        <v>0.55418783622235501</v>
      </c>
      <c r="J23" s="14">
        <v>5.1393224496911731</v>
      </c>
      <c r="K23" s="14">
        <v>0.22553982367005376</v>
      </c>
      <c r="L23" s="14">
        <v>0.23902420800956364</v>
      </c>
      <c r="M23" s="14">
        <v>9.9932755528991273E-4</v>
      </c>
      <c r="N23" s="14">
        <v>1.7261904761904763E-2</v>
      </c>
      <c r="O23" s="14">
        <v>2.9028852859135281E-2</v>
      </c>
      <c r="P23" s="14">
        <v>0.85723874277744572</v>
      </c>
      <c r="Q23" s="18">
        <v>0</v>
      </c>
      <c r="R23" s="14">
        <v>16.986000697350072</v>
      </c>
      <c r="S23" s="14">
        <v>0.2477143604303646</v>
      </c>
      <c r="T23" s="16">
        <v>4.0541578872783424</v>
      </c>
      <c r="U23" s="16">
        <v>1.6232934231290594</v>
      </c>
      <c r="V23" s="16">
        <f t="shared" si="0"/>
        <v>2.4974892582657975</v>
      </c>
      <c r="W23" s="17">
        <f t="shared" si="1"/>
        <v>32.952119558365169</v>
      </c>
      <c r="X23" s="16">
        <f t="shared" si="2"/>
        <v>46.560093143790553</v>
      </c>
      <c r="Y23" s="16">
        <f t="shared" si="4"/>
        <v>0.32738985495273332</v>
      </c>
      <c r="Z23" s="16">
        <f t="shared" si="5"/>
        <v>0.36814984742546292</v>
      </c>
      <c r="AA23" s="16">
        <f t="shared" si="6"/>
        <v>0.40945617959501807</v>
      </c>
      <c r="AB23" s="46">
        <f t="shared" si="7"/>
        <v>0.11983406024096387</v>
      </c>
    </row>
    <row r="24" spans="1:28" x14ac:dyDescent="0.25">
      <c r="A24" s="35" t="s">
        <v>58</v>
      </c>
      <c r="B24" s="16">
        <v>23.990819999999999</v>
      </c>
      <c r="C24" s="30">
        <v>13.623266454974519</v>
      </c>
      <c r="D24" s="11">
        <v>1.21</v>
      </c>
      <c r="E24" s="11">
        <v>1.52</v>
      </c>
      <c r="F24" s="50">
        <v>315</v>
      </c>
      <c r="G24" s="11">
        <v>1.21</v>
      </c>
      <c r="H24" s="11">
        <f t="shared" si="3"/>
        <v>1.5130787526228782</v>
      </c>
      <c r="I24" s="14">
        <v>0.17127801384029384</v>
      </c>
      <c r="J24" s="14">
        <v>1.6734419665522065</v>
      </c>
      <c r="K24" s="14">
        <v>9.7202805072940393E-2</v>
      </c>
      <c r="L24" s="14">
        <v>0.13817285111555169</v>
      </c>
      <c r="M24" s="18">
        <v>0</v>
      </c>
      <c r="N24" s="18">
        <v>0</v>
      </c>
      <c r="O24" s="18">
        <v>0</v>
      </c>
      <c r="P24" s="14">
        <v>1.1730461901677391</v>
      </c>
      <c r="Q24" s="18">
        <v>0</v>
      </c>
      <c r="R24" s="14">
        <v>5.6537850727903418</v>
      </c>
      <c r="S24" s="14">
        <v>0.12137510097612336</v>
      </c>
      <c r="T24" s="16">
        <v>3.1169186336273627</v>
      </c>
      <c r="U24" s="16">
        <v>1.1705412801766177</v>
      </c>
      <c r="V24" s="16">
        <f t="shared" si="0"/>
        <v>2.6628011215094136</v>
      </c>
      <c r="W24" s="17">
        <f t="shared" si="1"/>
        <v>15.687921720244944</v>
      </c>
      <c r="X24" s="16">
        <f t="shared" si="2"/>
        <v>20.408694133242918</v>
      </c>
      <c r="Y24" s="16">
        <f t="shared" si="4"/>
        <v>0.10979672640366821</v>
      </c>
      <c r="Z24" s="16">
        <f t="shared" si="5"/>
        <v>0.13658167040671967</v>
      </c>
      <c r="AA24" s="16">
        <f t="shared" si="6"/>
        <v>0.38820390976707775</v>
      </c>
      <c r="AB24" s="46">
        <f t="shared" si="7"/>
        <v>8.0217305785123968E-2</v>
      </c>
    </row>
    <row r="25" spans="1:28" x14ac:dyDescent="0.25">
      <c r="A25" s="35" t="s">
        <v>59</v>
      </c>
      <c r="B25" s="16">
        <v>24.174850000000003</v>
      </c>
      <c r="C25" s="30">
        <v>14.167616345085721</v>
      </c>
      <c r="D25" s="11">
        <v>1.06</v>
      </c>
      <c r="E25" s="11">
        <v>1.38</v>
      </c>
      <c r="F25" s="50">
        <v>315</v>
      </c>
      <c r="G25" s="11">
        <v>1.06</v>
      </c>
      <c r="H25" s="11">
        <f t="shared" si="3"/>
        <v>1.3154166416751292</v>
      </c>
      <c r="I25" s="14">
        <v>0.43753115324397041</v>
      </c>
      <c r="J25" s="14">
        <v>1.3405603343971109</v>
      </c>
      <c r="K25" s="14">
        <v>0.10516073522689903</v>
      </c>
      <c r="L25" s="14">
        <v>2.0173031063274425E-2</v>
      </c>
      <c r="M25" s="18">
        <v>0</v>
      </c>
      <c r="N25" s="18">
        <v>0</v>
      </c>
      <c r="O25" s="14">
        <v>2.967844267906522E-2</v>
      </c>
      <c r="P25" s="14">
        <v>1.102775818671057</v>
      </c>
      <c r="Q25" s="18">
        <v>0</v>
      </c>
      <c r="R25" s="14">
        <v>4.7200598969590288</v>
      </c>
      <c r="S25" s="18">
        <v>0</v>
      </c>
      <c r="T25" s="16">
        <v>2.6678790914524804</v>
      </c>
      <c r="U25" s="16">
        <v>1.0329910156748354</v>
      </c>
      <c r="V25" s="16">
        <f t="shared" si="0"/>
        <v>2.5826740513416766</v>
      </c>
      <c r="W25" s="17">
        <f t="shared" si="1"/>
        <v>13.591112792529707</v>
      </c>
      <c r="X25" s="16">
        <f t="shared" si="2"/>
        <v>17.711100621583455</v>
      </c>
      <c r="Y25" s="16">
        <f t="shared" si="4"/>
        <v>9.7194838899339553E-2</v>
      </c>
      <c r="Z25" s="16">
        <f t="shared" si="5"/>
        <v>0.11685328592474076</v>
      </c>
      <c r="AA25" s="16">
        <f t="shared" si="6"/>
        <v>0.39731935506226462</v>
      </c>
      <c r="AB25" s="46">
        <f t="shared" si="7"/>
        <v>0</v>
      </c>
    </row>
    <row r="26" spans="1:28" x14ac:dyDescent="0.25">
      <c r="A26" s="35" t="s">
        <v>60</v>
      </c>
      <c r="B26" s="16">
        <v>24.074470000000002</v>
      </c>
      <c r="C26" s="30">
        <v>20.028132152719142</v>
      </c>
      <c r="D26" s="11">
        <v>1.1399999999999999</v>
      </c>
      <c r="E26" s="11">
        <v>1.48</v>
      </c>
      <c r="F26" s="50">
        <v>339</v>
      </c>
      <c r="G26" s="11">
        <v>1.1399999999999999</v>
      </c>
      <c r="H26" s="11">
        <f t="shared" si="3"/>
        <v>1.4205920213404488</v>
      </c>
      <c r="I26" s="14">
        <v>0.98152316541132567</v>
      </c>
      <c r="J26" s="14">
        <v>2.098540279391405</v>
      </c>
      <c r="K26" s="14">
        <v>0.10463220997180829</v>
      </c>
      <c r="L26" s="14">
        <v>0.10609330132709047</v>
      </c>
      <c r="M26" s="18">
        <v>0</v>
      </c>
      <c r="N26" s="18">
        <v>0</v>
      </c>
      <c r="O26" s="14">
        <v>6.6632370307632928E-3</v>
      </c>
      <c r="P26" s="14">
        <v>1.2038246324841211</v>
      </c>
      <c r="Q26" s="18">
        <v>0</v>
      </c>
      <c r="R26" s="14">
        <v>7.236617877776748</v>
      </c>
      <c r="S26" s="14">
        <v>0.13135185115186335</v>
      </c>
      <c r="T26" s="16">
        <v>3.661751377870416</v>
      </c>
      <c r="U26" s="16">
        <v>1.7865877352766972</v>
      </c>
      <c r="V26" s="16">
        <f t="shared" si="0"/>
        <v>2.0495782577972883</v>
      </c>
      <c r="W26" s="17">
        <f t="shared" si="1"/>
        <v>20.115634918836708</v>
      </c>
      <c r="X26" s="16">
        <f t="shared" si="2"/>
        <v>26.426021465298586</v>
      </c>
      <c r="Y26" s="16">
        <f t="shared" si="4"/>
        <v>0.16723058382540679</v>
      </c>
      <c r="Z26" s="16">
        <f t="shared" si="5"/>
        <v>0.17020734790280923</v>
      </c>
      <c r="AA26" s="16">
        <f t="shared" si="6"/>
        <v>0.31132643436403801</v>
      </c>
      <c r="AB26" s="46">
        <f t="shared" si="7"/>
        <v>9.2462754385964921E-2</v>
      </c>
    </row>
    <row r="27" spans="1:28" x14ac:dyDescent="0.25">
      <c r="A27" s="35" t="s">
        <v>61</v>
      </c>
      <c r="B27" s="16">
        <v>24.174850000000003</v>
      </c>
      <c r="C27" s="30">
        <v>19.86223975191864</v>
      </c>
      <c r="D27" s="11">
        <v>1.76</v>
      </c>
      <c r="E27" s="11">
        <v>2.09</v>
      </c>
      <c r="F27" s="50">
        <v>330</v>
      </c>
      <c r="G27" s="11">
        <v>1.76</v>
      </c>
      <c r="H27" s="11">
        <f t="shared" si="3"/>
        <v>2.1840880088190824</v>
      </c>
      <c r="I27" s="14">
        <v>6.1319511806691568E-2</v>
      </c>
      <c r="J27" s="14">
        <v>1.9826946185808803</v>
      </c>
      <c r="K27" s="14">
        <v>0.20429971644084657</v>
      </c>
      <c r="L27" s="14">
        <v>0.31933600415307639</v>
      </c>
      <c r="M27" s="14">
        <v>1.2665476724778021E-2</v>
      </c>
      <c r="N27" s="18">
        <v>0</v>
      </c>
      <c r="O27" s="14">
        <v>2.293842154139529E-2</v>
      </c>
      <c r="P27" s="14">
        <v>1.9847502673232718</v>
      </c>
      <c r="Q27" s="18">
        <v>0</v>
      </c>
      <c r="R27" s="14">
        <v>6.6279476397992125</v>
      </c>
      <c r="S27" s="18">
        <v>0</v>
      </c>
      <c r="T27" s="16">
        <v>4.5646135803945</v>
      </c>
      <c r="U27" s="16">
        <v>1.5734888040788997</v>
      </c>
      <c r="V27" s="16">
        <f t="shared" si="0"/>
        <v>2.9009507843727982</v>
      </c>
      <c r="W27" s="17">
        <f t="shared" si="1"/>
        <v>21.005744905159151</v>
      </c>
      <c r="X27" s="16">
        <f t="shared" si="2"/>
        <v>26.822393182902342</v>
      </c>
      <c r="Y27" s="16">
        <f t="shared" si="4"/>
        <v>0.13500463086586109</v>
      </c>
      <c r="Z27" s="16">
        <f t="shared" si="5"/>
        <v>0.17059255925318992</v>
      </c>
      <c r="AA27" s="16">
        <f t="shared" si="6"/>
        <v>0.38557480693642654</v>
      </c>
      <c r="AB27" s="46">
        <f t="shared" si="7"/>
        <v>0</v>
      </c>
    </row>
    <row r="28" spans="1:28" x14ac:dyDescent="0.25">
      <c r="A28" s="35" t="s">
        <v>62</v>
      </c>
      <c r="B28" s="16">
        <v>23.907170000000001</v>
      </c>
      <c r="C28" s="31">
        <v>13.447848490640027</v>
      </c>
      <c r="D28" s="32">
        <v>1.17</v>
      </c>
      <c r="E28" s="32">
        <v>1.58</v>
      </c>
      <c r="F28" s="51">
        <v>412</v>
      </c>
      <c r="G28" s="11">
        <v>1.17</v>
      </c>
      <c r="H28" s="11">
        <f t="shared" si="3"/>
        <v>1.4681787932239572</v>
      </c>
      <c r="I28" s="14">
        <v>0.6788319152789728</v>
      </c>
      <c r="J28" s="14">
        <v>1.417421844576334</v>
      </c>
      <c r="K28" s="14">
        <v>0.1042074406966613</v>
      </c>
      <c r="L28" s="14">
        <v>0.1020359164217262</v>
      </c>
      <c r="M28" s="18">
        <v>0</v>
      </c>
      <c r="N28" s="18">
        <v>0</v>
      </c>
      <c r="O28" s="14">
        <v>6.934233537470141E-3</v>
      </c>
      <c r="P28" s="14">
        <v>0.6372761811623876</v>
      </c>
      <c r="Q28" s="18">
        <v>0</v>
      </c>
      <c r="R28" s="14">
        <v>5.893831850444867</v>
      </c>
      <c r="S28" s="14">
        <v>0.12708472813804395</v>
      </c>
      <c r="T28" s="16">
        <v>2.6145723502196203</v>
      </c>
      <c r="U28" s="16">
        <v>0.83613255417880072</v>
      </c>
      <c r="V28" s="16">
        <f t="shared" si="0"/>
        <v>3.1269830807957195</v>
      </c>
      <c r="W28" s="17">
        <f t="shared" si="1"/>
        <v>14.382902166692535</v>
      </c>
      <c r="X28" s="16">
        <f t="shared" si="2"/>
        <v>19.164311325919662</v>
      </c>
      <c r="Y28" s="16">
        <f t="shared" si="4"/>
        <v>0.11601685366297484</v>
      </c>
      <c r="Z28" s="16">
        <f t="shared" si="5"/>
        <v>0.13313298883672098</v>
      </c>
      <c r="AA28" s="16">
        <f t="shared" si="6"/>
        <v>0.44749191962567858</v>
      </c>
      <c r="AB28" s="46">
        <f t="shared" si="7"/>
        <v>8.6559435897435921E-2</v>
      </c>
    </row>
    <row r="29" spans="1:28" x14ac:dyDescent="0.25">
      <c r="A29" s="35" t="s">
        <v>63</v>
      </c>
      <c r="B29" s="16">
        <v>24.091200000000001</v>
      </c>
      <c r="C29" s="31">
        <v>9.609317925217324</v>
      </c>
      <c r="D29" s="32">
        <v>1.24</v>
      </c>
      <c r="E29" s="32">
        <v>1.62</v>
      </c>
      <c r="F29" s="51">
        <v>376</v>
      </c>
      <c r="G29" s="11">
        <v>1.24</v>
      </c>
      <c r="H29" s="11">
        <f t="shared" si="3"/>
        <v>1.5441322972703726</v>
      </c>
      <c r="I29" s="14">
        <v>0.19998132098027493</v>
      </c>
      <c r="J29" s="14">
        <v>0.79303210300856752</v>
      </c>
      <c r="K29" s="14">
        <v>5.0791367802351071E-2</v>
      </c>
      <c r="L29" s="14">
        <v>1.7197150826857927E-2</v>
      </c>
      <c r="M29" s="18">
        <v>0</v>
      </c>
      <c r="N29" s="18">
        <v>0</v>
      </c>
      <c r="O29" s="14">
        <v>4.7687450189280736E-2</v>
      </c>
      <c r="P29" s="14">
        <v>0.16100816895795977</v>
      </c>
      <c r="Q29" s="18">
        <v>0</v>
      </c>
      <c r="R29" s="14">
        <v>2.7915645546921697</v>
      </c>
      <c r="S29" s="14">
        <v>8.9283522614066552E-2</v>
      </c>
      <c r="T29" s="16">
        <v>2.9463504654811716</v>
      </c>
      <c r="U29" s="16">
        <v>0.68669741222051195</v>
      </c>
      <c r="V29" s="16">
        <f t="shared" si="0"/>
        <v>4.2906095363805461</v>
      </c>
      <c r="W29" s="17">
        <f t="shared" si="1"/>
        <v>10.051390366544084</v>
      </c>
      <c r="X29" s="16">
        <f t="shared" si="2"/>
        <v>11.898877543322325</v>
      </c>
      <c r="Y29" s="16">
        <f t="shared" si="4"/>
        <v>5.4909332321731931E-2</v>
      </c>
      <c r="Z29" s="16">
        <f t="shared" si="5"/>
        <v>6.2038767371757647E-2</v>
      </c>
      <c r="AA29" s="16">
        <f t="shared" si="6"/>
        <v>0.42085964128421982</v>
      </c>
      <c r="AB29" s="46">
        <f t="shared" si="7"/>
        <v>5.7821161290322581E-2</v>
      </c>
    </row>
    <row r="30" spans="1:28" x14ac:dyDescent="0.25">
      <c r="A30" s="38" t="s">
        <v>64</v>
      </c>
      <c r="B30" s="39">
        <v>24.041010000000004</v>
      </c>
      <c r="C30" s="40">
        <v>9.2966144101261783</v>
      </c>
      <c r="D30" s="41">
        <v>1.57</v>
      </c>
      <c r="E30" s="41">
        <v>1.91</v>
      </c>
      <c r="F30" s="42">
        <v>338</v>
      </c>
      <c r="G30" s="41">
        <v>1.57</v>
      </c>
      <c r="H30" s="41">
        <f t="shared" si="3"/>
        <v>1.959152298509921</v>
      </c>
      <c r="I30" s="43">
        <v>5.2822239997404402E-2</v>
      </c>
      <c r="J30" s="43">
        <v>0.64188754964953632</v>
      </c>
      <c r="K30" s="43">
        <v>8.6319376764952868E-2</v>
      </c>
      <c r="L30" s="43">
        <v>0.14870714666313931</v>
      </c>
      <c r="M30" s="44">
        <v>0</v>
      </c>
      <c r="N30" s="44">
        <v>0</v>
      </c>
      <c r="O30" s="43">
        <v>1.1810606126780863E-2</v>
      </c>
      <c r="P30" s="43">
        <v>0.71423330384205974</v>
      </c>
      <c r="Q30" s="44">
        <v>0</v>
      </c>
      <c r="R30" s="43">
        <v>2.1918771299541904</v>
      </c>
      <c r="S30" s="43">
        <v>3.6339080596031526E-2</v>
      </c>
      <c r="T30" s="39">
        <v>4.2014202429099274</v>
      </c>
      <c r="U30" s="39">
        <v>1.2065425635315155</v>
      </c>
      <c r="V30" s="39">
        <f t="shared" si="0"/>
        <v>3.4821981170829903</v>
      </c>
      <c r="W30" s="45">
        <f t="shared" si="1"/>
        <v>12.61675635376745</v>
      </c>
      <c r="X30" s="39">
        <f t="shared" si="2"/>
        <v>14.085066716984302</v>
      </c>
      <c r="Y30" s="39">
        <f t="shared" si="4"/>
        <v>4.7585211550607853E-2</v>
      </c>
      <c r="Z30" s="39">
        <f t="shared" si="5"/>
        <v>5.7467786216323154E-2</v>
      </c>
      <c r="AA30" s="39">
        <f t="shared" si="6"/>
        <v>0.37368316169977062</v>
      </c>
      <c r="AB30" s="46">
        <f t="shared" si="7"/>
        <v>1.8548369426751591E-2</v>
      </c>
    </row>
    <row r="31" spans="1:28" x14ac:dyDescent="0.25">
      <c r="A31" s="38" t="s">
        <v>65</v>
      </c>
      <c r="B31" s="39">
        <v>24.091200000000001</v>
      </c>
      <c r="C31" s="40">
        <v>5.9842044674680972</v>
      </c>
      <c r="D31" s="41">
        <v>1.42</v>
      </c>
      <c r="E31" s="41">
        <v>1.76</v>
      </c>
      <c r="F31" s="42">
        <v>338</v>
      </c>
      <c r="G31" s="41">
        <v>1.42</v>
      </c>
      <c r="H31" s="41">
        <f t="shared" si="3"/>
        <v>1.7682805339709102</v>
      </c>
      <c r="I31" s="43">
        <v>0.14517707710699343</v>
      </c>
      <c r="J31" s="43">
        <v>0.22398821976489341</v>
      </c>
      <c r="K31" s="43">
        <v>8.3468444909344505E-2</v>
      </c>
      <c r="L31" s="43">
        <v>6.7890765092647923E-2</v>
      </c>
      <c r="M31" s="44">
        <v>0</v>
      </c>
      <c r="N31" s="44">
        <v>0</v>
      </c>
      <c r="O31" s="43">
        <v>4.3376955070731221E-2</v>
      </c>
      <c r="P31" s="43">
        <v>0.40564355449292694</v>
      </c>
      <c r="Q31" s="44">
        <v>0</v>
      </c>
      <c r="R31" s="43">
        <v>0.59405135485156402</v>
      </c>
      <c r="S31" s="43">
        <v>9.5549462044231925E-2</v>
      </c>
      <c r="T31" s="39">
        <v>3.7275480123032483</v>
      </c>
      <c r="U31" s="39">
        <v>0.97119290758811516</v>
      </c>
      <c r="V31" s="39">
        <f t="shared" si="0"/>
        <v>3.8381128848647945</v>
      </c>
      <c r="W31" s="45">
        <f t="shared" si="1"/>
        <v>9.2443757010230634</v>
      </c>
      <c r="X31" s="39">
        <f t="shared" si="2"/>
        <v>9.4370239213358751</v>
      </c>
      <c r="Y31" s="39">
        <f t="shared" si="4"/>
        <v>2.4278342383407543E-2</v>
      </c>
      <c r="Z31" s="39">
        <f t="shared" si="5"/>
        <v>2.0128383901794632E-2</v>
      </c>
      <c r="AA31" s="39">
        <f t="shared" si="6"/>
        <v>0.38094747413396385</v>
      </c>
      <c r="AB31" s="46">
        <f t="shared" si="7"/>
        <v>5.4035239436619732E-2</v>
      </c>
    </row>
    <row r="32" spans="1:28" x14ac:dyDescent="0.25">
      <c r="A32" s="38" t="s">
        <v>66</v>
      </c>
      <c r="B32" s="39">
        <v>24.041010000000004</v>
      </c>
      <c r="C32" s="40">
        <v>10.364234558640991</v>
      </c>
      <c r="D32" s="41">
        <v>2.15</v>
      </c>
      <c r="E32" s="41">
        <v>2.46</v>
      </c>
      <c r="F32" s="42">
        <v>312</v>
      </c>
      <c r="G32" s="41">
        <v>2.15</v>
      </c>
      <c r="H32" s="41">
        <f t="shared" si="3"/>
        <v>2.68291556802314</v>
      </c>
      <c r="I32" s="43">
        <v>0.1876443626952444</v>
      </c>
      <c r="J32" s="43">
        <v>0.36316381882458343</v>
      </c>
      <c r="K32" s="43">
        <v>8.6290675807713546E-2</v>
      </c>
      <c r="L32" s="43">
        <v>7.8764161738629088E-2</v>
      </c>
      <c r="M32" s="44">
        <v>0</v>
      </c>
      <c r="N32" s="44">
        <v>0</v>
      </c>
      <c r="O32" s="43">
        <v>1.2559077176874012E-2</v>
      </c>
      <c r="P32" s="43">
        <v>0.62052343058798276</v>
      </c>
      <c r="Q32" s="44">
        <v>0</v>
      </c>
      <c r="R32" s="43">
        <v>1.135544638099647</v>
      </c>
      <c r="S32" s="43">
        <v>2.1173569662838623E-3</v>
      </c>
      <c r="T32" s="39">
        <v>5.6937862425081134</v>
      </c>
      <c r="U32" s="39">
        <v>1.9046523609152357</v>
      </c>
      <c r="V32" s="39">
        <f t="shared" si="0"/>
        <v>2.9894096998215982</v>
      </c>
      <c r="W32" s="45">
        <f t="shared" si="1"/>
        <v>14.637957762360514</v>
      </c>
      <c r="X32" s="39">
        <f t="shared" si="2"/>
        <v>14.989894612817297</v>
      </c>
      <c r="Y32" s="39">
        <f t="shared" si="4"/>
        <v>3.4471488311519902E-2</v>
      </c>
      <c r="Z32" s="39">
        <f t="shared" si="5"/>
        <v>3.3993666933729218E-2</v>
      </c>
      <c r="AA32" s="39">
        <f t="shared" si="6"/>
        <v>0.37760462167489534</v>
      </c>
      <c r="AB32" s="46">
        <f t="shared" si="7"/>
        <v>7.892000000000001E-4</v>
      </c>
    </row>
    <row r="33" spans="1:28" x14ac:dyDescent="0.25">
      <c r="A33" s="38" t="s">
        <v>67</v>
      </c>
      <c r="B33" s="39">
        <v>24.091200000000001</v>
      </c>
      <c r="C33" s="40">
        <v>13.760211197450205</v>
      </c>
      <c r="D33" s="41">
        <v>1.81</v>
      </c>
      <c r="E33" s="41">
        <v>2.15</v>
      </c>
      <c r="F33" s="42">
        <v>341</v>
      </c>
      <c r="G33" s="41">
        <v>1.81</v>
      </c>
      <c r="H33" s="41">
        <f t="shared" si="3"/>
        <v>2.2539350468220762</v>
      </c>
      <c r="I33" s="43">
        <v>0.77523535564853552</v>
      </c>
      <c r="J33" s="43">
        <v>0.94340443813508656</v>
      </c>
      <c r="K33" s="43">
        <v>0.17383380653516634</v>
      </c>
      <c r="L33" s="43">
        <v>0.31806136680613667</v>
      </c>
      <c r="M33" s="43">
        <v>1.4632023311416617E-2</v>
      </c>
      <c r="N33" s="44">
        <v>0</v>
      </c>
      <c r="O33" s="43">
        <v>1.2514482466626817E-2</v>
      </c>
      <c r="P33" s="43">
        <v>1.4685544929268779</v>
      </c>
      <c r="Q33" s="44">
        <v>0</v>
      </c>
      <c r="R33" s="43">
        <v>3.4741083881251247</v>
      </c>
      <c r="S33" s="43">
        <v>0.10683022016337915</v>
      </c>
      <c r="T33" s="39">
        <v>5.0033571973998807</v>
      </c>
      <c r="U33" s="39">
        <v>1.6198392714056082</v>
      </c>
      <c r="V33" s="39">
        <f t="shared" si="0"/>
        <v>3.0887985528701498</v>
      </c>
      <c r="W33" s="45">
        <f t="shared" si="1"/>
        <v>17.806226580680367</v>
      </c>
      <c r="X33" s="39">
        <f t="shared" si="2"/>
        <v>21.113761753573375</v>
      </c>
      <c r="Y33" s="39">
        <f t="shared" si="4"/>
        <v>0.10762307482239933</v>
      </c>
      <c r="Z33" s="39">
        <f t="shared" si="5"/>
        <v>9.6337504426625892E-2</v>
      </c>
      <c r="AA33" s="39">
        <f t="shared" si="6"/>
        <v>0.36175710199955574</v>
      </c>
      <c r="AB33" s="46">
        <f t="shared" si="7"/>
        <v>4.7397204419889497E-2</v>
      </c>
    </row>
    <row r="34" spans="1:28" x14ac:dyDescent="0.25">
      <c r="A34" s="38" t="s">
        <v>68</v>
      </c>
      <c r="B34" s="39">
        <v>24.124659999999999</v>
      </c>
      <c r="C34" s="40">
        <v>17.748091233892879</v>
      </c>
      <c r="D34" s="41">
        <v>1.5</v>
      </c>
      <c r="E34" s="41">
        <v>1.85</v>
      </c>
      <c r="F34" s="42">
        <v>348</v>
      </c>
      <c r="G34" s="41">
        <v>1.5</v>
      </c>
      <c r="H34" s="41">
        <f t="shared" si="3"/>
        <v>1.8653112624177917</v>
      </c>
      <c r="I34" s="43">
        <v>0.35467650114032684</v>
      </c>
      <c r="J34" s="43">
        <v>1.6304082627485734</v>
      </c>
      <c r="K34" s="43">
        <v>0.21996061291641003</v>
      </c>
      <c r="L34" s="43">
        <v>0.34895994389143725</v>
      </c>
      <c r="M34" s="43">
        <v>1.383414315476364E-2</v>
      </c>
      <c r="N34" s="44">
        <v>0</v>
      </c>
      <c r="O34" s="43">
        <v>7.0844185990600494E-2</v>
      </c>
      <c r="P34" s="43">
        <v>2.3329547442326652</v>
      </c>
      <c r="Q34" s="44">
        <v>0</v>
      </c>
      <c r="R34" s="43">
        <v>6.1523287789340859</v>
      </c>
      <c r="S34" s="44">
        <v>0</v>
      </c>
      <c r="T34" s="39">
        <v>3.5243369984903414</v>
      </c>
      <c r="U34" s="39">
        <v>1.2619993680858841</v>
      </c>
      <c r="V34" s="39">
        <f t="shared" si="0"/>
        <v>2.7926614605487634</v>
      </c>
      <c r="W34" s="45">
        <f t="shared" si="1"/>
        <v>18.729773138377361</v>
      </c>
      <c r="X34" s="39">
        <f t="shared" si="2"/>
        <v>24.699286042484612</v>
      </c>
      <c r="Y34" s="39">
        <f t="shared" si="4"/>
        <v>0.13016152965260594</v>
      </c>
      <c r="Z34" s="39">
        <f t="shared" si="5"/>
        <v>0.16766080086173091</v>
      </c>
      <c r="AA34" s="39">
        <f t="shared" si="6"/>
        <v>0.42561196634786308</v>
      </c>
      <c r="AB34" s="46">
        <f t="shared" si="7"/>
        <v>0</v>
      </c>
    </row>
    <row r="35" spans="1:28" x14ac:dyDescent="0.25">
      <c r="A35" s="38" t="s">
        <v>69</v>
      </c>
      <c r="B35" s="39">
        <v>23.940630000000002</v>
      </c>
      <c r="C35" s="47">
        <v>9.6419072235492127</v>
      </c>
      <c r="D35" s="48">
        <v>1.35</v>
      </c>
      <c r="E35" s="48">
        <v>1.64</v>
      </c>
      <c r="F35" s="49">
        <v>287</v>
      </c>
      <c r="G35" s="41">
        <v>1.35</v>
      </c>
      <c r="H35" s="41">
        <f t="shared" si="3"/>
        <v>1.6916848052870788</v>
      </c>
      <c r="I35" s="43">
        <v>0.49726135026521839</v>
      </c>
      <c r="J35" s="43">
        <v>1.0974166093373481</v>
      </c>
      <c r="K35" s="43">
        <v>0.13790175947750749</v>
      </c>
      <c r="L35" s="43">
        <v>0.13586860496152356</v>
      </c>
      <c r="M35" s="44">
        <v>0</v>
      </c>
      <c r="N35" s="44">
        <v>0</v>
      </c>
      <c r="O35" s="43">
        <v>1.3512839887672129E-2</v>
      </c>
      <c r="P35" s="43">
        <v>2.3511260981853859</v>
      </c>
      <c r="Q35" s="44">
        <v>0</v>
      </c>
      <c r="R35" s="43">
        <v>3.4554579390767906</v>
      </c>
      <c r="S35" s="43">
        <v>0.12737201151348146</v>
      </c>
      <c r="T35" s="39">
        <v>3.5671671971038355</v>
      </c>
      <c r="U35" s="39">
        <v>1.5073558246080738</v>
      </c>
      <c r="V35" s="39">
        <f t="shared" si="0"/>
        <v>2.366506394090016</v>
      </c>
      <c r="W35" s="45">
        <f t="shared" si="1"/>
        <v>15.616801980586423</v>
      </c>
      <c r="X35" s="39">
        <f t="shared" si="2"/>
        <v>19.516495661880526</v>
      </c>
      <c r="Y35" s="39">
        <f t="shared" si="4"/>
        <v>9.2894417841249494E-2</v>
      </c>
      <c r="Z35" s="39">
        <f t="shared" si="5"/>
        <v>0.11021025042349433</v>
      </c>
      <c r="AA35" s="39">
        <f t="shared" si="6"/>
        <v>0.3784515626562327</v>
      </c>
      <c r="AB35" s="46">
        <f t="shared" si="7"/>
        <v>7.5292992592592589E-2</v>
      </c>
    </row>
    <row r="36" spans="1:28" x14ac:dyDescent="0.25">
      <c r="A36" s="38" t="s">
        <v>70</v>
      </c>
      <c r="B36" s="39">
        <v>24.074470000000002</v>
      </c>
      <c r="C36" s="47">
        <v>9.8652223704198523</v>
      </c>
      <c r="D36" s="48">
        <v>1.49</v>
      </c>
      <c r="E36" s="48">
        <v>1.81</v>
      </c>
      <c r="F36" s="49">
        <v>324</v>
      </c>
      <c r="G36" s="41">
        <v>1.49</v>
      </c>
      <c r="H36" s="41">
        <f t="shared" si="3"/>
        <v>1.8567386945590079</v>
      </c>
      <c r="I36" s="43">
        <v>0.79830417865896919</v>
      </c>
      <c r="J36" s="43">
        <v>0.80153104097411076</v>
      </c>
      <c r="K36" s="43">
        <v>0.12982653408361636</v>
      </c>
      <c r="L36" s="43">
        <v>6.6033852458641851E-2</v>
      </c>
      <c r="M36" s="44">
        <v>0</v>
      </c>
      <c r="N36" s="44">
        <v>0</v>
      </c>
      <c r="O36" s="43">
        <v>2.3593080138420489E-2</v>
      </c>
      <c r="P36" s="43">
        <v>1.21531398199005</v>
      </c>
      <c r="Q36" s="44">
        <v>0</v>
      </c>
      <c r="R36" s="43">
        <v>2.7551858877890143</v>
      </c>
      <c r="S36" s="43">
        <v>0.13615818749073186</v>
      </c>
      <c r="T36" s="39">
        <v>3.2097735175063042</v>
      </c>
      <c r="U36" s="39">
        <v>1.31402397873294</v>
      </c>
      <c r="V36" s="39">
        <f t="shared" si="0"/>
        <v>2.4427054372336179</v>
      </c>
      <c r="W36" s="45">
        <f t="shared" si="1"/>
        <v>12.88140486633711</v>
      </c>
      <c r="X36" s="39">
        <f t="shared" si="2"/>
        <v>15.713323296491545</v>
      </c>
      <c r="Y36" s="39">
        <f t="shared" si="4"/>
        <v>8.5853853743127553E-2</v>
      </c>
      <c r="Z36" s="39">
        <f t="shared" si="5"/>
        <v>7.7604185369820458E-2</v>
      </c>
      <c r="AA36" s="39">
        <f t="shared" si="6"/>
        <v>0.46420720710462821</v>
      </c>
      <c r="AB36" s="46">
        <f t="shared" si="7"/>
        <v>7.3331906040268444E-2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57D5-B952-4F5C-9FF7-3DDCEE56C1BE}">
  <dimension ref="A1:AB39"/>
  <sheetViews>
    <sheetView zoomScale="85" zoomScaleNormal="85" workbookViewId="0">
      <selection activeCell="T2" sqref="T2:U39"/>
    </sheetView>
  </sheetViews>
  <sheetFormatPr defaultRowHeight="15.75" x14ac:dyDescent="0.25"/>
  <cols>
    <col min="1" max="1" width="7.42578125" style="1" customWidth="1"/>
    <col min="2" max="2" width="8.42578125" style="1" customWidth="1"/>
    <col min="3" max="3" width="8.28515625" style="1" customWidth="1"/>
    <col min="4" max="4" width="7.7109375" style="1" customWidth="1"/>
    <col min="5" max="5" width="7.85546875" style="1" customWidth="1"/>
    <col min="6" max="6" width="7.28515625" style="1" customWidth="1"/>
    <col min="7" max="8" width="8" style="1" customWidth="1"/>
    <col min="9" max="9" width="10.42578125" style="1" customWidth="1"/>
    <col min="10" max="10" width="10.140625" style="1" customWidth="1"/>
    <col min="11" max="11" width="10.7109375" style="1" customWidth="1"/>
    <col min="12" max="12" width="10.42578125" style="1" customWidth="1"/>
    <col min="13" max="13" width="10.28515625" style="1" customWidth="1"/>
    <col min="14" max="14" width="10" style="1" customWidth="1"/>
    <col min="15" max="15" width="9.7109375" style="1" customWidth="1"/>
    <col min="16" max="16" width="9.5703125" style="1" customWidth="1"/>
    <col min="17" max="17" width="9.42578125" style="1" customWidth="1"/>
    <col min="18" max="18" width="10.7109375" style="1" customWidth="1"/>
    <col min="19" max="19" width="10.42578125" style="1" customWidth="1"/>
    <col min="20" max="20" width="8.42578125" style="1" customWidth="1"/>
    <col min="21" max="21" width="8.28515625" style="1" customWidth="1"/>
    <col min="22" max="22" width="8.42578125" style="1" customWidth="1"/>
    <col min="23" max="28" width="9.140625" style="1"/>
  </cols>
  <sheetData>
    <row r="1" spans="1:28" ht="15" x14ac:dyDescent="0.25">
      <c r="A1" s="58" t="s">
        <v>0</v>
      </c>
      <c r="B1" s="58" t="s">
        <v>92</v>
      </c>
      <c r="C1" s="59" t="s">
        <v>93</v>
      </c>
      <c r="D1" s="60" t="s">
        <v>105</v>
      </c>
      <c r="E1" s="61"/>
      <c r="F1" s="61"/>
      <c r="G1" s="61"/>
      <c r="H1" s="62"/>
      <c r="I1" s="63" t="s">
        <v>71</v>
      </c>
      <c r="J1" s="63"/>
      <c r="K1" s="63"/>
      <c r="L1" s="63"/>
      <c r="M1" s="63"/>
      <c r="N1" s="57" t="s">
        <v>72</v>
      </c>
      <c r="O1" s="57"/>
      <c r="P1" s="57"/>
      <c r="Q1" s="57"/>
      <c r="R1" s="57"/>
      <c r="S1" s="57"/>
      <c r="T1" s="57" t="s">
        <v>73</v>
      </c>
      <c r="U1" s="57"/>
      <c r="V1" s="57"/>
      <c r="W1" s="56" t="s">
        <v>74</v>
      </c>
      <c r="X1" s="56" t="s">
        <v>75</v>
      </c>
      <c r="Y1" s="56" t="s">
        <v>76</v>
      </c>
      <c r="Z1" s="56" t="s">
        <v>102</v>
      </c>
      <c r="AA1" s="56" t="s">
        <v>103</v>
      </c>
      <c r="AB1" s="56" t="s">
        <v>104</v>
      </c>
    </row>
    <row r="2" spans="1:28" ht="28.5" x14ac:dyDescent="0.25">
      <c r="A2" s="58"/>
      <c r="B2" s="58"/>
      <c r="C2" s="59"/>
      <c r="D2" s="2" t="s">
        <v>94</v>
      </c>
      <c r="E2" s="2" t="s">
        <v>98</v>
      </c>
      <c r="F2" s="2" t="s">
        <v>99</v>
      </c>
      <c r="G2" s="2" t="s">
        <v>100</v>
      </c>
      <c r="H2" s="2" t="s">
        <v>97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  <c r="N2" s="3" t="s">
        <v>82</v>
      </c>
      <c r="O2" s="3" t="s">
        <v>83</v>
      </c>
      <c r="P2" s="3" t="s">
        <v>84</v>
      </c>
      <c r="Q2" s="3" t="s">
        <v>85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  <c r="W2" s="56"/>
      <c r="X2" s="56"/>
      <c r="Y2" s="56"/>
      <c r="Z2" s="56"/>
      <c r="AA2" s="56" t="s">
        <v>103</v>
      </c>
      <c r="AB2" s="56"/>
    </row>
    <row r="3" spans="1:28" ht="15" x14ac:dyDescent="0.25">
      <c r="A3" s="34" t="s">
        <v>1</v>
      </c>
      <c r="B3" s="9">
        <v>24.046199999999995</v>
      </c>
      <c r="C3" s="26">
        <v>32.243486843382172</v>
      </c>
      <c r="D3" s="27">
        <v>2.85</v>
      </c>
      <c r="E3" s="27">
        <v>3.09</v>
      </c>
      <c r="F3" s="52">
        <v>236</v>
      </c>
      <c r="G3" s="4">
        <v>2.0819999999999999</v>
      </c>
      <c r="H3" s="4">
        <f>D3*30/B3</f>
        <v>3.5556553634254069</v>
      </c>
      <c r="I3" s="5">
        <v>0</v>
      </c>
      <c r="J3" s="6">
        <v>2.1175932579783918</v>
      </c>
      <c r="K3" s="6">
        <v>0.18190707887316918</v>
      </c>
      <c r="L3" s="6">
        <v>0.68801057963420442</v>
      </c>
      <c r="M3" s="6">
        <v>0.10704743369014651</v>
      </c>
      <c r="N3" s="7">
        <v>4.2385907128777139E-3</v>
      </c>
      <c r="O3" s="6">
        <v>0.16493737056166885</v>
      </c>
      <c r="P3" s="7">
        <v>2.4994317189410387</v>
      </c>
      <c r="Q3" s="7">
        <v>0.23077326147166718</v>
      </c>
      <c r="R3" s="7">
        <v>5.9127092846270939</v>
      </c>
      <c r="S3" s="7">
        <v>0.23971865409087512</v>
      </c>
      <c r="T3" s="8">
        <v>8.7623037602614993</v>
      </c>
      <c r="U3" s="9">
        <v>1.7756658432517409</v>
      </c>
      <c r="V3" s="9">
        <v>4.9346580571799867</v>
      </c>
      <c r="W3" s="10">
        <f>(T3*1.8)+U3+(I3+J3+K3+L3+M3+O3+P3+Q3+R3)</f>
        <v>29.450222597499824</v>
      </c>
      <c r="X3" s="9">
        <f t="shared" ref="X3:X37" si="0">((T3*1.8)+U3+((I3+J3+K3+L3+M3+O3+P3+Q3+R3))*1.6)</f>
        <v>36.591668588966257</v>
      </c>
      <c r="Y3" s="9">
        <f t="shared" ref="Y3:Y37" si="1">I3/23+J3/18+K3/39.1+L3/20.04+M3/12.31</f>
        <v>0.16532426358958391</v>
      </c>
      <c r="Z3" s="9">
        <f t="shared" ref="Z3:Z37" si="2">O3/35.45+P3/62.01+R3/48.05</f>
        <v>0.16801285283346457</v>
      </c>
      <c r="AA3" s="53">
        <f t="shared" ref="AA3:AA37" si="3">G3/T3</f>
        <v>0.23760874502459217</v>
      </c>
      <c r="AB3" s="46">
        <f>S3/H3</f>
        <v>6.7418978947368424E-2</v>
      </c>
    </row>
    <row r="4" spans="1:28" ht="15" x14ac:dyDescent="0.25">
      <c r="A4" s="34" t="s">
        <v>2</v>
      </c>
      <c r="B4" s="9">
        <v>23.535629999999998</v>
      </c>
      <c r="C4" s="26">
        <v>14.552404163390126</v>
      </c>
      <c r="D4" s="4">
        <v>1.95</v>
      </c>
      <c r="E4" s="4">
        <v>2.21</v>
      </c>
      <c r="F4" s="54">
        <v>263</v>
      </c>
      <c r="G4" s="4">
        <v>1.95</v>
      </c>
      <c r="H4" s="4">
        <f t="shared" ref="H3:H37" si="4">D4*30/B4</f>
        <v>2.4855931198782444</v>
      </c>
      <c r="I4" s="5">
        <v>0</v>
      </c>
      <c r="J4" s="6">
        <v>1.1874031415347712</v>
      </c>
      <c r="K4" s="6">
        <v>0.13367111906500909</v>
      </c>
      <c r="L4" s="6">
        <v>0.43592077203796969</v>
      </c>
      <c r="M4" s="6">
        <v>6.336885819500053E-2</v>
      </c>
      <c r="N4" s="7">
        <v>3.9403661597331432E-3</v>
      </c>
      <c r="O4" s="6">
        <v>7.8684955533376413E-2</v>
      </c>
      <c r="P4" s="7">
        <v>1.5159880997449402</v>
      </c>
      <c r="Q4" s="7">
        <v>0.25722957065521518</v>
      </c>
      <c r="R4" s="7">
        <v>3.2150356714479282</v>
      </c>
      <c r="S4" s="7">
        <v>0.13717171369536316</v>
      </c>
      <c r="T4" s="8">
        <v>4.6329987291608505</v>
      </c>
      <c r="U4" s="9">
        <v>1.6396606948698633</v>
      </c>
      <c r="V4" s="9">
        <v>2.8255838196624961</v>
      </c>
      <c r="W4" s="10">
        <f t="shared" ref="W4:W37" si="5">(T4*1.8)+U4+(I4+J4+K4+L4+M4+O4+P4+Q4+R4)</f>
        <v>16.866360595573603</v>
      </c>
      <c r="X4" s="9">
        <f t="shared" si="0"/>
        <v>20.998741908502133</v>
      </c>
      <c r="Y4" s="9">
        <f t="shared" si="1"/>
        <v>9.6285827952890285E-2</v>
      </c>
      <c r="Z4" s="9">
        <f t="shared" si="2"/>
        <v>9.3577293329930616E-2</v>
      </c>
      <c r="AA4" s="53">
        <f t="shared" si="3"/>
        <v>0.42089370491866995</v>
      </c>
      <c r="AB4" s="46">
        <f t="shared" ref="AB4:AB37" si="6">S4/H4</f>
        <v>5.5186712820512816E-2</v>
      </c>
    </row>
    <row r="5" spans="1:28" ht="15" x14ac:dyDescent="0.25">
      <c r="A5" s="34" t="s">
        <v>3</v>
      </c>
      <c r="B5" s="9">
        <v>23.486219999999996</v>
      </c>
      <c r="C5" s="26">
        <v>23.368312709890741</v>
      </c>
      <c r="D5" s="4">
        <v>2.3199999999999998</v>
      </c>
      <c r="E5" s="4">
        <v>2.67</v>
      </c>
      <c r="F5" s="54">
        <v>345</v>
      </c>
      <c r="G5" s="4">
        <v>2.3199999999999998</v>
      </c>
      <c r="H5" s="4">
        <f t="shared" si="4"/>
        <v>2.9634398383392475</v>
      </c>
      <c r="I5" s="6">
        <v>0.25168673375281331</v>
      </c>
      <c r="J5" s="6">
        <v>1.8654160184142023</v>
      </c>
      <c r="K5" s="6">
        <v>0.14728398184126693</v>
      </c>
      <c r="L5" s="6">
        <v>0.51709981427407237</v>
      </c>
      <c r="M5" s="6">
        <v>6.0911973063353747E-2</v>
      </c>
      <c r="N5" s="7">
        <v>5.7240373291232117E-3</v>
      </c>
      <c r="O5" s="6">
        <v>0.16024021745517161</v>
      </c>
      <c r="P5" s="7">
        <v>4.2516988685280142</v>
      </c>
      <c r="Q5" s="7">
        <v>0.27667926128597975</v>
      </c>
      <c r="R5" s="7">
        <v>3.8900167843101201</v>
      </c>
      <c r="S5" s="7">
        <v>0.18812617356049635</v>
      </c>
      <c r="T5" s="8">
        <v>6.2831439669729754</v>
      </c>
      <c r="U5" s="9">
        <v>1.6618225384927845</v>
      </c>
      <c r="V5" s="9">
        <v>3.7808754072330548</v>
      </c>
      <c r="W5" s="10">
        <f t="shared" si="5"/>
        <v>24.392515331969133</v>
      </c>
      <c r="X5" s="9">
        <f t="shared" si="0"/>
        <v>31.24513552372413</v>
      </c>
      <c r="Y5" s="9">
        <f t="shared" si="1"/>
        <v>0.14909553244360715</v>
      </c>
      <c r="Z5" s="9">
        <f t="shared" si="2"/>
        <v>0.15404259017883623</v>
      </c>
      <c r="AA5" s="53">
        <f t="shared" si="3"/>
        <v>0.36924189739960778</v>
      </c>
      <c r="AB5" s="46">
        <f t="shared" si="6"/>
        <v>6.3482366379310345E-2</v>
      </c>
    </row>
    <row r="6" spans="1:28" ht="15" x14ac:dyDescent="0.25">
      <c r="A6" s="34" t="s">
        <v>4</v>
      </c>
      <c r="B6" s="9">
        <v>23.799149999999997</v>
      </c>
      <c r="C6" s="26">
        <v>25.750219370578311</v>
      </c>
      <c r="D6" s="4">
        <v>2.5499999999999998</v>
      </c>
      <c r="E6" s="4">
        <v>2.81</v>
      </c>
      <c r="F6" s="54">
        <v>256</v>
      </c>
      <c r="G6" s="4">
        <v>2.5499999999999998</v>
      </c>
      <c r="H6" s="4">
        <f t="shared" si="4"/>
        <v>3.2144005143040828</v>
      </c>
      <c r="I6" s="6">
        <v>2.9555454711617859</v>
      </c>
      <c r="J6" s="6">
        <v>3.3788337398604575</v>
      </c>
      <c r="K6" s="6">
        <v>0.23674223659248336</v>
      </c>
      <c r="L6" s="6">
        <v>0.69761188950025532</v>
      </c>
      <c r="M6" s="6">
        <v>9.9948695646693272E-2</v>
      </c>
      <c r="N6" s="7">
        <v>1.3033070508820705E-2</v>
      </c>
      <c r="O6" s="6">
        <v>8.6670574369252684E-2</v>
      </c>
      <c r="P6" s="7">
        <v>3.2543151751218002</v>
      </c>
      <c r="Q6" s="7">
        <v>0.30739249090828885</v>
      </c>
      <c r="R6" s="7">
        <v>15.939257914673426</v>
      </c>
      <c r="S6" s="7">
        <v>0.35274716533993872</v>
      </c>
      <c r="T6" s="8">
        <v>6.8674695810564677</v>
      </c>
      <c r="U6" s="9">
        <v>2.0777107468123863</v>
      </c>
      <c r="V6" s="9">
        <v>3.3053058957280297</v>
      </c>
      <c r="W6" s="10">
        <f t="shared" si="5"/>
        <v>41.395474180548469</v>
      </c>
      <c r="X6" s="9">
        <f t="shared" si="0"/>
        <v>57.569265093249136</v>
      </c>
      <c r="Y6" s="9">
        <f t="shared" si="1"/>
        <v>0.36520003289527259</v>
      </c>
      <c r="Z6" s="9">
        <f t="shared" si="2"/>
        <v>0.38664768707815822</v>
      </c>
      <c r="AA6" s="53">
        <f t="shared" si="3"/>
        <v>0.3713158056111428</v>
      </c>
      <c r="AB6" s="46">
        <f t="shared" si="6"/>
        <v>0.10973964313725491</v>
      </c>
    </row>
    <row r="7" spans="1:28" ht="15" x14ac:dyDescent="0.25">
      <c r="A7" s="34" t="s">
        <v>5</v>
      </c>
      <c r="B7" s="9">
        <v>23.832090000000001</v>
      </c>
      <c r="C7" s="26">
        <v>46.575856334883504</v>
      </c>
      <c r="D7" s="4">
        <v>2.25</v>
      </c>
      <c r="E7" s="4">
        <v>2.5</v>
      </c>
      <c r="F7" s="54">
        <v>253</v>
      </c>
      <c r="G7" s="4">
        <v>2.25</v>
      </c>
      <c r="H7" s="4">
        <f t="shared" si="4"/>
        <v>2.8323155879320696</v>
      </c>
      <c r="I7" s="6">
        <v>0.83171765464128411</v>
      </c>
      <c r="J7" s="6">
        <v>5.8607478823720447</v>
      </c>
      <c r="K7" s="6">
        <v>0.3635859884718462</v>
      </c>
      <c r="L7" s="6">
        <v>0.59368859382454497</v>
      </c>
      <c r="M7" s="6">
        <v>9.5017012775631501E-2</v>
      </c>
      <c r="N7" s="7">
        <v>3.2291544719745525E-2</v>
      </c>
      <c r="O7" s="6">
        <v>2.7588516156157514E-2</v>
      </c>
      <c r="P7" s="7">
        <v>3.9635606864525932</v>
      </c>
      <c r="Q7" s="7">
        <v>0.27666939827770043</v>
      </c>
      <c r="R7" s="7">
        <v>19.178292378049932</v>
      </c>
      <c r="S7" s="7">
        <v>0.27954085017302305</v>
      </c>
      <c r="T7" s="8">
        <v>6.0169885637390594</v>
      </c>
      <c r="U7" s="9">
        <v>2.0365335453164199</v>
      </c>
      <c r="V7" s="9">
        <v>2.9545246517430623</v>
      </c>
      <c r="W7" s="10">
        <f t="shared" si="5"/>
        <v>44.057981071068461</v>
      </c>
      <c r="X7" s="9">
        <f t="shared" si="0"/>
        <v>62.772501937681504</v>
      </c>
      <c r="Y7" s="9">
        <f t="shared" si="1"/>
        <v>0.40840148048714886</v>
      </c>
      <c r="Z7" s="9">
        <f t="shared" si="2"/>
        <v>0.4638283215894814</v>
      </c>
      <c r="AA7" s="53">
        <f t="shared" si="3"/>
        <v>0.37394121264571784</v>
      </c>
      <c r="AB7" s="46">
        <f t="shared" si="6"/>
        <v>9.869692888888891E-2</v>
      </c>
    </row>
    <row r="8" spans="1:28" ht="15" x14ac:dyDescent="0.25">
      <c r="A8" s="34" t="s">
        <v>6</v>
      </c>
      <c r="B8" s="9">
        <v>23.486219999999996</v>
      </c>
      <c r="C8" s="28">
        <v>44.912860959888491</v>
      </c>
      <c r="D8" s="29">
        <v>2.7</v>
      </c>
      <c r="E8" s="29">
        <v>3.06</v>
      </c>
      <c r="F8" s="55">
        <v>360</v>
      </c>
      <c r="G8" s="4">
        <v>2.7</v>
      </c>
      <c r="H8" s="4">
        <f t="shared" si="4"/>
        <v>3.4488308463430903</v>
      </c>
      <c r="I8" s="6">
        <v>1.3574329968807242</v>
      </c>
      <c r="J8" s="6">
        <v>6.2562630768169596</v>
      </c>
      <c r="K8" s="6">
        <v>0.60086782802852079</v>
      </c>
      <c r="L8" s="6">
        <v>0.61622049014273073</v>
      </c>
      <c r="M8" s="6">
        <v>0.14419536221665299</v>
      </c>
      <c r="N8" s="7">
        <v>4.0299971642946381E-2</v>
      </c>
      <c r="O8" s="6">
        <v>6.0049637617292186E-2</v>
      </c>
      <c r="P8" s="7">
        <v>3.1990135066434706</v>
      </c>
      <c r="Q8" s="7">
        <v>0.25778477762705115</v>
      </c>
      <c r="R8" s="7">
        <v>22.731746104737166</v>
      </c>
      <c r="S8" s="7">
        <v>0.34533410229487765</v>
      </c>
      <c r="T8" s="8">
        <v>6.8853699777997504</v>
      </c>
      <c r="U8" s="9">
        <v>1.9446252040558252</v>
      </c>
      <c r="V8" s="9">
        <v>3.5407182645988624</v>
      </c>
      <c r="W8" s="10">
        <f t="shared" si="5"/>
        <v>49.56186494480594</v>
      </c>
      <c r="X8" s="9">
        <f t="shared" si="0"/>
        <v>70.696009213232287</v>
      </c>
      <c r="Y8" s="9">
        <f t="shared" si="1"/>
        <v>0.46441966283996927</v>
      </c>
      <c r="Z8" s="9">
        <f t="shared" si="2"/>
        <v>0.5263678429034232</v>
      </c>
      <c r="AA8" s="53">
        <f t="shared" si="3"/>
        <v>0.3921357906264315</v>
      </c>
      <c r="AB8" s="46">
        <f t="shared" si="6"/>
        <v>0.10013077407407407</v>
      </c>
    </row>
    <row r="9" spans="1:28" ht="15" x14ac:dyDescent="0.25">
      <c r="A9" s="34" t="s">
        <v>7</v>
      </c>
      <c r="B9" s="9">
        <v>23.749739999999999</v>
      </c>
      <c r="C9" s="28">
        <v>40.87062286436236</v>
      </c>
      <c r="D9" s="29">
        <v>2.96</v>
      </c>
      <c r="E9" s="29">
        <v>3.33</v>
      </c>
      <c r="F9" s="55">
        <v>371</v>
      </c>
      <c r="G9" s="4">
        <v>2.96</v>
      </c>
      <c r="H9" s="4">
        <f t="shared" si="4"/>
        <v>3.7389883005035003</v>
      </c>
      <c r="I9" s="6">
        <v>0.54728051759724539</v>
      </c>
      <c r="J9" s="6">
        <v>4.6435906666767721</v>
      </c>
      <c r="K9" s="6">
        <v>0.16795484918992795</v>
      </c>
      <c r="L9" s="6">
        <v>0.53645513592990912</v>
      </c>
      <c r="M9" s="6">
        <v>8.2898044357538211E-2</v>
      </c>
      <c r="N9" s="7">
        <v>2.2139231840011729E-2</v>
      </c>
      <c r="O9" s="6">
        <v>1.0015941227146063E-2</v>
      </c>
      <c r="P9" s="7">
        <v>2.2324469657352037</v>
      </c>
      <c r="Q9" s="7">
        <v>0.34175616238325146</v>
      </c>
      <c r="R9" s="7">
        <v>14.687773002988667</v>
      </c>
      <c r="S9" s="7">
        <v>0.41568971702427054</v>
      </c>
      <c r="T9" s="8">
        <v>7.4581667790889501</v>
      </c>
      <c r="U9" s="9">
        <v>1.8244756346806323</v>
      </c>
      <c r="V9" s="9">
        <v>4.087841260973855</v>
      </c>
      <c r="W9" s="10">
        <f t="shared" si="5"/>
        <v>38.499347123126405</v>
      </c>
      <c r="X9" s="9">
        <f t="shared" si="0"/>
        <v>52.4494498947778</v>
      </c>
      <c r="Y9" s="9">
        <f t="shared" si="1"/>
        <v>0.3195710066130652</v>
      </c>
      <c r="Z9" s="9">
        <f t="shared" si="2"/>
        <v>0.34196079707842847</v>
      </c>
      <c r="AA9" s="53">
        <f t="shared" si="3"/>
        <v>0.39688037123267145</v>
      </c>
      <c r="AB9" s="46">
        <f t="shared" si="6"/>
        <v>0.11117705743243242</v>
      </c>
    </row>
    <row r="10" spans="1:28" ht="15" x14ac:dyDescent="0.25">
      <c r="A10" s="35" t="s">
        <v>8</v>
      </c>
      <c r="B10" s="16">
        <v>23.552099999999999</v>
      </c>
      <c r="C10" s="30">
        <v>38.842962340230841</v>
      </c>
      <c r="D10" s="11">
        <v>2.72</v>
      </c>
      <c r="E10" s="11">
        <v>2.98</v>
      </c>
      <c r="F10" s="50">
        <v>258</v>
      </c>
      <c r="G10" s="11">
        <v>2.72</v>
      </c>
      <c r="H10" s="11">
        <f t="shared" si="4"/>
        <v>3.4646592023641207</v>
      </c>
      <c r="I10" s="12">
        <v>0</v>
      </c>
      <c r="J10" s="13">
        <v>4.1678649037665432</v>
      </c>
      <c r="K10" s="13">
        <v>0.15342428063739541</v>
      </c>
      <c r="L10" s="13">
        <v>0.48244742507037597</v>
      </c>
      <c r="M10" s="13">
        <v>5.7817264702510605E-2</v>
      </c>
      <c r="N10" s="14">
        <v>2.6319309106194351E-2</v>
      </c>
      <c r="O10" s="13">
        <v>3.8105901384589906E-2</v>
      </c>
      <c r="P10" s="14">
        <v>3.1294718942259929</v>
      </c>
      <c r="Q10" s="14">
        <v>0.26749207077075943</v>
      </c>
      <c r="R10" s="14">
        <v>11.045299145299147</v>
      </c>
      <c r="S10" s="14">
        <v>0.30705681022074466</v>
      </c>
      <c r="T10" s="15">
        <v>6.3662694485842035</v>
      </c>
      <c r="U10" s="16">
        <v>1.7180559848166406</v>
      </c>
      <c r="V10" s="16">
        <v>3.7055075648560099</v>
      </c>
      <c r="W10" s="17">
        <f t="shared" si="5"/>
        <v>32.519263878125521</v>
      </c>
      <c r="X10" s="16">
        <f t="shared" si="0"/>
        <v>44.124417609639913</v>
      </c>
      <c r="Y10" s="16">
        <f t="shared" si="1"/>
        <v>0.26424293977492097</v>
      </c>
      <c r="Z10" s="16">
        <f t="shared" si="2"/>
        <v>0.28141308285790267</v>
      </c>
      <c r="AA10" s="53">
        <f t="shared" si="3"/>
        <v>0.42725178724643864</v>
      </c>
      <c r="AB10" s="46">
        <f t="shared" si="6"/>
        <v>8.862540073529411E-2</v>
      </c>
    </row>
    <row r="11" spans="1:28" ht="15" x14ac:dyDescent="0.25">
      <c r="A11" s="35" t="s">
        <v>9</v>
      </c>
      <c r="B11" s="16">
        <v>23.667390000000001</v>
      </c>
      <c r="C11" s="30">
        <v>19.133218041081214</v>
      </c>
      <c r="D11" s="11">
        <v>1.97</v>
      </c>
      <c r="E11" s="11">
        <v>2.27</v>
      </c>
      <c r="F11" s="50">
        <v>303</v>
      </c>
      <c r="G11" s="11">
        <v>1.97</v>
      </c>
      <c r="H11" s="11">
        <f t="shared" si="4"/>
        <v>2.4971067785674719</v>
      </c>
      <c r="I11" s="13">
        <v>0.16937102063218623</v>
      </c>
      <c r="J11" s="13">
        <v>0.83565830452787571</v>
      </c>
      <c r="K11" s="13">
        <v>4.5826345870837476E-2</v>
      </c>
      <c r="L11" s="13">
        <v>0.1084745719743495</v>
      </c>
      <c r="M11" s="13">
        <v>1.6742277031814665E-2</v>
      </c>
      <c r="N11" s="18">
        <v>0</v>
      </c>
      <c r="O11" s="13">
        <v>1.4471050673521668E-2</v>
      </c>
      <c r="P11" s="14">
        <v>0.75993106971237634</v>
      </c>
      <c r="Q11" s="14">
        <v>4.5722405385638307E-2</v>
      </c>
      <c r="R11" s="14">
        <v>3.36964025184019</v>
      </c>
      <c r="S11" s="14">
        <v>9.1753970336399572E-3</v>
      </c>
      <c r="T11" s="15">
        <v>5.6956547122433019</v>
      </c>
      <c r="U11" s="16">
        <v>1.6986736382845764</v>
      </c>
      <c r="V11" s="16">
        <v>3.3530011791995071</v>
      </c>
      <c r="W11" s="17">
        <f t="shared" si="5"/>
        <v>17.316689417971311</v>
      </c>
      <c r="X11" s="16">
        <f t="shared" si="0"/>
        <v>20.536191796560587</v>
      </c>
      <c r="Y11" s="16">
        <f t="shared" si="1"/>
        <v>6.1734405879263925E-2</v>
      </c>
      <c r="Z11" s="16">
        <f t="shared" si="2"/>
        <v>8.2790975102394707E-2</v>
      </c>
      <c r="AA11" s="53">
        <f t="shared" si="3"/>
        <v>0.34587770845120136</v>
      </c>
      <c r="AB11" s="46">
        <f t="shared" si="6"/>
        <v>3.6744111675126902E-3</v>
      </c>
    </row>
    <row r="12" spans="1:28" ht="15" x14ac:dyDescent="0.25">
      <c r="A12" s="35" t="s">
        <v>10</v>
      </c>
      <c r="B12" s="16">
        <v>23.634449999999998</v>
      </c>
      <c r="C12" s="30">
        <v>25.718107818601627</v>
      </c>
      <c r="D12" s="11">
        <v>2.39</v>
      </c>
      <c r="E12" s="11">
        <v>2.69</v>
      </c>
      <c r="F12" s="50">
        <v>303</v>
      </c>
      <c r="G12" s="11">
        <v>2.39</v>
      </c>
      <c r="H12" s="11">
        <f t="shared" si="4"/>
        <v>3.0337071520598116</v>
      </c>
      <c r="I12" s="13">
        <v>7.4648235943717903E-2</v>
      </c>
      <c r="J12" s="13">
        <v>1.6111215196461102</v>
      </c>
      <c r="K12" s="13">
        <v>8.7161072079104882E-2</v>
      </c>
      <c r="L12" s="13">
        <v>0.35453247272519561</v>
      </c>
      <c r="M12" s="13">
        <v>5.3480195223497902E-2</v>
      </c>
      <c r="N12" s="14">
        <v>6.5991381225287754E-3</v>
      </c>
      <c r="O12" s="13">
        <v>6.6719978675196592E-2</v>
      </c>
      <c r="P12" s="14">
        <v>1.291857225363823</v>
      </c>
      <c r="Q12" s="14">
        <v>0.15964915621053175</v>
      </c>
      <c r="R12" s="14">
        <v>5.5008383948008115</v>
      </c>
      <c r="S12" s="18">
        <v>0</v>
      </c>
      <c r="T12" s="15">
        <v>5.7462267486656131</v>
      </c>
      <c r="U12" s="16">
        <v>1.7372780589351564</v>
      </c>
      <c r="V12" s="16">
        <v>3.3076033621167662</v>
      </c>
      <c r="W12" s="17">
        <f t="shared" si="5"/>
        <v>21.28049445720125</v>
      </c>
      <c r="X12" s="16">
        <f t="shared" si="0"/>
        <v>26.80049940760204</v>
      </c>
      <c r="Y12" s="16">
        <f t="shared" si="1"/>
        <v>0.11701720242764409</v>
      </c>
      <c r="Z12" s="16">
        <f t="shared" si="2"/>
        <v>0.13719668181634129</v>
      </c>
      <c r="AA12" s="53">
        <f t="shared" si="3"/>
        <v>0.41592511130108206</v>
      </c>
      <c r="AB12" s="46">
        <f t="shared" si="6"/>
        <v>0</v>
      </c>
    </row>
    <row r="13" spans="1:28" ht="15" x14ac:dyDescent="0.25">
      <c r="A13" s="35" t="s">
        <v>11</v>
      </c>
      <c r="B13" s="16">
        <v>23.799149999999997</v>
      </c>
      <c r="C13" s="30">
        <v>13.859038383022961</v>
      </c>
      <c r="D13" s="11">
        <v>1.89</v>
      </c>
      <c r="E13" s="11">
        <v>2.21</v>
      </c>
      <c r="F13" s="50">
        <v>324</v>
      </c>
      <c r="G13" s="11">
        <v>1.89</v>
      </c>
      <c r="H13" s="11">
        <f t="shared" si="4"/>
        <v>2.3824380282489082</v>
      </c>
      <c r="I13" s="13">
        <v>0.18189599208375085</v>
      </c>
      <c r="J13" s="13">
        <v>0.82021126804948941</v>
      </c>
      <c r="K13" s="13">
        <v>9.5130876522901045E-2</v>
      </c>
      <c r="L13" s="13">
        <v>0.27228367399676046</v>
      </c>
      <c r="M13" s="13">
        <v>0.14508896326129295</v>
      </c>
      <c r="N13" s="14">
        <v>6.52460276942664E-4</v>
      </c>
      <c r="O13" s="13">
        <v>5.5829598956265242E-2</v>
      </c>
      <c r="P13" s="14">
        <v>1.1780544683318523</v>
      </c>
      <c r="Q13" s="14">
        <v>0.18935844347382155</v>
      </c>
      <c r="R13" s="14">
        <v>2.6889695640390525</v>
      </c>
      <c r="S13" s="14">
        <v>0.12200741202942124</v>
      </c>
      <c r="T13" s="15">
        <v>3.9343460837887072</v>
      </c>
      <c r="U13" s="16">
        <v>1.2283103825136612</v>
      </c>
      <c r="V13" s="16">
        <v>3.2030553024694877</v>
      </c>
      <c r="W13" s="17">
        <f t="shared" si="5"/>
        <v>13.936956182048521</v>
      </c>
      <c r="X13" s="16">
        <f t="shared" si="0"/>
        <v>17.313049891277632</v>
      </c>
      <c r="Y13" s="16">
        <f t="shared" si="1"/>
        <v>8.128210682933644E-2</v>
      </c>
      <c r="Z13" s="16">
        <f t="shared" si="2"/>
        <v>7.6534602861290199E-2</v>
      </c>
      <c r="AA13" s="53">
        <f t="shared" si="3"/>
        <v>0.48038478561600323</v>
      </c>
      <c r="AB13" s="46">
        <f t="shared" si="6"/>
        <v>5.1211158730158739E-2</v>
      </c>
    </row>
    <row r="14" spans="1:28" ht="15" x14ac:dyDescent="0.25">
      <c r="A14" s="35" t="s">
        <v>12</v>
      </c>
      <c r="B14" s="16">
        <v>23.700329999999997</v>
      </c>
      <c r="C14" s="30">
        <v>23.129073167615864</v>
      </c>
      <c r="D14" s="11">
        <v>2.48</v>
      </c>
      <c r="E14" s="11">
        <v>2.79</v>
      </c>
      <c r="F14" s="50">
        <v>313</v>
      </c>
      <c r="G14" s="11">
        <v>2.48</v>
      </c>
      <c r="H14" s="11">
        <f t="shared" si="4"/>
        <v>3.1391967959939806</v>
      </c>
      <c r="I14" s="13">
        <v>6.3466204900944345E-2</v>
      </c>
      <c r="J14" s="13">
        <v>2.3083041881695321</v>
      </c>
      <c r="K14" s="13">
        <v>0.11285007423947262</v>
      </c>
      <c r="L14" s="13">
        <v>0.47584274143018274</v>
      </c>
      <c r="M14" s="13">
        <v>7.5244015589656363E-2</v>
      </c>
      <c r="N14" s="14">
        <v>1.0694661213578052E-2</v>
      </c>
      <c r="O14" s="13">
        <v>7.5458442983705298E-2</v>
      </c>
      <c r="P14" s="14">
        <v>3.0692540989935577</v>
      </c>
      <c r="Q14" s="14">
        <v>0.24706491428600366</v>
      </c>
      <c r="R14" s="14">
        <v>5.4085107675715918</v>
      </c>
      <c r="S14" s="14">
        <v>0.20856429847179347</v>
      </c>
      <c r="T14" s="15">
        <v>4.8707959787901691</v>
      </c>
      <c r="U14" s="16">
        <v>1.6338208252796482</v>
      </c>
      <c r="V14" s="16">
        <v>2.9812301957630352</v>
      </c>
      <c r="W14" s="17">
        <f t="shared" si="5"/>
        <v>22.237249035266597</v>
      </c>
      <c r="X14" s="16">
        <f t="shared" si="0"/>
        <v>29.338846304165386</v>
      </c>
      <c r="Y14" s="16">
        <f t="shared" si="1"/>
        <v>0.16374179089703525</v>
      </c>
      <c r="Z14" s="16">
        <f t="shared" si="2"/>
        <v>0.1641847606786388</v>
      </c>
      <c r="AA14" s="53">
        <f t="shared" si="3"/>
        <v>0.50915702706480304</v>
      </c>
      <c r="AB14" s="46">
        <f t="shared" si="6"/>
        <v>6.6438745967741936E-2</v>
      </c>
    </row>
    <row r="15" spans="1:28" ht="15" x14ac:dyDescent="0.25">
      <c r="A15" s="35" t="s">
        <v>13</v>
      </c>
      <c r="B15" s="16">
        <v>23.585039999999996</v>
      </c>
      <c r="C15" s="31">
        <v>53.543828347686095</v>
      </c>
      <c r="D15" s="32">
        <v>2.72</v>
      </c>
      <c r="E15" s="32">
        <v>3.02</v>
      </c>
      <c r="F15" s="51">
        <v>304</v>
      </c>
      <c r="G15" s="11">
        <v>2.72</v>
      </c>
      <c r="H15" s="11">
        <f t="shared" si="4"/>
        <v>3.459820292863613</v>
      </c>
      <c r="I15" s="13">
        <v>1.3894091339255736</v>
      </c>
      <c r="J15" s="13">
        <v>8.8366299569557665</v>
      </c>
      <c r="K15" s="13">
        <v>0.26165247122752394</v>
      </c>
      <c r="L15" s="13">
        <v>0.62173733858411961</v>
      </c>
      <c r="M15" s="13">
        <v>7.5967096091420674E-2</v>
      </c>
      <c r="N15" s="14">
        <v>4.7962394806199203E-2</v>
      </c>
      <c r="O15" s="13">
        <v>0.24958265917717337</v>
      </c>
      <c r="P15" s="14">
        <v>8.8370227483184269</v>
      </c>
      <c r="Q15" s="14">
        <v>0.29632852011274957</v>
      </c>
      <c r="R15" s="14">
        <v>24.789603494418497</v>
      </c>
      <c r="S15" s="14">
        <v>0.28563499150308846</v>
      </c>
      <c r="T15" s="15">
        <v>6.2731903766116179</v>
      </c>
      <c r="U15" s="16">
        <v>2.2018343916313055</v>
      </c>
      <c r="V15" s="16">
        <v>2.8490745718454815</v>
      </c>
      <c r="W15" s="17">
        <f t="shared" si="5"/>
        <v>58.851510488343465</v>
      </c>
      <c r="X15" s="16">
        <f t="shared" si="0"/>
        <v>86.066270539630224</v>
      </c>
      <c r="Y15" s="16">
        <f t="shared" si="1"/>
        <v>0.59522084509421314</v>
      </c>
      <c r="Z15" s="16">
        <f t="shared" si="2"/>
        <v>0.66546271683975</v>
      </c>
      <c r="AA15" s="53">
        <f t="shared" si="3"/>
        <v>0.4335911771689564</v>
      </c>
      <c r="AB15" s="46">
        <f t="shared" si="6"/>
        <v>8.2557753676470585E-2</v>
      </c>
    </row>
    <row r="16" spans="1:28" ht="15" x14ac:dyDescent="0.25">
      <c r="A16" s="35" t="s">
        <v>14</v>
      </c>
      <c r="B16" s="16">
        <v>23.552099999999999</v>
      </c>
      <c r="C16" s="31">
        <v>62.648341336866125</v>
      </c>
      <c r="D16" s="32">
        <v>3.32</v>
      </c>
      <c r="E16" s="32">
        <v>3.61</v>
      </c>
      <c r="F16" s="51">
        <v>286</v>
      </c>
      <c r="G16" s="11">
        <v>3.32</v>
      </c>
      <c r="H16" s="11">
        <f t="shared" si="4"/>
        <v>4.2289222617091466</v>
      </c>
      <c r="I16" s="13">
        <v>0.24258855898200174</v>
      </c>
      <c r="J16" s="13">
        <v>9.3008976269632004</v>
      </c>
      <c r="K16" s="13">
        <v>0.28701364209560931</v>
      </c>
      <c r="L16" s="13">
        <v>0.59908543187231722</v>
      </c>
      <c r="M16" s="13">
        <v>8.4822754658820249E-2</v>
      </c>
      <c r="N16" s="14">
        <v>5.9702319538385125E-2</v>
      </c>
      <c r="O16" s="13">
        <v>4.6606926770861208E-2</v>
      </c>
      <c r="P16" s="14">
        <v>2.869635191766339</v>
      </c>
      <c r="Q16" s="14">
        <v>0.33620568866470502</v>
      </c>
      <c r="R16" s="14">
        <v>29.374823901053411</v>
      </c>
      <c r="S16" s="14">
        <v>0.30698038391481014</v>
      </c>
      <c r="T16" s="15">
        <v>8.2258131071114668</v>
      </c>
      <c r="U16" s="16">
        <v>2.2880523189014994</v>
      </c>
      <c r="V16" s="16">
        <v>3.595115828059694</v>
      </c>
      <c r="W16" s="17">
        <f t="shared" si="5"/>
        <v>60.236195634529402</v>
      </c>
      <c r="X16" s="16">
        <f t="shared" si="0"/>
        <v>86.121203468225758</v>
      </c>
      <c r="Y16" s="16">
        <f t="shared" si="1"/>
        <v>0.57138940530304816</v>
      </c>
      <c r="Z16" s="16">
        <f t="shared" si="2"/>
        <v>0.65893038425428296</v>
      </c>
      <c r="AA16" s="53">
        <f t="shared" si="3"/>
        <v>0.4036075165784837</v>
      </c>
      <c r="AB16" s="46">
        <f t="shared" si="6"/>
        <v>7.2590689759036153E-2</v>
      </c>
    </row>
    <row r="17" spans="1:28" ht="15" x14ac:dyDescent="0.25">
      <c r="A17" s="34" t="s">
        <v>15</v>
      </c>
      <c r="B17" s="9">
        <v>23.832090000000001</v>
      </c>
      <c r="C17" s="26">
        <v>21.672459276546416</v>
      </c>
      <c r="D17" s="4">
        <v>1.8</v>
      </c>
      <c r="E17" s="4">
        <v>2.12</v>
      </c>
      <c r="F17" s="54">
        <v>324</v>
      </c>
      <c r="G17" s="4">
        <v>1.8</v>
      </c>
      <c r="H17" s="4">
        <f t="shared" si="4"/>
        <v>2.2658524703456555</v>
      </c>
      <c r="I17" s="6">
        <v>0.67363668062683546</v>
      </c>
      <c r="J17" s="6">
        <v>2.8106335197626393</v>
      </c>
      <c r="K17" s="6">
        <v>8.7348360970439437E-2</v>
      </c>
      <c r="L17" s="6">
        <v>0.55954849113107574</v>
      </c>
      <c r="M17" s="6">
        <v>8.6264024682686236E-2</v>
      </c>
      <c r="N17" s="7">
        <v>7.2448115125446459E-3</v>
      </c>
      <c r="O17" s="6">
        <v>5.9052772962841275E-2</v>
      </c>
      <c r="P17" s="7">
        <v>1.2596685813120041</v>
      </c>
      <c r="Q17" s="7">
        <v>0.32220296247622437</v>
      </c>
      <c r="R17" s="7">
        <v>7.4968913762913791</v>
      </c>
      <c r="S17" s="7">
        <v>0.1620211529916176</v>
      </c>
      <c r="T17" s="8">
        <v>4.0512801235644877</v>
      </c>
      <c r="U17" s="9">
        <v>1.3222660488442264</v>
      </c>
      <c r="V17" s="9">
        <v>3.0638918144390481</v>
      </c>
      <c r="W17" s="10">
        <f t="shared" si="5"/>
        <v>21.969817041476432</v>
      </c>
      <c r="X17" s="9">
        <f t="shared" si="0"/>
        <v>29.982965103606109</v>
      </c>
      <c r="Y17" s="9">
        <f t="shared" si="1"/>
        <v>0.22259805087853121</v>
      </c>
      <c r="Z17" s="9">
        <f t="shared" si="2"/>
        <v>0.17800247668080585</v>
      </c>
      <c r="AA17" s="53">
        <f t="shared" si="3"/>
        <v>0.44430400888109506</v>
      </c>
      <c r="AB17" s="46">
        <f t="shared" si="6"/>
        <v>7.150560555555556E-2</v>
      </c>
    </row>
    <row r="18" spans="1:28" ht="15" x14ac:dyDescent="0.25">
      <c r="A18" s="34" t="s">
        <v>16</v>
      </c>
      <c r="B18" s="9">
        <v>23.502689999999998</v>
      </c>
      <c r="C18" s="26">
        <v>6.8148227571670237</v>
      </c>
      <c r="D18" s="4">
        <v>1.42</v>
      </c>
      <c r="E18" s="4">
        <v>1.88</v>
      </c>
      <c r="F18" s="54">
        <v>464</v>
      </c>
      <c r="G18" s="4">
        <v>1.42</v>
      </c>
      <c r="H18" s="4">
        <f t="shared" si="4"/>
        <v>1.8125584773487631</v>
      </c>
      <c r="I18" s="5">
        <v>0</v>
      </c>
      <c r="J18" s="5">
        <v>0</v>
      </c>
      <c r="K18" s="5">
        <v>0</v>
      </c>
      <c r="L18" s="6">
        <v>6.7235707912583625E-2</v>
      </c>
      <c r="M18" s="6">
        <v>1.6789652588703682E-2</v>
      </c>
      <c r="N18" s="19">
        <v>0</v>
      </c>
      <c r="O18" s="6">
        <v>1.3581168793869976E-2</v>
      </c>
      <c r="P18" s="7">
        <v>0.65182985436986163</v>
      </c>
      <c r="Q18" s="19">
        <v>0</v>
      </c>
      <c r="R18" s="7">
        <v>0.83162608195061949</v>
      </c>
      <c r="S18" s="19">
        <v>0</v>
      </c>
      <c r="T18" s="8">
        <v>3.0902968689966981</v>
      </c>
      <c r="U18" s="9">
        <v>0.87111132300174998</v>
      </c>
      <c r="V18" s="9">
        <v>3.5475338081336019</v>
      </c>
      <c r="W18" s="10">
        <f t="shared" si="5"/>
        <v>8.0147081528114441</v>
      </c>
      <c r="X18" s="9">
        <f t="shared" si="0"/>
        <v>8.9633456321808271</v>
      </c>
      <c r="Y18" s="9">
        <f t="shared" si="1"/>
        <v>4.7189787860571555E-3</v>
      </c>
      <c r="Z18" s="9">
        <f t="shared" si="2"/>
        <v>2.8202311750334094E-2</v>
      </c>
      <c r="AA18" s="53">
        <f t="shared" si="3"/>
        <v>0.45950277924626054</v>
      </c>
      <c r="AB18" s="46">
        <f t="shared" si="6"/>
        <v>0</v>
      </c>
    </row>
    <row r="19" spans="1:28" ht="15" x14ac:dyDescent="0.25">
      <c r="A19" s="34" t="s">
        <v>17</v>
      </c>
      <c r="B19" s="9">
        <v>23.502689999999998</v>
      </c>
      <c r="C19" s="26">
        <v>10.559075010845422</v>
      </c>
      <c r="D19" s="4">
        <v>1.57</v>
      </c>
      <c r="E19" s="4">
        <v>1.93</v>
      </c>
      <c r="F19" s="54">
        <v>356</v>
      </c>
      <c r="G19" s="4">
        <v>1.57</v>
      </c>
      <c r="H19" s="4">
        <f t="shared" si="4"/>
        <v>2.0040259221391254</v>
      </c>
      <c r="I19" s="6">
        <v>9.5553742997078223E-2</v>
      </c>
      <c r="J19" s="6">
        <v>0.40653733678995896</v>
      </c>
      <c r="K19" s="6">
        <v>4.1105890432116501E-2</v>
      </c>
      <c r="L19" s="6">
        <v>0.34254929967590947</v>
      </c>
      <c r="M19" s="6">
        <v>4.3949947857032538E-2</v>
      </c>
      <c r="N19" s="19">
        <v>0</v>
      </c>
      <c r="O19" s="6">
        <v>0.10541929455734642</v>
      </c>
      <c r="P19" s="7">
        <v>0.97177578396345288</v>
      </c>
      <c r="Q19" s="7">
        <v>0.21631481332562361</v>
      </c>
      <c r="R19" s="7">
        <v>1.2165624445542191</v>
      </c>
      <c r="S19" s="7">
        <v>7.031436401535314E-2</v>
      </c>
      <c r="T19" s="8">
        <v>3.34853074520406</v>
      </c>
      <c r="U19" s="9">
        <v>0.97498743080047456</v>
      </c>
      <c r="V19" s="9">
        <v>3.4344347828719006</v>
      </c>
      <c r="W19" s="10">
        <f t="shared" si="5"/>
        <v>10.44211132632052</v>
      </c>
      <c r="X19" s="9">
        <f t="shared" si="0"/>
        <v>12.505972458812163</v>
      </c>
      <c r="Y19" s="9">
        <f t="shared" si="1"/>
        <v>4.8454761975966633E-2</v>
      </c>
      <c r="Z19" s="9">
        <f t="shared" si="2"/>
        <v>4.3963698615883597E-2</v>
      </c>
      <c r="AA19" s="53">
        <f t="shared" si="3"/>
        <v>0.46886235171907431</v>
      </c>
      <c r="AB19" s="46">
        <f t="shared" si="6"/>
        <v>3.5086554140127388E-2</v>
      </c>
    </row>
    <row r="20" spans="1:28" ht="15" x14ac:dyDescent="0.25">
      <c r="A20" s="34" t="s">
        <v>18</v>
      </c>
      <c r="B20" s="9">
        <v>23.782679999999996</v>
      </c>
      <c r="C20" s="26">
        <v>22.446306864209706</v>
      </c>
      <c r="D20" s="4">
        <v>1.7</v>
      </c>
      <c r="E20" s="4">
        <v>2.0099999999999998</v>
      </c>
      <c r="F20" s="54">
        <v>313</v>
      </c>
      <c r="G20" s="4">
        <v>1.7</v>
      </c>
      <c r="H20" s="4">
        <f t="shared" si="4"/>
        <v>2.144417702294275</v>
      </c>
      <c r="I20" s="6">
        <v>0.50860416067491154</v>
      </c>
      <c r="J20" s="6">
        <v>2.1635732810599988</v>
      </c>
      <c r="K20" s="6">
        <v>0.14144932362542828</v>
      </c>
      <c r="L20" s="6">
        <v>0.62045320376004731</v>
      </c>
      <c r="M20" s="6">
        <v>8.873587837871931E-2</v>
      </c>
      <c r="N20" s="7">
        <v>1.3208982335043834E-2</v>
      </c>
      <c r="O20" s="6">
        <v>8.2786506819248304E-2</v>
      </c>
      <c r="P20" s="7">
        <v>2.8345474521794856</v>
      </c>
      <c r="Q20" s="7">
        <v>0.31058106151199122</v>
      </c>
      <c r="R20" s="7">
        <v>7.0394837755879509</v>
      </c>
      <c r="S20" s="7">
        <v>0.17813310779104799</v>
      </c>
      <c r="T20" s="8">
        <v>3.5308981729561184</v>
      </c>
      <c r="U20" s="9">
        <v>1.3353853442925694</v>
      </c>
      <c r="V20" s="9">
        <v>2.6441043314180139</v>
      </c>
      <c r="W20" s="10">
        <f t="shared" si="5"/>
        <v>21.481216699211366</v>
      </c>
      <c r="X20" s="9">
        <f t="shared" si="0"/>
        <v>29.755345485370036</v>
      </c>
      <c r="Y20" s="9">
        <f t="shared" si="1"/>
        <v>0.18409854699848222</v>
      </c>
      <c r="Z20" s="9">
        <f t="shared" si="2"/>
        <v>0.19454974234863548</v>
      </c>
      <c r="AA20" s="53">
        <f t="shared" si="3"/>
        <v>0.48146389862518624</v>
      </c>
      <c r="AB20" s="46">
        <f t="shared" si="6"/>
        <v>8.3068288235294135E-2</v>
      </c>
    </row>
    <row r="21" spans="1:28" ht="15" x14ac:dyDescent="0.25">
      <c r="A21" s="34" t="s">
        <v>19</v>
      </c>
      <c r="B21" s="9">
        <v>23.601509999999998</v>
      </c>
      <c r="C21" s="26">
        <v>27.349944982332893</v>
      </c>
      <c r="D21" s="4">
        <v>1.97</v>
      </c>
      <c r="E21" s="4">
        <v>2.31</v>
      </c>
      <c r="F21" s="54">
        <v>340</v>
      </c>
      <c r="G21" s="4">
        <v>1.97</v>
      </c>
      <c r="H21" s="4">
        <f t="shared" si="4"/>
        <v>2.5040770696451204</v>
      </c>
      <c r="I21" s="6">
        <v>0.31792753938201412</v>
      </c>
      <c r="J21" s="6">
        <v>2.6473887052142007</v>
      </c>
      <c r="K21" s="6">
        <v>0.14554000994004199</v>
      </c>
      <c r="L21" s="6">
        <v>0.29097629770298594</v>
      </c>
      <c r="M21" s="6">
        <v>4.856638410000038E-2</v>
      </c>
      <c r="N21" s="7">
        <v>8.65126849934603E-3</v>
      </c>
      <c r="O21" s="6">
        <v>5.6858819626371376E-2</v>
      </c>
      <c r="P21" s="7">
        <v>2.1165609742766458</v>
      </c>
      <c r="Q21" s="19">
        <v>0</v>
      </c>
      <c r="R21" s="7">
        <v>8.2373496441541256</v>
      </c>
      <c r="S21" s="7">
        <v>0.22104020886799194</v>
      </c>
      <c r="T21" s="8">
        <v>4.5922683607955594</v>
      </c>
      <c r="U21" s="9">
        <v>1.7268256666628501</v>
      </c>
      <c r="V21" s="9">
        <v>2.6593699928437284</v>
      </c>
      <c r="W21" s="10">
        <f t="shared" si="5"/>
        <v>23.854077090491241</v>
      </c>
      <c r="X21" s="9">
        <f t="shared" si="0"/>
        <v>32.170778115129075</v>
      </c>
      <c r="Y21" s="9">
        <f t="shared" si="1"/>
        <v>0.18308739198095403</v>
      </c>
      <c r="Z21" s="9">
        <f t="shared" si="2"/>
        <v>0.20716936591205176</v>
      </c>
      <c r="AA21" s="53">
        <f t="shared" si="3"/>
        <v>0.42898189853580754</v>
      </c>
      <c r="AB21" s="46">
        <f t="shared" si="6"/>
        <v>8.8272126903553294E-2</v>
      </c>
    </row>
    <row r="22" spans="1:28" ht="15" x14ac:dyDescent="0.25">
      <c r="A22" s="34" t="s">
        <v>20</v>
      </c>
      <c r="B22" s="9">
        <v>23.321519999999996</v>
      </c>
      <c r="C22" s="28">
        <v>19.54560994880967</v>
      </c>
      <c r="D22" s="29">
        <v>2.17</v>
      </c>
      <c r="E22" s="29">
        <v>2.4500000000000002</v>
      </c>
      <c r="F22" s="55">
        <v>281</v>
      </c>
      <c r="G22" s="4">
        <v>2.17</v>
      </c>
      <c r="H22" s="4">
        <f t="shared" si="4"/>
        <v>2.791413252652486</v>
      </c>
      <c r="I22" s="6">
        <v>1.0672447593467322</v>
      </c>
      <c r="J22" s="6">
        <v>1.9726231823654721</v>
      </c>
      <c r="K22" s="6">
        <v>0.13092731520072448</v>
      </c>
      <c r="L22" s="6">
        <v>0.14700842826711122</v>
      </c>
      <c r="M22" s="6">
        <v>3.0836626429152133E-2</v>
      </c>
      <c r="N22" s="19">
        <v>0</v>
      </c>
      <c r="O22" s="6">
        <v>3.3013285583443968E-3</v>
      </c>
      <c r="P22" s="7">
        <v>1.6774907896226323</v>
      </c>
      <c r="Q22" s="19">
        <v>0</v>
      </c>
      <c r="R22" s="7">
        <v>8.4819124139421458</v>
      </c>
      <c r="S22" s="7">
        <v>0.21548306885657542</v>
      </c>
      <c r="T22" s="8">
        <v>5.3959529550389522</v>
      </c>
      <c r="U22" s="9">
        <v>1.6575743956654632</v>
      </c>
      <c r="V22" s="9">
        <v>3.2553307828289961</v>
      </c>
      <c r="W22" s="10">
        <f t="shared" si="5"/>
        <v>24.881634558467891</v>
      </c>
      <c r="X22" s="9">
        <f t="shared" si="0"/>
        <v>32.988441464707279</v>
      </c>
      <c r="Y22" s="9">
        <f t="shared" si="1"/>
        <v>0.16918140366430887</v>
      </c>
      <c r="Z22" s="9">
        <f t="shared" si="2"/>
        <v>0.20366769706012625</v>
      </c>
      <c r="AA22" s="53">
        <f t="shared" si="3"/>
        <v>0.4021532467167952</v>
      </c>
      <c r="AB22" s="46">
        <f t="shared" si="6"/>
        <v>7.7194972350230429E-2</v>
      </c>
    </row>
    <row r="23" spans="1:28" ht="15" x14ac:dyDescent="0.25">
      <c r="A23" s="34" t="s">
        <v>21</v>
      </c>
      <c r="B23" s="9">
        <v>24.046199999999995</v>
      </c>
      <c r="C23" s="28">
        <v>34.246575342464226</v>
      </c>
      <c r="D23" s="29">
        <v>2.65</v>
      </c>
      <c r="E23" s="29">
        <v>2.98</v>
      </c>
      <c r="F23" s="55">
        <v>333</v>
      </c>
      <c r="G23" s="4">
        <v>2.65</v>
      </c>
      <c r="H23" s="4">
        <f t="shared" si="4"/>
        <v>3.3061356887990625</v>
      </c>
      <c r="I23" s="6">
        <v>3.1163759762457381E-2</v>
      </c>
      <c r="J23" s="6">
        <v>2.1261892107692697</v>
      </c>
      <c r="K23" s="6">
        <v>0.12428924320682688</v>
      </c>
      <c r="L23" s="6">
        <v>0.42495446265938075</v>
      </c>
      <c r="M23" s="6">
        <v>4.9238840232552358E-2</v>
      </c>
      <c r="N23" s="7">
        <v>1.181949746737531E-2</v>
      </c>
      <c r="O23" s="6">
        <v>4.632332759438058E-4</v>
      </c>
      <c r="P23" s="7">
        <v>1.7201069191805776</v>
      </c>
      <c r="Q23" s="7">
        <v>0.13625271352646171</v>
      </c>
      <c r="R23" s="7">
        <v>6.9693752027347378</v>
      </c>
      <c r="S23" s="19">
        <v>0</v>
      </c>
      <c r="T23" s="8">
        <v>7.1239015594979689</v>
      </c>
      <c r="U23" s="9">
        <v>1.6861167302941837</v>
      </c>
      <c r="V23" s="9">
        <v>4.2250346203818481</v>
      </c>
      <c r="W23" s="10">
        <f t="shared" si="5"/>
        <v>26.091173122738734</v>
      </c>
      <c r="X23" s="9">
        <f t="shared" si="0"/>
        <v>33.040393273947657</v>
      </c>
      <c r="Y23" s="9">
        <f t="shared" si="1"/>
        <v>0.14786054021484912</v>
      </c>
      <c r="Z23" s="9">
        <f t="shared" si="2"/>
        <v>0.1727964821388745</v>
      </c>
      <c r="AA23" s="53">
        <f t="shared" si="3"/>
        <v>0.37198717274059989</v>
      </c>
      <c r="AB23" s="46">
        <f t="shared" si="6"/>
        <v>0</v>
      </c>
    </row>
    <row r="24" spans="1:28" ht="15" x14ac:dyDescent="0.25">
      <c r="A24" s="35" t="s">
        <v>22</v>
      </c>
      <c r="B24" s="16">
        <v>23.585039999999996</v>
      </c>
      <c r="C24" s="30">
        <v>29.333566249339508</v>
      </c>
      <c r="D24" s="11">
        <v>2.35</v>
      </c>
      <c r="E24" s="11">
        <v>2.65</v>
      </c>
      <c r="F24" s="50">
        <v>304</v>
      </c>
      <c r="G24" s="11">
        <v>2.35</v>
      </c>
      <c r="H24" s="11">
        <f t="shared" si="4"/>
        <v>2.9891829736137829</v>
      </c>
      <c r="I24" s="12">
        <v>0</v>
      </c>
      <c r="J24" s="13">
        <v>4.7233233863499926</v>
      </c>
      <c r="K24" s="13">
        <v>0.16463503983881314</v>
      </c>
      <c r="L24" s="13">
        <v>0.43580634164707799</v>
      </c>
      <c r="M24" s="13">
        <v>4.6950142971985638E-2</v>
      </c>
      <c r="N24" s="14">
        <v>2.9368913514668638E-2</v>
      </c>
      <c r="O24" s="12">
        <v>0</v>
      </c>
      <c r="P24" s="14">
        <v>0.79048180541563662</v>
      </c>
      <c r="Q24" s="14">
        <v>0.23801528426494095</v>
      </c>
      <c r="R24" s="14">
        <v>14.276964974407507</v>
      </c>
      <c r="S24" s="14">
        <v>0.25160664132857102</v>
      </c>
      <c r="T24" s="15">
        <v>5.4716242279003984</v>
      </c>
      <c r="U24" s="16">
        <v>1.7853589563553849</v>
      </c>
      <c r="V24" s="16">
        <v>3.0647193991006274</v>
      </c>
      <c r="W24" s="17">
        <f t="shared" si="5"/>
        <v>32.310459541472056</v>
      </c>
      <c r="X24" s="16">
        <f t="shared" si="0"/>
        <v>44.716165726409628</v>
      </c>
      <c r="Y24" s="16">
        <f t="shared" si="1"/>
        <v>0.29217827705681676</v>
      </c>
      <c r="Z24" s="16">
        <f t="shared" si="2"/>
        <v>0.30987491320111371</v>
      </c>
      <c r="AA24" s="53">
        <f t="shared" si="3"/>
        <v>0.42948855808063319</v>
      </c>
      <c r="AB24" s="46">
        <f t="shared" si="6"/>
        <v>8.4172378723404245E-2</v>
      </c>
    </row>
    <row r="25" spans="1:28" ht="15" x14ac:dyDescent="0.25">
      <c r="A25" s="35" t="s">
        <v>23</v>
      </c>
      <c r="B25" s="16">
        <v>23.370929999999998</v>
      </c>
      <c r="C25" s="30">
        <v>17.67865748888353</v>
      </c>
      <c r="D25" s="11">
        <v>1.86</v>
      </c>
      <c r="E25" s="11">
        <v>2.15</v>
      </c>
      <c r="F25" s="50">
        <v>289</v>
      </c>
      <c r="G25" s="11">
        <v>1.86</v>
      </c>
      <c r="H25" s="11">
        <f t="shared" si="4"/>
        <v>2.3875814954732228</v>
      </c>
      <c r="I25" s="12">
        <v>0</v>
      </c>
      <c r="J25" s="13">
        <v>1.9801852557857138</v>
      </c>
      <c r="K25" s="13">
        <v>5.948492421996044E-2</v>
      </c>
      <c r="L25" s="13">
        <v>0.24648569825847755</v>
      </c>
      <c r="M25" s="13">
        <v>4.4985629583418375E-2</v>
      </c>
      <c r="N25" s="14">
        <v>1.0894945130553226E-2</v>
      </c>
      <c r="O25" s="13">
        <v>8.5275168767353273E-3</v>
      </c>
      <c r="P25" s="14">
        <v>1.3579106608081066</v>
      </c>
      <c r="Q25" s="18">
        <v>0</v>
      </c>
      <c r="R25" s="14">
        <v>4.9003736693405022</v>
      </c>
      <c r="S25" s="14">
        <v>0.13813839243881182</v>
      </c>
      <c r="T25" s="15">
        <v>4.8096945872500587</v>
      </c>
      <c r="U25" s="16">
        <v>1.1498752244775883</v>
      </c>
      <c r="V25" s="16">
        <v>4.1827969547175874</v>
      </c>
      <c r="W25" s="17">
        <f t="shared" si="5"/>
        <v>18.405278836400608</v>
      </c>
      <c r="X25" s="16">
        <f t="shared" si="0"/>
        <v>23.564050849324357</v>
      </c>
      <c r="Y25" s="16">
        <f t="shared" si="1"/>
        <v>0.12748572829472518</v>
      </c>
      <c r="Z25" s="16">
        <f t="shared" si="2"/>
        <v>0.12412368727930931</v>
      </c>
      <c r="AA25" s="53">
        <f t="shared" si="3"/>
        <v>0.38671894155829434</v>
      </c>
      <c r="AB25" s="46">
        <f t="shared" si="6"/>
        <v>5.7857037634408602E-2</v>
      </c>
    </row>
    <row r="26" spans="1:28" ht="15" x14ac:dyDescent="0.25">
      <c r="A26" s="35" t="s">
        <v>24</v>
      </c>
      <c r="B26" s="16">
        <v>23.766209999999997</v>
      </c>
      <c r="C26" s="30">
        <v>18.338360779161505</v>
      </c>
      <c r="D26" s="11">
        <v>1.7</v>
      </c>
      <c r="E26" s="11">
        <v>2.0299999999999998</v>
      </c>
      <c r="F26" s="50">
        <v>333</v>
      </c>
      <c r="G26" s="11">
        <v>1.7</v>
      </c>
      <c r="H26" s="11">
        <f t="shared" si="4"/>
        <v>2.1459037852480476</v>
      </c>
      <c r="I26" s="12">
        <v>0</v>
      </c>
      <c r="J26" s="13">
        <v>1.6809188760008436</v>
      </c>
      <c r="K26" s="13">
        <v>0.11072838285953042</v>
      </c>
      <c r="L26" s="13">
        <v>0.24406878505239157</v>
      </c>
      <c r="M26" s="13">
        <v>4.9196737721327898E-2</v>
      </c>
      <c r="N26" s="14">
        <v>5.2656692000954408E-3</v>
      </c>
      <c r="O26" s="13">
        <v>3.2451619336865238E-2</v>
      </c>
      <c r="P26" s="14">
        <v>1.3947169111103539</v>
      </c>
      <c r="Q26" s="18">
        <v>0</v>
      </c>
      <c r="R26" s="14">
        <v>4.6691117346855053</v>
      </c>
      <c r="S26" s="14">
        <v>0.13676992250762743</v>
      </c>
      <c r="T26" s="15">
        <v>3.4861891096645192</v>
      </c>
      <c r="U26" s="16">
        <v>1.2306132892034531</v>
      </c>
      <c r="V26" s="16">
        <v>2.832887585604611</v>
      </c>
      <c r="W26" s="17">
        <f t="shared" si="5"/>
        <v>15.686946733366407</v>
      </c>
      <c r="X26" s="16">
        <f t="shared" si="0"/>
        <v>20.595662561426501</v>
      </c>
      <c r="Y26" s="16">
        <f t="shared" si="1"/>
        <v>0.11239187663966532</v>
      </c>
      <c r="Z26" s="16">
        <f t="shared" si="2"/>
        <v>0.12057916615285937</v>
      </c>
      <c r="AA26" s="53">
        <f t="shared" si="3"/>
        <v>0.48763849192437908</v>
      </c>
      <c r="AB26" s="46">
        <f t="shared" si="6"/>
        <v>6.3735347058823527E-2</v>
      </c>
    </row>
    <row r="27" spans="1:28" ht="15" x14ac:dyDescent="0.25">
      <c r="A27" s="35" t="s">
        <v>25</v>
      </c>
      <c r="B27" s="16">
        <v>23.700329999999997</v>
      </c>
      <c r="C27" s="30">
        <v>22.00391302568336</v>
      </c>
      <c r="D27" s="11">
        <v>1.98</v>
      </c>
      <c r="E27" s="11">
        <v>2.31</v>
      </c>
      <c r="F27" s="50">
        <v>330</v>
      </c>
      <c r="G27" s="11">
        <v>1.98</v>
      </c>
      <c r="H27" s="11">
        <f t="shared" si="4"/>
        <v>2.5062942161564843</v>
      </c>
      <c r="I27" s="12">
        <v>0</v>
      </c>
      <c r="J27" s="13">
        <v>2.3519238339719322</v>
      </c>
      <c r="K27" s="13">
        <v>0.11271210147706805</v>
      </c>
      <c r="L27" s="13">
        <v>0.13795630693749833</v>
      </c>
      <c r="M27" s="13">
        <v>1.8930369323971442E-2</v>
      </c>
      <c r="N27" s="14">
        <v>3.650582080502683E-3</v>
      </c>
      <c r="O27" s="13">
        <v>1.8165569846495787E-3</v>
      </c>
      <c r="P27" s="14">
        <v>1.8054995436772403</v>
      </c>
      <c r="Q27" s="18">
        <v>0</v>
      </c>
      <c r="R27" s="14">
        <v>6.37019357958307</v>
      </c>
      <c r="S27" s="18">
        <v>0</v>
      </c>
      <c r="T27" s="15">
        <v>4.3802542091186076</v>
      </c>
      <c r="U27" s="16">
        <v>1.6938200480752803</v>
      </c>
      <c r="V27" s="16">
        <v>2.586020996797135</v>
      </c>
      <c r="W27" s="17">
        <f t="shared" si="5"/>
        <v>20.377309916444204</v>
      </c>
      <c r="X27" s="16">
        <f t="shared" si="0"/>
        <v>26.856729291617462</v>
      </c>
      <c r="Y27" s="16">
        <f t="shared" si="1"/>
        <v>0.14196694908419277</v>
      </c>
      <c r="Z27" s="16">
        <f t="shared" si="2"/>
        <v>0.16174177504791018</v>
      </c>
      <c r="AA27" s="53">
        <f t="shared" si="3"/>
        <v>0.4520285594105769</v>
      </c>
      <c r="AB27" s="46">
        <f t="shared" si="6"/>
        <v>0</v>
      </c>
    </row>
    <row r="28" spans="1:28" ht="15" x14ac:dyDescent="0.25">
      <c r="A28" s="35" t="s">
        <v>26</v>
      </c>
      <c r="B28" s="16">
        <v>23.897969999999997</v>
      </c>
      <c r="C28" s="30">
        <v>22.951740252414471</v>
      </c>
      <c r="D28" s="11">
        <v>2.44</v>
      </c>
      <c r="E28" s="11">
        <v>2.89</v>
      </c>
      <c r="F28" s="50">
        <v>452</v>
      </c>
      <c r="G28" s="11">
        <v>2.44</v>
      </c>
      <c r="H28" s="11">
        <f t="shared" si="4"/>
        <v>3.0630216708783218</v>
      </c>
      <c r="I28" s="13">
        <v>0.64069751531196995</v>
      </c>
      <c r="J28" s="13">
        <v>1.8823846125842489</v>
      </c>
      <c r="K28" s="13">
        <v>0.1518402609091902</v>
      </c>
      <c r="L28" s="13">
        <v>0.22297667960918857</v>
      </c>
      <c r="M28" s="13">
        <v>3.4293917014708783E-2</v>
      </c>
      <c r="N28" s="14">
        <v>5.1996048199909961E-3</v>
      </c>
      <c r="O28" s="13">
        <v>2.2507434731904013E-2</v>
      </c>
      <c r="P28" s="14">
        <v>1.483650494163312</v>
      </c>
      <c r="Q28" s="18">
        <v>0</v>
      </c>
      <c r="R28" s="14">
        <v>7.9436240818780854</v>
      </c>
      <c r="S28" s="18">
        <v>0</v>
      </c>
      <c r="T28" s="15">
        <v>5.4321423878262465</v>
      </c>
      <c r="U28" s="16">
        <v>1.4673730396347475</v>
      </c>
      <c r="V28" s="16">
        <v>3.7019505204882277</v>
      </c>
      <c r="W28" s="17">
        <f t="shared" si="5"/>
        <v>23.627204333924599</v>
      </c>
      <c r="X28" s="16">
        <f t="shared" si="0"/>
        <v>31.056389331646166</v>
      </c>
      <c r="Y28" s="16">
        <f t="shared" si="1"/>
        <v>0.15022915849032703</v>
      </c>
      <c r="Z28" s="16">
        <f t="shared" si="2"/>
        <v>0.18988085421094533</v>
      </c>
      <c r="AA28" s="53">
        <f t="shared" si="3"/>
        <v>0.44917821106239497</v>
      </c>
      <c r="AB28" s="46">
        <f t="shared" si="6"/>
        <v>0</v>
      </c>
    </row>
    <row r="29" spans="1:28" ht="15" x14ac:dyDescent="0.25">
      <c r="A29" s="35" t="s">
        <v>27</v>
      </c>
      <c r="B29" s="16">
        <v>23.486219999999996</v>
      </c>
      <c r="C29" s="31">
        <v>16.130025748432153</v>
      </c>
      <c r="D29" s="11">
        <v>1.84</v>
      </c>
      <c r="E29" s="11">
        <v>2.25</v>
      </c>
      <c r="F29" s="50">
        <v>415</v>
      </c>
      <c r="G29" s="11">
        <v>1.84</v>
      </c>
      <c r="H29" s="11">
        <f t="shared" si="4"/>
        <v>2.350314354544921</v>
      </c>
      <c r="I29" s="12">
        <v>0</v>
      </c>
      <c r="J29" s="13">
        <v>1.3021453005209016</v>
      </c>
      <c r="K29" s="13">
        <v>2.0524120101063522E-2</v>
      </c>
      <c r="L29" s="13">
        <v>0.13721237389413879</v>
      </c>
      <c r="M29" s="13">
        <v>2.4549288902173279E-2</v>
      </c>
      <c r="N29" s="18">
        <v>0</v>
      </c>
      <c r="O29" s="12">
        <v>0</v>
      </c>
      <c r="P29" s="14">
        <v>0.76240174025449825</v>
      </c>
      <c r="Q29" s="18">
        <v>0</v>
      </c>
      <c r="R29" s="14">
        <v>4.9365325710139834</v>
      </c>
      <c r="S29" s="18">
        <v>0</v>
      </c>
      <c r="T29" s="15">
        <v>3.1080946384731134</v>
      </c>
      <c r="U29" s="16">
        <v>0.96220298796485781</v>
      </c>
      <c r="V29" s="16">
        <v>3.2301860182818611</v>
      </c>
      <c r="W29" s="17">
        <f t="shared" si="5"/>
        <v>13.740138731903222</v>
      </c>
      <c r="X29" s="16">
        <f t="shared" si="0"/>
        <v>18.050157968715276</v>
      </c>
      <c r="Y29" s="16">
        <f t="shared" si="1"/>
        <v>8.1707499787422422E-2</v>
      </c>
      <c r="Z29" s="16">
        <f t="shared" si="2"/>
        <v>0.1150322296537401</v>
      </c>
      <c r="AA29" s="53">
        <f t="shared" si="3"/>
        <v>0.59200256556663955</v>
      </c>
      <c r="AB29" s="46">
        <f t="shared" si="6"/>
        <v>0</v>
      </c>
    </row>
    <row r="30" spans="1:28" ht="15" x14ac:dyDescent="0.25">
      <c r="A30" s="35" t="s">
        <v>28</v>
      </c>
      <c r="B30" s="16">
        <v>23.733269999999997</v>
      </c>
      <c r="C30" s="31">
        <v>12.717730566975934</v>
      </c>
      <c r="D30" s="11">
        <v>1.72</v>
      </c>
      <c r="E30" s="11">
        <v>2.0499999999999998</v>
      </c>
      <c r="F30" s="50">
        <v>329</v>
      </c>
      <c r="G30" s="11">
        <v>1.72</v>
      </c>
      <c r="H30" s="11">
        <f t="shared" si="4"/>
        <v>2.1741631052105337</v>
      </c>
      <c r="I30" s="12">
        <v>0</v>
      </c>
      <c r="J30" s="13">
        <v>0.68021182921696011</v>
      </c>
      <c r="K30" s="13">
        <v>3.7059621366967138E-2</v>
      </c>
      <c r="L30" s="13">
        <v>4.3920622821886753E-2</v>
      </c>
      <c r="M30" s="13">
        <v>1.0090392095147444E-2</v>
      </c>
      <c r="N30" s="18">
        <v>0</v>
      </c>
      <c r="O30" s="13">
        <v>2.5969746267581337E-2</v>
      </c>
      <c r="P30" s="14">
        <v>0.50215141023550491</v>
      </c>
      <c r="Q30" s="18">
        <v>0</v>
      </c>
      <c r="R30" s="14">
        <v>2.7044225258466286</v>
      </c>
      <c r="S30" s="18">
        <v>0</v>
      </c>
      <c r="T30" s="15">
        <v>3.954492776595893</v>
      </c>
      <c r="U30" s="16">
        <v>0.95427583809563543</v>
      </c>
      <c r="V30" s="16">
        <v>4.143972443531136</v>
      </c>
      <c r="W30" s="17">
        <f t="shared" si="5"/>
        <v>12.076188983818918</v>
      </c>
      <c r="X30" s="16">
        <f t="shared" si="0"/>
        <v>14.478484672529323</v>
      </c>
      <c r="Y30" s="16">
        <f t="shared" si="1"/>
        <v>4.1748700981990572E-2</v>
      </c>
      <c r="Z30" s="16">
        <f t="shared" si="2"/>
        <v>6.5113991423942807E-2</v>
      </c>
      <c r="AA30" s="53">
        <f t="shared" si="3"/>
        <v>0.4349483226216968</v>
      </c>
      <c r="AB30" s="46">
        <f t="shared" si="6"/>
        <v>0</v>
      </c>
    </row>
    <row r="31" spans="1:28" ht="15" x14ac:dyDescent="0.25">
      <c r="A31" s="34" t="s">
        <v>29</v>
      </c>
      <c r="B31" s="9">
        <v>23.617979999999999</v>
      </c>
      <c r="C31" s="26">
        <v>9.4066751968913547</v>
      </c>
      <c r="D31" s="4">
        <v>1.95</v>
      </c>
      <c r="E31" s="4">
        <v>2.33</v>
      </c>
      <c r="F31" s="54">
        <v>375</v>
      </c>
      <c r="G31" s="4">
        <v>1.95</v>
      </c>
      <c r="H31" s="4">
        <f t="shared" si="4"/>
        <v>2.4769264772008444</v>
      </c>
      <c r="I31" s="6">
        <v>0.58714462456145711</v>
      </c>
      <c r="J31" s="6">
        <v>0.23812243892153351</v>
      </c>
      <c r="K31" s="6">
        <v>1.1044297607162004E-2</v>
      </c>
      <c r="L31" s="6">
        <v>0.22908267345471545</v>
      </c>
      <c r="M31" s="6">
        <v>3.3757967446834999E-2</v>
      </c>
      <c r="N31" s="19">
        <v>0</v>
      </c>
      <c r="O31" s="6">
        <v>1.317597864000221E-3</v>
      </c>
      <c r="P31" s="7">
        <v>0.74707468631949048</v>
      </c>
      <c r="Q31" s="19">
        <v>0</v>
      </c>
      <c r="R31" s="7">
        <v>3.7420681192887795</v>
      </c>
      <c r="S31" s="19">
        <v>0</v>
      </c>
      <c r="T31" s="8">
        <v>5.2866370096003132</v>
      </c>
      <c r="U31" s="9">
        <v>1.4572499002878316</v>
      </c>
      <c r="V31" s="9">
        <v>3.6278177192231151</v>
      </c>
      <c r="W31" s="10">
        <f t="shared" si="5"/>
        <v>16.562808923032367</v>
      </c>
      <c r="X31" s="9">
        <f t="shared" si="0"/>
        <v>19.916576366310753</v>
      </c>
      <c r="Y31" s="9">
        <f t="shared" si="1"/>
        <v>5.3213106194183277E-2</v>
      </c>
      <c r="Z31" s="9">
        <f t="shared" si="2"/>
        <v>8.9963445240885495E-2</v>
      </c>
      <c r="AA31" s="53">
        <f t="shared" si="3"/>
        <v>0.36885452821120135</v>
      </c>
      <c r="AB31" s="46">
        <f t="shared" si="6"/>
        <v>0</v>
      </c>
    </row>
    <row r="32" spans="1:28" ht="15" x14ac:dyDescent="0.25">
      <c r="A32" s="34" t="s">
        <v>30</v>
      </c>
      <c r="B32" s="9">
        <v>23.634449999999998</v>
      </c>
      <c r="C32" s="26">
        <v>9.3578089046560144</v>
      </c>
      <c r="D32" s="4">
        <v>2.2400000000000002</v>
      </c>
      <c r="E32" s="4">
        <v>2.57</v>
      </c>
      <c r="F32" s="54">
        <v>326</v>
      </c>
      <c r="G32" s="4">
        <v>2.2400000000000002</v>
      </c>
      <c r="H32" s="4">
        <f t="shared" si="4"/>
        <v>2.8433071215958066</v>
      </c>
      <c r="I32" s="5">
        <v>0</v>
      </c>
      <c r="J32" s="5">
        <v>0</v>
      </c>
      <c r="K32" s="6">
        <v>2.9242906012198321E-3</v>
      </c>
      <c r="L32" s="6">
        <v>0.12426267588202813</v>
      </c>
      <c r="M32" s="6">
        <v>2.0713619314179092E-2</v>
      </c>
      <c r="N32" s="19">
        <v>0</v>
      </c>
      <c r="O32" s="6">
        <v>3.6700875205473368E-2</v>
      </c>
      <c r="P32" s="7">
        <v>0.6343602241643026</v>
      </c>
      <c r="Q32" s="19">
        <v>0</v>
      </c>
      <c r="R32" s="7">
        <v>0.65916744413345774</v>
      </c>
      <c r="S32" s="7">
        <v>1.9246904412838042E-3</v>
      </c>
      <c r="T32" s="8">
        <v>5.4557428914148627</v>
      </c>
      <c r="U32" s="9">
        <v>1.3103167520293473</v>
      </c>
      <c r="V32" s="9">
        <v>4.1636824706433044</v>
      </c>
      <c r="W32" s="10">
        <f t="shared" si="5"/>
        <v>12.608783085876762</v>
      </c>
      <c r="X32" s="9">
        <f t="shared" si="0"/>
        <v>13.495660563457157</v>
      </c>
      <c r="Y32" s="9">
        <f t="shared" si="1"/>
        <v>7.9581884397834767E-3</v>
      </c>
      <c r="Z32" s="9">
        <f t="shared" si="2"/>
        <v>2.4983617265959233E-2</v>
      </c>
      <c r="AA32" s="53">
        <f t="shared" si="3"/>
        <v>0.41057653276235873</v>
      </c>
      <c r="AB32" s="46">
        <f t="shared" si="6"/>
        <v>6.7691964285714285E-4</v>
      </c>
    </row>
    <row r="33" spans="1:28" ht="15" x14ac:dyDescent="0.25">
      <c r="A33" s="34" t="s">
        <v>31</v>
      </c>
      <c r="B33" s="9">
        <v>23.617979999999999</v>
      </c>
      <c r="C33" s="26">
        <v>16.943306187347936</v>
      </c>
      <c r="D33" s="4">
        <v>2.61</v>
      </c>
      <c r="E33" s="4">
        <v>2.98</v>
      </c>
      <c r="F33" s="54">
        <v>374</v>
      </c>
      <c r="G33" s="4">
        <v>2.61</v>
      </c>
      <c r="H33" s="4">
        <f t="shared" si="4"/>
        <v>3.3152708233303612</v>
      </c>
      <c r="I33" s="5">
        <v>0</v>
      </c>
      <c r="J33" s="6">
        <v>0.18442902398935049</v>
      </c>
      <c r="K33" s="6">
        <v>7.6036307931499653E-2</v>
      </c>
      <c r="L33" s="6">
        <v>0.20036048806883569</v>
      </c>
      <c r="M33" s="6">
        <v>3.1351538107831416E-2</v>
      </c>
      <c r="N33" s="19">
        <v>0</v>
      </c>
      <c r="O33" s="6">
        <v>1.0502930394555332E-2</v>
      </c>
      <c r="P33" s="7">
        <v>0.99775234799927859</v>
      </c>
      <c r="Q33" s="19">
        <v>0</v>
      </c>
      <c r="R33" s="7">
        <v>1.40161393988817</v>
      </c>
      <c r="S33" s="7">
        <v>3.521427319355847E-3</v>
      </c>
      <c r="T33" s="8">
        <v>7.7516811039724818</v>
      </c>
      <c r="U33" s="9">
        <v>1.884398820728953</v>
      </c>
      <c r="V33" s="9">
        <v>4.1136096131570774</v>
      </c>
      <c r="W33" s="10">
        <f t="shared" si="5"/>
        <v>18.739471384258941</v>
      </c>
      <c r="X33" s="9">
        <f t="shared" si="0"/>
        <v>20.480699330086654</v>
      </c>
      <c r="Y33" s="9">
        <f t="shared" si="1"/>
        <v>2.4735582781699371E-2</v>
      </c>
      <c r="Z33" s="9">
        <f t="shared" si="2"/>
        <v>4.5556364194116919E-2</v>
      </c>
      <c r="AA33" s="53">
        <f t="shared" si="3"/>
        <v>0.33670115746408358</v>
      </c>
      <c r="AB33" s="46">
        <f t="shared" si="6"/>
        <v>1.0621839080459771E-3</v>
      </c>
    </row>
    <row r="34" spans="1:28" ht="15" x14ac:dyDescent="0.25">
      <c r="A34" s="34" t="s">
        <v>32</v>
      </c>
      <c r="B34" s="9">
        <v>23.667390000000001</v>
      </c>
      <c r="C34" s="26">
        <v>18.82336835620664</v>
      </c>
      <c r="D34" s="4">
        <v>2.62</v>
      </c>
      <c r="E34" s="4">
        <v>2.96</v>
      </c>
      <c r="F34" s="54">
        <v>340</v>
      </c>
      <c r="G34" s="4">
        <v>2.62</v>
      </c>
      <c r="H34" s="4">
        <f t="shared" si="4"/>
        <v>3.3210252588054705</v>
      </c>
      <c r="I34" s="6">
        <v>9.5370465437887381E-2</v>
      </c>
      <c r="J34" s="6">
        <v>0.88027032131553162</v>
      </c>
      <c r="K34" s="6">
        <v>0.1160036658034536</v>
      </c>
      <c r="L34" s="6">
        <v>0.27159522025876109</v>
      </c>
      <c r="M34" s="6">
        <v>5.3536575008904651E-2</v>
      </c>
      <c r="N34" s="19">
        <v>0</v>
      </c>
      <c r="O34" s="6">
        <v>1.2237978078698157E-2</v>
      </c>
      <c r="P34" s="7">
        <v>1.4423320442178036</v>
      </c>
      <c r="Q34" s="19">
        <v>0</v>
      </c>
      <c r="R34" s="7">
        <v>3.1045920145820896</v>
      </c>
      <c r="S34" s="7">
        <v>2.0115019019841221E-3</v>
      </c>
      <c r="T34" s="8">
        <v>6.8380998868062761</v>
      </c>
      <c r="U34" s="9">
        <v>1.601210186674576</v>
      </c>
      <c r="V34" s="9">
        <v>4.2705823031314667</v>
      </c>
      <c r="W34" s="10">
        <f t="shared" si="5"/>
        <v>19.885728267629005</v>
      </c>
      <c r="X34" s="9">
        <f t="shared" si="0"/>
        <v>23.471291238450881</v>
      </c>
      <c r="Y34" s="9">
        <f t="shared" si="1"/>
        <v>7.3918981365678899E-2</v>
      </c>
      <c r="Z34" s="9">
        <f t="shared" si="2"/>
        <v>8.8216582961312642E-2</v>
      </c>
      <c r="AA34" s="53">
        <f t="shared" si="3"/>
        <v>0.38314737183865077</v>
      </c>
      <c r="AB34" s="46">
        <f t="shared" si="6"/>
        <v>6.0568702290076325E-4</v>
      </c>
    </row>
    <row r="35" spans="1:28" ht="15" x14ac:dyDescent="0.25">
      <c r="A35" s="34" t="s">
        <v>33</v>
      </c>
      <c r="B35" s="9">
        <v>23.782679999999996</v>
      </c>
      <c r="C35" s="26">
        <v>19.909446706594956</v>
      </c>
      <c r="D35" s="4">
        <v>2.02</v>
      </c>
      <c r="E35" s="4">
        <v>2.37</v>
      </c>
      <c r="F35" s="54">
        <v>349</v>
      </c>
      <c r="G35" s="4">
        <v>2.02</v>
      </c>
      <c r="H35" s="4">
        <f t="shared" si="4"/>
        <v>2.5480727991967269</v>
      </c>
      <c r="I35" s="6">
        <v>1.3597361609372876</v>
      </c>
      <c r="J35" s="6">
        <v>1.5432310824515996</v>
      </c>
      <c r="K35" s="6">
        <v>0.17837367361458006</v>
      </c>
      <c r="L35" s="6">
        <v>0.35668478068914022</v>
      </c>
      <c r="M35" s="6">
        <v>5.0262880381857736E-2</v>
      </c>
      <c r="N35" s="19">
        <v>0</v>
      </c>
      <c r="O35" s="6">
        <v>6.1677741953387925E-2</v>
      </c>
      <c r="P35" s="7">
        <v>1.8952546559092587</v>
      </c>
      <c r="Q35" s="19">
        <v>0</v>
      </c>
      <c r="R35" s="7">
        <v>8.9286527002003169</v>
      </c>
      <c r="S35" s="19">
        <v>0</v>
      </c>
      <c r="T35" s="8">
        <v>4.9567789307176486</v>
      </c>
      <c r="U35" s="9">
        <v>1.4888423625932825</v>
      </c>
      <c r="V35" s="9">
        <v>3.3292839156483129</v>
      </c>
      <c r="W35" s="10">
        <f t="shared" si="5"/>
        <v>24.784918114022478</v>
      </c>
      <c r="X35" s="9">
        <f t="shared" si="0"/>
        <v>33.409242319704937</v>
      </c>
      <c r="Y35" s="9">
        <f t="shared" si="1"/>
        <v>0.17129774539462875</v>
      </c>
      <c r="Z35" s="9">
        <f t="shared" si="2"/>
        <v>0.21812358091545342</v>
      </c>
      <c r="AA35" s="53">
        <f t="shared" si="3"/>
        <v>0.40752271348674851</v>
      </c>
      <c r="AB35" s="46">
        <f t="shared" si="6"/>
        <v>0</v>
      </c>
    </row>
    <row r="36" spans="1:28" ht="15" x14ac:dyDescent="0.25">
      <c r="A36" s="34" t="s">
        <v>34</v>
      </c>
      <c r="B36" s="9">
        <v>23.535629999999998</v>
      </c>
      <c r="C36" s="28">
        <v>15.175572808829521</v>
      </c>
      <c r="D36" s="4">
        <v>2.0699999999999998</v>
      </c>
      <c r="E36" s="4">
        <v>2.4</v>
      </c>
      <c r="F36" s="54">
        <v>331</v>
      </c>
      <c r="G36" s="4">
        <v>2.0699999999999998</v>
      </c>
      <c r="H36" s="4">
        <f t="shared" si="4"/>
        <v>2.6385526964861361</v>
      </c>
      <c r="I36" s="5">
        <v>0</v>
      </c>
      <c r="J36" s="6">
        <v>1.4030034887530101</v>
      </c>
      <c r="K36" s="6">
        <v>0.1827074099992225</v>
      </c>
      <c r="L36" s="6">
        <v>0.10127963432463886</v>
      </c>
      <c r="M36" s="6">
        <v>3.0684328399112334E-2</v>
      </c>
      <c r="N36" s="7">
        <v>1.9945928789669178E-3</v>
      </c>
      <c r="O36" s="6">
        <v>5.2822932719455568E-2</v>
      </c>
      <c r="P36" s="7">
        <v>2.72735146669114</v>
      </c>
      <c r="Q36" s="19">
        <v>0</v>
      </c>
      <c r="R36" s="7">
        <v>2.7967677092136483</v>
      </c>
      <c r="S36" s="7">
        <v>0.12156053184044788</v>
      </c>
      <c r="T36" s="8">
        <v>4.49798905829162</v>
      </c>
      <c r="U36" s="9">
        <v>1.709000419364173</v>
      </c>
      <c r="V36" s="9">
        <v>2.6319414596545738</v>
      </c>
      <c r="W36" s="10">
        <f t="shared" si="5"/>
        <v>17.099997694389316</v>
      </c>
      <c r="X36" s="9">
        <f t="shared" si="0"/>
        <v>21.476767876449451</v>
      </c>
      <c r="Y36" s="9">
        <f t="shared" si="1"/>
        <v>9.0163970330991924E-2</v>
      </c>
      <c r="Z36" s="9">
        <f t="shared" si="2"/>
        <v>0.10367787782154797</v>
      </c>
      <c r="AA36" s="53">
        <f t="shared" si="3"/>
        <v>0.46020565483238546</v>
      </c>
      <c r="AB36" s="46">
        <f t="shared" si="6"/>
        <v>4.6070913043478268E-2</v>
      </c>
    </row>
    <row r="37" spans="1:28" ht="15" x14ac:dyDescent="0.25">
      <c r="A37" s="34" t="s">
        <v>35</v>
      </c>
      <c r="B37" s="9">
        <v>24.112079999999999</v>
      </c>
      <c r="C37" s="28">
        <v>11.301389179198443</v>
      </c>
      <c r="D37" s="4">
        <v>2.2400000000000002</v>
      </c>
      <c r="E37" s="4">
        <v>2.5499999999999998</v>
      </c>
      <c r="F37" s="54">
        <v>314</v>
      </c>
      <c r="G37" s="4">
        <v>2.2400000000000002</v>
      </c>
      <c r="H37" s="4">
        <f t="shared" si="4"/>
        <v>2.786984781072392</v>
      </c>
      <c r="I37" s="6">
        <v>0.19812351319338678</v>
      </c>
      <c r="J37" s="6">
        <v>0.90747297620114087</v>
      </c>
      <c r="K37" s="6">
        <v>0.11580643395343745</v>
      </c>
      <c r="L37" s="6">
        <v>0.1741492231279923</v>
      </c>
      <c r="M37" s="6">
        <v>3.5385499716324771E-2</v>
      </c>
      <c r="N37" s="7">
        <v>4.9582201120766094E-3</v>
      </c>
      <c r="O37" s="6">
        <v>1.4745886709068649E-2</v>
      </c>
      <c r="P37" s="7">
        <v>1.0454297182159316</v>
      </c>
      <c r="Q37" s="19">
        <v>0</v>
      </c>
      <c r="R37" s="7">
        <v>2.6569706968457312</v>
      </c>
      <c r="S37" s="19">
        <v>0</v>
      </c>
      <c r="T37" s="8">
        <v>4.642656690754178</v>
      </c>
      <c r="U37" s="9">
        <v>1.5225831541700261</v>
      </c>
      <c r="V37" s="9">
        <v>3.0491974629030572</v>
      </c>
      <c r="W37" s="10">
        <f t="shared" si="5"/>
        <v>15.027449145490561</v>
      </c>
      <c r="X37" s="9">
        <f t="shared" si="0"/>
        <v>18.11629951426837</v>
      </c>
      <c r="Y37" s="9">
        <f t="shared" si="1"/>
        <v>7.3555646386855689E-2</v>
      </c>
      <c r="Z37" s="9">
        <f t="shared" si="2"/>
        <v>7.2570969630550389E-2</v>
      </c>
      <c r="AA37" s="53">
        <f t="shared" si="3"/>
        <v>0.48248236929966121</v>
      </c>
      <c r="AB37" s="46">
        <f t="shared" si="6"/>
        <v>0</v>
      </c>
    </row>
    <row r="38" spans="1:28" x14ac:dyDescent="0.25">
      <c r="A38" s="33" t="s">
        <v>95</v>
      </c>
      <c r="B38" s="33"/>
      <c r="C38" s="20"/>
      <c r="D38" s="20">
        <v>0.76800000000000002</v>
      </c>
      <c r="E38" s="20"/>
      <c r="F38" s="20"/>
      <c r="G38" s="20"/>
      <c r="H38" s="20"/>
      <c r="I38" s="21"/>
      <c r="J38" s="21"/>
      <c r="K38" s="22"/>
      <c r="L38" s="22"/>
      <c r="M38" s="22"/>
      <c r="N38" s="23"/>
      <c r="O38" s="22"/>
      <c r="P38" s="22"/>
      <c r="Q38" s="22"/>
      <c r="R38" s="22"/>
      <c r="S38" s="22" t="s">
        <v>91</v>
      </c>
      <c r="T38" s="22"/>
      <c r="U38" s="20"/>
      <c r="V38" s="20"/>
      <c r="W38" s="24"/>
      <c r="X38" s="24"/>
      <c r="Y38" s="24"/>
      <c r="Z38" s="24"/>
      <c r="AA38" s="24"/>
    </row>
    <row r="39" spans="1:28" x14ac:dyDescent="0.25">
      <c r="A39" s="33" t="s">
        <v>96</v>
      </c>
      <c r="B39" s="3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4"/>
      <c r="X39" s="24"/>
      <c r="Y39" s="24"/>
      <c r="Z39" s="24"/>
      <c r="AA39" s="24"/>
    </row>
  </sheetData>
  <mergeCells count="13">
    <mergeCell ref="N1:S1"/>
    <mergeCell ref="A1:A2"/>
    <mergeCell ref="B1:B2"/>
    <mergeCell ref="C1:C2"/>
    <mergeCell ref="D1:H1"/>
    <mergeCell ref="I1:M1"/>
    <mergeCell ref="AB1:AB2"/>
    <mergeCell ref="T1:V1"/>
    <mergeCell ref="W1:W2"/>
    <mergeCell ref="X1:X2"/>
    <mergeCell ref="Y1:Y2"/>
    <mergeCell ref="Z1:Z2"/>
    <mergeCell ref="AA1:A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1650-B3EB-472E-A43C-1E6C5980150A}">
  <dimension ref="A1:D39"/>
  <sheetViews>
    <sheetView tabSelected="1" workbookViewId="0">
      <selection activeCell="A2" sqref="A2:A36"/>
    </sheetView>
  </sheetViews>
  <sheetFormatPr defaultRowHeight="15" x14ac:dyDescent="0.25"/>
  <sheetData>
    <row r="1" spans="1:4" ht="28.5" x14ac:dyDescent="0.25">
      <c r="A1" s="64" t="s">
        <v>93</v>
      </c>
      <c r="B1" s="25" t="s">
        <v>97</v>
      </c>
      <c r="C1" s="3" t="s">
        <v>106</v>
      </c>
      <c r="D1" s="3" t="s">
        <v>107</v>
      </c>
    </row>
    <row r="2" spans="1:4" x14ac:dyDescent="0.25">
      <c r="A2" s="26">
        <v>32.243486843382172</v>
      </c>
      <c r="B2" s="4">
        <v>3.5556553634254069</v>
      </c>
      <c r="C2" s="8">
        <v>8.7623037602614993</v>
      </c>
      <c r="D2" s="9">
        <v>1.7756658432517409</v>
      </c>
    </row>
    <row r="3" spans="1:4" x14ac:dyDescent="0.25">
      <c r="A3" s="26">
        <v>14.552404163390126</v>
      </c>
      <c r="B3" s="4">
        <v>2.4855931198782444</v>
      </c>
      <c r="C3" s="8">
        <v>4.6329987291608505</v>
      </c>
      <c r="D3" s="9">
        <v>1.6396606948698633</v>
      </c>
    </row>
    <row r="4" spans="1:4" x14ac:dyDescent="0.25">
      <c r="A4" s="26">
        <v>23.368312709890741</v>
      </c>
      <c r="B4" s="4">
        <v>2.9634398383392475</v>
      </c>
      <c r="C4" s="8">
        <v>6.2831439669729754</v>
      </c>
      <c r="D4" s="9">
        <v>1.6618225384927845</v>
      </c>
    </row>
    <row r="5" spans="1:4" x14ac:dyDescent="0.25">
      <c r="A5" s="26">
        <v>25.750219370578311</v>
      </c>
      <c r="B5" s="4">
        <v>3.2144005143040828</v>
      </c>
      <c r="C5" s="8">
        <v>6.8674695810564677</v>
      </c>
      <c r="D5" s="9">
        <v>2.0777107468123863</v>
      </c>
    </row>
    <row r="6" spans="1:4" x14ac:dyDescent="0.25">
      <c r="A6" s="26">
        <v>46.575856334883504</v>
      </c>
      <c r="B6" s="4">
        <v>2.8323155879320696</v>
      </c>
      <c r="C6" s="8">
        <v>6.0169885637390594</v>
      </c>
      <c r="D6" s="9">
        <v>2.0365335453164199</v>
      </c>
    </row>
    <row r="7" spans="1:4" x14ac:dyDescent="0.25">
      <c r="A7" s="28">
        <v>44.912860959888491</v>
      </c>
      <c r="B7" s="4">
        <v>3.4488308463430903</v>
      </c>
      <c r="C7" s="8">
        <v>6.8853699777997504</v>
      </c>
      <c r="D7" s="9">
        <v>1.9446252040558252</v>
      </c>
    </row>
    <row r="8" spans="1:4" x14ac:dyDescent="0.25">
      <c r="A8" s="28">
        <v>40.87062286436236</v>
      </c>
      <c r="B8" s="4">
        <v>3.7389883005035003</v>
      </c>
      <c r="C8" s="8">
        <v>7.4581667790889501</v>
      </c>
      <c r="D8" s="9">
        <v>1.8244756346806323</v>
      </c>
    </row>
    <row r="9" spans="1:4" x14ac:dyDescent="0.25">
      <c r="A9" s="30">
        <v>38.842962340230841</v>
      </c>
      <c r="B9" s="11">
        <v>3.4646592023641207</v>
      </c>
      <c r="C9" s="15">
        <v>6.3662694485842035</v>
      </c>
      <c r="D9" s="16">
        <v>1.7180559848166406</v>
      </c>
    </row>
    <row r="10" spans="1:4" x14ac:dyDescent="0.25">
      <c r="A10" s="30">
        <v>19.133218041081214</v>
      </c>
      <c r="B10" s="11">
        <v>2.4971067785674719</v>
      </c>
      <c r="C10" s="15">
        <v>5.6956547122433019</v>
      </c>
      <c r="D10" s="16">
        <v>1.6986736382845764</v>
      </c>
    </row>
    <row r="11" spans="1:4" x14ac:dyDescent="0.25">
      <c r="A11" s="30">
        <v>25.718107818601627</v>
      </c>
      <c r="B11" s="11">
        <v>3.0337071520598116</v>
      </c>
      <c r="C11" s="15">
        <v>5.7462267486656131</v>
      </c>
      <c r="D11" s="16">
        <v>1.7372780589351564</v>
      </c>
    </row>
    <row r="12" spans="1:4" x14ac:dyDescent="0.25">
      <c r="A12" s="30">
        <v>13.859038383022961</v>
      </c>
      <c r="B12" s="11">
        <v>2.3824380282489082</v>
      </c>
      <c r="C12" s="15">
        <v>3.9343460837887072</v>
      </c>
      <c r="D12" s="16">
        <v>1.2283103825136612</v>
      </c>
    </row>
    <row r="13" spans="1:4" x14ac:dyDescent="0.25">
      <c r="A13" s="30">
        <v>23.129073167615864</v>
      </c>
      <c r="B13" s="11">
        <v>3.1391967959939806</v>
      </c>
      <c r="C13" s="15">
        <v>4.8707959787901691</v>
      </c>
      <c r="D13" s="16">
        <v>1.6338208252796482</v>
      </c>
    </row>
    <row r="14" spans="1:4" x14ac:dyDescent="0.25">
      <c r="A14" s="31">
        <v>53.543828347686095</v>
      </c>
      <c r="B14" s="11">
        <v>3.459820292863613</v>
      </c>
      <c r="C14" s="15">
        <v>6.2731903766116179</v>
      </c>
      <c r="D14" s="16">
        <v>2.2018343916313055</v>
      </c>
    </row>
    <row r="15" spans="1:4" x14ac:dyDescent="0.25">
      <c r="A15" s="31">
        <v>62.648341336866125</v>
      </c>
      <c r="B15" s="11">
        <v>4.2289222617091466</v>
      </c>
      <c r="C15" s="15">
        <v>8.2258131071114668</v>
      </c>
      <c r="D15" s="16">
        <v>2.2880523189014994</v>
      </c>
    </row>
    <row r="16" spans="1:4" x14ac:dyDescent="0.25">
      <c r="A16" s="26">
        <v>21.672459276546416</v>
      </c>
      <c r="B16" s="4">
        <v>2.2658524703456555</v>
      </c>
      <c r="C16" s="8">
        <v>4.0512801235644877</v>
      </c>
      <c r="D16" s="9">
        <v>1.3222660488442264</v>
      </c>
    </row>
    <row r="17" spans="1:4" x14ac:dyDescent="0.25">
      <c r="A17" s="26">
        <v>6.8148227571670237</v>
      </c>
      <c r="B17" s="4">
        <v>1.8125584773487631</v>
      </c>
      <c r="C17" s="8">
        <v>3.0902968689966981</v>
      </c>
      <c r="D17" s="9">
        <v>0.87111132300174998</v>
      </c>
    </row>
    <row r="18" spans="1:4" x14ac:dyDescent="0.25">
      <c r="A18" s="26">
        <v>10.559075010845422</v>
      </c>
      <c r="B18" s="4">
        <v>2.0040259221391254</v>
      </c>
      <c r="C18" s="8">
        <v>3.34853074520406</v>
      </c>
      <c r="D18" s="9">
        <v>0.97498743080047456</v>
      </c>
    </row>
    <row r="19" spans="1:4" x14ac:dyDescent="0.25">
      <c r="A19" s="26">
        <v>22.446306864209706</v>
      </c>
      <c r="B19" s="4">
        <v>2.144417702294275</v>
      </c>
      <c r="C19" s="8">
        <v>3.5308981729561184</v>
      </c>
      <c r="D19" s="9">
        <v>1.3353853442925694</v>
      </c>
    </row>
    <row r="20" spans="1:4" x14ac:dyDescent="0.25">
      <c r="A20" s="26">
        <v>27.349944982332893</v>
      </c>
      <c r="B20" s="4">
        <v>2.5040770696451204</v>
      </c>
      <c r="C20" s="8">
        <v>4.5922683607955594</v>
      </c>
      <c r="D20" s="9">
        <v>1.7268256666628501</v>
      </c>
    </row>
    <row r="21" spans="1:4" x14ac:dyDescent="0.25">
      <c r="A21" s="28">
        <v>19.54560994880967</v>
      </c>
      <c r="B21" s="4">
        <v>2.791413252652486</v>
      </c>
      <c r="C21" s="8">
        <v>5.3959529550389522</v>
      </c>
      <c r="D21" s="9">
        <v>1.6575743956654632</v>
      </c>
    </row>
    <row r="22" spans="1:4" x14ac:dyDescent="0.25">
      <c r="A22" s="28">
        <v>34.246575342464226</v>
      </c>
      <c r="B22" s="4">
        <v>3.3061356887990625</v>
      </c>
      <c r="C22" s="8">
        <v>7.1239015594979689</v>
      </c>
      <c r="D22" s="9">
        <v>1.6861167302941837</v>
      </c>
    </row>
    <row r="23" spans="1:4" x14ac:dyDescent="0.25">
      <c r="A23" s="30">
        <v>29.333566249339508</v>
      </c>
      <c r="B23" s="11">
        <v>2.9891829736137829</v>
      </c>
      <c r="C23" s="15">
        <v>5.4716242279003984</v>
      </c>
      <c r="D23" s="16">
        <v>1.7853589563553849</v>
      </c>
    </row>
    <row r="24" spans="1:4" x14ac:dyDescent="0.25">
      <c r="A24" s="30">
        <v>17.67865748888353</v>
      </c>
      <c r="B24" s="11">
        <v>2.3875814954732228</v>
      </c>
      <c r="C24" s="15">
        <v>4.8096945872500587</v>
      </c>
      <c r="D24" s="16">
        <v>1.1498752244775883</v>
      </c>
    </row>
    <row r="25" spans="1:4" x14ac:dyDescent="0.25">
      <c r="A25" s="30">
        <v>18.338360779161505</v>
      </c>
      <c r="B25" s="11">
        <v>2.1459037852480476</v>
      </c>
      <c r="C25" s="15">
        <v>3.4861891096645192</v>
      </c>
      <c r="D25" s="16">
        <v>1.2306132892034531</v>
      </c>
    </row>
    <row r="26" spans="1:4" x14ac:dyDescent="0.25">
      <c r="A26" s="30">
        <v>22.00391302568336</v>
      </c>
      <c r="B26" s="11">
        <v>2.5062942161564843</v>
      </c>
      <c r="C26" s="15">
        <v>4.3802542091186076</v>
      </c>
      <c r="D26" s="16">
        <v>1.6938200480752803</v>
      </c>
    </row>
    <row r="27" spans="1:4" x14ac:dyDescent="0.25">
      <c r="A27" s="30">
        <v>22.951740252414471</v>
      </c>
      <c r="B27" s="11">
        <v>3.0630216708783218</v>
      </c>
      <c r="C27" s="15">
        <v>5.4321423878262465</v>
      </c>
      <c r="D27" s="16">
        <v>1.4673730396347475</v>
      </c>
    </row>
    <row r="28" spans="1:4" x14ac:dyDescent="0.25">
      <c r="A28" s="31">
        <v>16.130025748432153</v>
      </c>
      <c r="B28" s="11">
        <v>2.350314354544921</v>
      </c>
      <c r="C28" s="15">
        <v>3.1080946384731134</v>
      </c>
      <c r="D28" s="16">
        <v>0.96220298796485781</v>
      </c>
    </row>
    <row r="29" spans="1:4" x14ac:dyDescent="0.25">
      <c r="A29" s="31">
        <v>12.717730566975934</v>
      </c>
      <c r="B29" s="11">
        <v>2.1741631052105337</v>
      </c>
      <c r="C29" s="15">
        <v>3.954492776595893</v>
      </c>
      <c r="D29" s="16">
        <v>0.95427583809563543</v>
      </c>
    </row>
    <row r="30" spans="1:4" x14ac:dyDescent="0.25">
      <c r="A30" s="26">
        <v>9.4066751968913547</v>
      </c>
      <c r="B30" s="4">
        <v>2.4769264772008444</v>
      </c>
      <c r="C30" s="8">
        <v>5.2866370096003132</v>
      </c>
      <c r="D30" s="9">
        <v>1.4572499002878316</v>
      </c>
    </row>
    <row r="31" spans="1:4" x14ac:dyDescent="0.25">
      <c r="A31" s="26">
        <v>9.3578089046560144</v>
      </c>
      <c r="B31" s="4">
        <v>2.8433071215958066</v>
      </c>
      <c r="C31" s="8">
        <v>5.4557428914148627</v>
      </c>
      <c r="D31" s="9">
        <v>1.3103167520293473</v>
      </c>
    </row>
    <row r="32" spans="1:4" x14ac:dyDescent="0.25">
      <c r="A32" s="26">
        <v>16.943306187347936</v>
      </c>
      <c r="B32" s="4">
        <v>3.3152708233303612</v>
      </c>
      <c r="C32" s="8">
        <v>7.7516811039724818</v>
      </c>
      <c r="D32" s="9">
        <v>1.884398820728953</v>
      </c>
    </row>
    <row r="33" spans="1:4" x14ac:dyDescent="0.25">
      <c r="A33" s="26">
        <v>18.82336835620664</v>
      </c>
      <c r="B33" s="4">
        <v>3.3210252588054705</v>
      </c>
      <c r="C33" s="8">
        <v>6.8380998868062761</v>
      </c>
      <c r="D33" s="9">
        <v>1.601210186674576</v>
      </c>
    </row>
    <row r="34" spans="1:4" x14ac:dyDescent="0.25">
      <c r="A34" s="26">
        <v>19.909446706594956</v>
      </c>
      <c r="B34" s="4">
        <v>2.5480727991967269</v>
      </c>
      <c r="C34" s="8">
        <v>4.9567789307176486</v>
      </c>
      <c r="D34" s="9">
        <v>1.4888423625932825</v>
      </c>
    </row>
    <row r="35" spans="1:4" x14ac:dyDescent="0.25">
      <c r="A35" s="28">
        <v>15.175572808829521</v>
      </c>
      <c r="B35" s="4">
        <v>2.6385526964861361</v>
      </c>
      <c r="C35" s="8">
        <v>4.49798905829162</v>
      </c>
      <c r="D35" s="9">
        <v>1.709000419364173</v>
      </c>
    </row>
    <row r="36" spans="1:4" x14ac:dyDescent="0.25">
      <c r="A36" s="28">
        <v>11.301389179198443</v>
      </c>
      <c r="B36" s="4">
        <v>2.786984781072392</v>
      </c>
      <c r="C36" s="8">
        <v>4.642656690754178</v>
      </c>
      <c r="D36" s="9">
        <v>1.5225831541700261</v>
      </c>
    </row>
    <row r="37" spans="1:4" x14ac:dyDescent="0.25">
      <c r="B37" s="20"/>
      <c r="C37" s="22"/>
      <c r="D37" s="20"/>
    </row>
    <row r="38" spans="1:4" x14ac:dyDescent="0.25">
      <c r="A38" s="20"/>
      <c r="B38" s="20"/>
      <c r="C38" s="20"/>
      <c r="D38" s="20"/>
    </row>
    <row r="39" spans="1:4" x14ac:dyDescent="0.25">
      <c r="A3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</vt:lpstr>
      <vt:lpstr>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Dinh</dc:creator>
  <cp:lastModifiedBy>Hue Dinh</cp:lastModifiedBy>
  <dcterms:created xsi:type="dcterms:W3CDTF">2019-06-18T21:03:23Z</dcterms:created>
  <dcterms:modified xsi:type="dcterms:W3CDTF">2019-06-20T01:19:58Z</dcterms:modified>
</cp:coreProperties>
</file>